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155" yWindow="15" windowWidth="12195" windowHeight="12105" tabRatio="1000" activeTab="1"/>
  </bookViews>
  <sheets>
    <sheet name="Austin MultiFamily Report 1Q13" sheetId="1" r:id="rId1"/>
    <sheet name="Analysis" sheetId="2" r:id="rId2"/>
    <sheet name="Graph of Units Submitted" sheetId="3" r:id="rId3"/>
    <sheet name="Pipeline Summary" sheetId="4" r:id="rId4"/>
    <sheet name="Changes" sheetId="15" r:id="rId5"/>
    <sheet name="Data" sheetId="16" r:id="rId6"/>
  </sheets>
  <definedNames>
    <definedName name="_10__123Graph_LBL_ACHART_1" localSheetId="5" hidden="1">Data!$I$1016:$I$1016</definedName>
    <definedName name="_10__123Graph_LBL_ACHART_1" hidden="1">#REF!</definedName>
    <definedName name="_12__123Graph_XCHART_1" localSheetId="5" hidden="1">Data!#REF!</definedName>
    <definedName name="_12__123Graph_XCHART_1" hidden="1">#REF!</definedName>
    <definedName name="_14__123Graph_XCHART_2" localSheetId="5" hidden="1">Data!#REF!</definedName>
    <definedName name="_14__123Graph_XCHART_2" hidden="1">#REF!</definedName>
    <definedName name="_16__123Graph_XCHART_3" localSheetId="5" hidden="1">Data!#REF!</definedName>
    <definedName name="_16__123Graph_XCHART_3" hidden="1">#REF!</definedName>
    <definedName name="_18__123Graph_XCHART_4" localSheetId="5" hidden="1">Data!$AR$1101:$AR$1127</definedName>
    <definedName name="_18__123Graph_XCHART_4" hidden="1">#REF!</definedName>
    <definedName name="_2__123Graph_ACHART_1" localSheetId="5" hidden="1">Data!#REF!</definedName>
    <definedName name="_2__123Graph_ACHART_1" hidden="1">#REF!</definedName>
    <definedName name="_4__123Graph_ACHART_2" localSheetId="5" hidden="1">Data!#REF!</definedName>
    <definedName name="_4__123Graph_ACHART_2" hidden="1">#REF!</definedName>
    <definedName name="_6__123Graph_ACHART_3" localSheetId="5" hidden="1">Data!#REF!</definedName>
    <definedName name="_6__123Graph_ACHART_3" hidden="1">#REF!</definedName>
    <definedName name="_8__123Graph_BCHART_4" localSheetId="5" hidden="1">Data!$AS$1101:$AS$1127</definedName>
    <definedName name="_8__123Graph_BCHART_4" hidden="1">#REF!</definedName>
    <definedName name="_Key1" localSheetId="5" hidden="1">Data!$F$95:$F$727</definedName>
    <definedName name="_Key1" hidden="1">#REF!</definedName>
    <definedName name="_Order1" hidden="1">255</definedName>
    <definedName name="_Sort" localSheetId="5" hidden="1">Data!$F$95:$V$727</definedName>
    <definedName name="_Sort" hidden="1">#REF!</definedName>
    <definedName name="_xlnm.Print_Area" localSheetId="1">Analysis!$D$8:$R$76</definedName>
    <definedName name="_xlnm.Print_Area" localSheetId="0">'Austin MultiFamily Report 1Q13'!$B$5:$C$23</definedName>
    <definedName name="_xlnm.Print_Area" localSheetId="4">Changes!$G$80:$K$90</definedName>
    <definedName name="_xlnm.Print_Area" localSheetId="5">Data!$F$9:$V$884</definedName>
    <definedName name="_xlnm.Print_Area" localSheetId="2">'Graph of Units Submitted'!$B$5:$O$34</definedName>
    <definedName name="_xlnm.Print_Area" localSheetId="3">'Pipeline Summary'!$D$5:$N$65</definedName>
    <definedName name="t" hidden="1">#REF!</definedName>
    <definedName name="w" hidden="1">#REF!</definedName>
  </definedNames>
  <calcPr calcId="145621"/>
</workbook>
</file>

<file path=xl/calcChain.xml><?xml version="1.0" encoding="utf-8"?>
<calcChain xmlns="http://schemas.openxmlformats.org/spreadsheetml/2006/main">
  <c r="G16" i="4" l="1"/>
  <c r="F16" i="4"/>
  <c r="E16" i="4"/>
  <c r="H16" i="4" s="1"/>
  <c r="L16" i="4" l="1"/>
  <c r="M16" i="4"/>
  <c r="K16" i="4"/>
  <c r="AC100" i="16"/>
  <c r="AC101" i="16"/>
  <c r="AC102" i="16"/>
  <c r="AB102" i="16"/>
  <c r="M40" i="15"/>
  <c r="L40" i="15"/>
  <c r="M75" i="15" l="1"/>
  <c r="L75" i="15"/>
  <c r="L67" i="15" l="1"/>
  <c r="M52" i="15"/>
  <c r="L52" i="15"/>
  <c r="M55" i="15" l="1"/>
  <c r="M67" i="15" s="1"/>
  <c r="M18" i="4" l="1"/>
  <c r="L18" i="4"/>
  <c r="K18" i="4"/>
  <c r="H18" i="4"/>
  <c r="AB101" i="16" l="1"/>
  <c r="AB100" i="16" l="1"/>
  <c r="AC99" i="16" l="1"/>
  <c r="AB99" i="16"/>
  <c r="M20" i="4"/>
  <c r="L20" i="4"/>
  <c r="K20" i="4"/>
  <c r="N624" i="16" l="1"/>
  <c r="N39" i="16"/>
  <c r="N323" i="16"/>
  <c r="O76" i="16"/>
  <c r="N151" i="16"/>
  <c r="AF583" i="16"/>
  <c r="O71" i="16"/>
  <c r="N716" i="16"/>
  <c r="AC98" i="16"/>
  <c r="AC97" i="16"/>
  <c r="AB97" i="16"/>
  <c r="AC96" i="16"/>
  <c r="AB96" i="16"/>
  <c r="AC95" i="16"/>
  <c r="AB95" i="16"/>
  <c r="AC94" i="16"/>
  <c r="AB94" i="16"/>
  <c r="AC93" i="16"/>
  <c r="AC92" i="16"/>
  <c r="AB92" i="16"/>
  <c r="AC91" i="16"/>
  <c r="AB91" i="16"/>
  <c r="AC90" i="16"/>
  <c r="AB90" i="16"/>
  <c r="AC89" i="16"/>
  <c r="AB89" i="16"/>
  <c r="AC88" i="16"/>
  <c r="AB88" i="16"/>
  <c r="AC87" i="16"/>
  <c r="AB87" i="16"/>
  <c r="AC86" i="16"/>
  <c r="AB86" i="16"/>
  <c r="AC85" i="16"/>
  <c r="AB85" i="16"/>
  <c r="AC84" i="16"/>
  <c r="AB84" i="16"/>
  <c r="AC83" i="16"/>
  <c r="AB83" i="16"/>
  <c r="AC82" i="16"/>
  <c r="AC81" i="16"/>
  <c r="AB81" i="16"/>
  <c r="AC80" i="16"/>
  <c r="AB80" i="16"/>
  <c r="AC79" i="16"/>
  <c r="AB79" i="16"/>
  <c r="AC78" i="16"/>
  <c r="AB78" i="16"/>
  <c r="AC77" i="16"/>
  <c r="AC76" i="16"/>
  <c r="AC75" i="16"/>
  <c r="AC74" i="16"/>
  <c r="AC73" i="16"/>
  <c r="AC72" i="16"/>
  <c r="N265" i="16"/>
  <c r="AC71" i="16"/>
  <c r="AC70" i="16"/>
  <c r="AC69" i="16"/>
  <c r="AC68" i="16"/>
  <c r="AC67" i="16"/>
  <c r="AC66" i="16"/>
  <c r="AC65" i="16"/>
  <c r="AC64" i="16"/>
  <c r="AC63" i="16"/>
  <c r="AC62" i="16"/>
  <c r="AC61" i="16"/>
  <c r="AC60" i="16"/>
  <c r="AC59" i="16"/>
  <c r="AC58" i="16"/>
  <c r="AC57" i="16"/>
  <c r="AC56" i="16"/>
  <c r="AC55" i="16"/>
  <c r="AC54" i="16"/>
  <c r="AC53" i="16"/>
  <c r="AC52" i="16"/>
  <c r="AC51" i="16"/>
  <c r="AC50" i="16"/>
  <c r="AC49" i="16"/>
  <c r="AC48" i="16"/>
  <c r="AB48" i="16"/>
  <c r="AC47" i="16"/>
  <c r="AC46" i="16"/>
  <c r="AC45" i="16"/>
  <c r="AC44" i="16"/>
  <c r="AC43" i="16"/>
  <c r="AC42" i="16"/>
  <c r="AC41" i="16"/>
  <c r="AC40" i="16"/>
  <c r="AC39" i="16"/>
  <c r="AC38" i="16"/>
  <c r="AC37" i="16"/>
  <c r="AC36" i="16"/>
  <c r="AC35" i="16"/>
  <c r="AC34" i="16"/>
  <c r="AC33" i="16"/>
  <c r="AC32" i="16"/>
  <c r="AC31" i="16"/>
  <c r="AC30" i="16"/>
  <c r="AC29" i="16"/>
  <c r="AC28" i="16"/>
  <c r="AC27" i="16"/>
  <c r="AC26" i="16"/>
  <c r="AC25" i="16"/>
  <c r="AC24" i="16"/>
  <c r="AC23" i="16"/>
  <c r="AC22" i="16"/>
  <c r="AC21" i="16"/>
  <c r="AC20" i="16"/>
  <c r="AC19" i="16"/>
  <c r="AC18" i="16"/>
  <c r="H17" i="4" l="1"/>
  <c r="AB98" i="16"/>
  <c r="AB82" i="16"/>
  <c r="AB93" i="16"/>
  <c r="AE18" i="16"/>
  <c r="L17" i="4" l="1"/>
  <c r="M17" i="4"/>
  <c r="K17" i="4"/>
  <c r="H19" i="4"/>
  <c r="K19" i="4" s="1"/>
  <c r="H22" i="4"/>
  <c r="M22" i="4" s="1"/>
  <c r="H24" i="4"/>
  <c r="K24" i="4" s="1"/>
  <c r="H23" i="4"/>
  <c r="M23" i="4" s="1"/>
  <c r="L23" i="4"/>
  <c r="K23" i="4"/>
  <c r="K22" i="4"/>
  <c r="H25" i="4"/>
  <c r="L25" i="4" s="1"/>
  <c r="M25" i="4"/>
  <c r="K25" i="4"/>
  <c r="H26" i="4"/>
  <c r="L26" i="4" s="1"/>
  <c r="M26" i="4"/>
  <c r="K26" i="4"/>
  <c r="H27" i="4"/>
  <c r="L27" i="4" s="1"/>
  <c r="M27" i="4"/>
  <c r="K27" i="4"/>
  <c r="L24" i="4"/>
  <c r="H28" i="4"/>
  <c r="M28" i="4"/>
  <c r="L28" i="4"/>
  <c r="H29" i="4"/>
  <c r="K29" i="4" s="1"/>
  <c r="K28" i="4"/>
  <c r="H30" i="4"/>
  <c r="H32" i="4"/>
  <c r="K32" i="4" s="1"/>
  <c r="H31" i="4"/>
  <c r="L31" i="4" s="1"/>
  <c r="M31" i="4"/>
  <c r="H33" i="4"/>
  <c r="L33" i="4" s="1"/>
  <c r="M33" i="4"/>
  <c r="M32" i="4"/>
  <c r="L32" i="4"/>
  <c r="H38" i="4"/>
  <c r="M38" i="4" s="1"/>
  <c r="H37" i="4"/>
  <c r="M37" i="4" s="1"/>
  <c r="H36" i="4"/>
  <c r="M36" i="4" s="1"/>
  <c r="H35" i="4"/>
  <c r="H34" i="4"/>
  <c r="M30" i="4"/>
  <c r="L30" i="4"/>
  <c r="K30" i="4"/>
  <c r="M34" i="4"/>
  <c r="L34" i="4"/>
  <c r="K34" i="4"/>
  <c r="M35" i="4"/>
  <c r="L35" i="4"/>
  <c r="K35" i="4"/>
  <c r="L37" i="4"/>
  <c r="K37" i="4"/>
  <c r="L38" i="4"/>
  <c r="K38" i="4"/>
  <c r="H39" i="4"/>
  <c r="K39" i="4" s="1"/>
  <c r="H40" i="4"/>
  <c r="K40" i="4" s="1"/>
  <c r="M40" i="4"/>
  <c r="L40" i="4"/>
  <c r="H41" i="4"/>
  <c r="M41" i="4" s="1"/>
  <c r="L41" i="4"/>
  <c r="K41" i="4"/>
  <c r="H42" i="4"/>
  <c r="K42" i="4" s="1"/>
  <c r="M39" i="4"/>
  <c r="H43" i="4"/>
  <c r="L43" i="4" s="1"/>
  <c r="K43" i="4"/>
  <c r="H44" i="4"/>
  <c r="L44" i="4" s="1"/>
  <c r="K44" i="4"/>
  <c r="H45" i="4"/>
  <c r="L45" i="4" s="1"/>
  <c r="K45" i="4"/>
  <c r="H46" i="4"/>
  <c r="L46" i="4" s="1"/>
  <c r="K46" i="4"/>
  <c r="H47" i="4"/>
  <c r="L47" i="4" s="1"/>
  <c r="K47" i="4"/>
  <c r="H48" i="4"/>
  <c r="L48" i="4" s="1"/>
  <c r="K48" i="4"/>
  <c r="H49" i="4"/>
  <c r="L49" i="4" s="1"/>
  <c r="K49" i="4"/>
  <c r="H50" i="4"/>
  <c r="L50" i="4" s="1"/>
  <c r="K50" i="4"/>
  <c r="H51" i="4"/>
  <c r="L51" i="4" s="1"/>
  <c r="K51" i="4"/>
  <c r="H52" i="4"/>
  <c r="L52" i="4" s="1"/>
  <c r="K52" i="4"/>
  <c r="H53" i="4"/>
  <c r="L53" i="4" s="1"/>
  <c r="K53" i="4"/>
  <c r="H54" i="4"/>
  <c r="L54" i="4" s="1"/>
  <c r="K54" i="4"/>
  <c r="H55" i="4"/>
  <c r="L55" i="4" s="1"/>
  <c r="K55" i="4"/>
  <c r="H56" i="4"/>
  <c r="L56" i="4" s="1"/>
  <c r="K56" i="4"/>
  <c r="H57" i="4"/>
  <c r="H58" i="4"/>
  <c r="K58" i="4" s="1"/>
  <c r="H59" i="4"/>
  <c r="K59" i="4" s="1"/>
  <c r="H60" i="4"/>
  <c r="H61" i="4"/>
  <c r="K61" i="4"/>
  <c r="L61" i="4"/>
  <c r="M61" i="4"/>
  <c r="H62" i="4"/>
  <c r="K62" i="4"/>
  <c r="L62" i="4"/>
  <c r="M62" i="4"/>
  <c r="H63" i="4"/>
  <c r="H64" i="4"/>
  <c r="M64" i="4" s="1"/>
  <c r="K64" i="4"/>
  <c r="L64" i="4"/>
  <c r="L19" i="4" l="1"/>
  <c r="M19" i="4"/>
  <c r="H20" i="4"/>
  <c r="H21" i="4"/>
  <c r="L21" i="4" s="1"/>
  <c r="M24" i="4"/>
  <c r="L22" i="4"/>
  <c r="M59" i="4"/>
  <c r="M58" i="4"/>
  <c r="L39" i="4"/>
  <c r="K36" i="4"/>
  <c r="L29" i="4"/>
  <c r="L59" i="4"/>
  <c r="L58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L36" i="4"/>
  <c r="K33" i="4"/>
  <c r="K31" i="4"/>
  <c r="M29" i="4"/>
  <c r="L42" i="4"/>
  <c r="K21" i="4" l="1"/>
  <c r="M21" i="4"/>
</calcChain>
</file>

<file path=xl/comments1.xml><?xml version="1.0" encoding="utf-8"?>
<comments xmlns="http://schemas.openxmlformats.org/spreadsheetml/2006/main">
  <authors>
    <author>Robinson, Ryan</author>
    <author>CTM</author>
  </authors>
  <commentList>
    <comment ref="H12" authorId="0">
      <text>
        <r>
          <rPr>
            <b/>
            <sz val="8"/>
            <color indexed="81"/>
            <rFont val="Tahoma"/>
            <family val="2"/>
          </rPr>
          <t>Robinson, Ryan: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imes New Roman"/>
            <family val="1"/>
          </rPr>
          <t xml:space="preserve">see Notes Section
</t>
        </r>
      </text>
    </comment>
    <comment ref="G29" authorId="1">
      <text>
        <r>
          <rPr>
            <b/>
            <sz val="8"/>
            <color indexed="81"/>
            <rFont val="Tahoma"/>
            <family val="2"/>
          </rPr>
          <t>CTM:</t>
        </r>
        <r>
          <rPr>
            <sz val="14"/>
            <color indexed="81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</commentList>
</comments>
</file>

<file path=xl/sharedStrings.xml><?xml version="1.0" encoding="utf-8"?>
<sst xmlns="http://schemas.openxmlformats.org/spreadsheetml/2006/main" count="8737" uniqueCount="4824">
  <si>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</si>
  <si>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</si>
  <si>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</si>
  <si>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</si>
  <si>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</si>
  <si>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</si>
  <si>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</si>
  <si>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</si>
  <si>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</si>
  <si>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</si>
  <si>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</si>
  <si>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</si>
  <si>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</si>
  <si>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</si>
  <si>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</si>
  <si>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</si>
  <si>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</si>
  <si>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</si>
  <si>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</si>
  <si>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</si>
  <si>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</si>
  <si>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</si>
  <si>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</si>
  <si>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</si>
  <si>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</si>
  <si>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</si>
  <si>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</si>
  <si>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</si>
  <si>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</si>
  <si>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</si>
  <si>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</si>
  <si>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</si>
  <si>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</si>
  <si>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</si>
  <si>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</si>
  <si>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</si>
  <si>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</si>
  <si>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</si>
  <si>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</si>
  <si>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</si>
  <si>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</si>
  <si>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</si>
  <si>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</si>
  <si>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</si>
  <si>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</si>
  <si>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</si>
  <si>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</si>
  <si>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</si>
  <si>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</si>
  <si>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</si>
  <si>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</si>
  <si>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</si>
  <si>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</si>
  <si>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</si>
  <si>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</si>
  <si>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</si>
  <si>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</si>
  <si>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</si>
  <si>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</si>
  <si>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</si>
  <si>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</si>
  <si>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</si>
  <si>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</si>
  <si>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</si>
  <si>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</si>
  <si>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</si>
  <si>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</si>
  <si>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</si>
  <si>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</si>
  <si>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</si>
  <si>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</si>
  <si>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</si>
  <si>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</si>
  <si>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</si>
  <si>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</si>
  <si>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</si>
  <si>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</si>
  <si>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</si>
  <si>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</si>
  <si>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</si>
  <si>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</si>
  <si>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</si>
  <si>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</si>
  <si>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</si>
  <si>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</si>
  <si>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</si>
  <si>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</si>
  <si>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</si>
  <si>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</si>
  <si>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</si>
  <si>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</si>
  <si>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</si>
  <si>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</si>
  <si>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</si>
  <si>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</si>
  <si>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</si>
  <si>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</si>
  <si>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Aqua Terra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</si>
  <si>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</si>
  <si>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</si>
  <si>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</si>
  <si>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</si>
  <si>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</si>
  <si>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</si>
  <si>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</si>
  <si>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</si>
  <si>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</si>
  <si>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</si>
  <si>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</si>
  <si>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</si>
  <si>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</si>
  <si>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</si>
  <si>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</si>
  <si>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</si>
  <si>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</si>
  <si>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</si>
  <si>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</si>
  <si>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</si>
  <si>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</si>
  <si>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</si>
  <si>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</si>
  <si>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</si>
  <si>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</si>
  <si>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</si>
  <si>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</si>
  <si>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</si>
  <si>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</si>
  <si>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</si>
  <si>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</si>
  <si>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</si>
  <si>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</si>
  <si>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</si>
  <si>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</si>
  <si>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</si>
  <si>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</si>
  <si>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</si>
  <si>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</si>
  <si>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</si>
  <si>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</si>
  <si>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</si>
  <si>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</si>
  <si>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</si>
  <si>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</si>
  <si>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</si>
  <si>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</si>
  <si>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</si>
  <si>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</si>
  <si>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</si>
  <si>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</si>
  <si>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</si>
  <si>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</si>
  <si>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</si>
  <si>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</si>
  <si>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</si>
  <si>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</si>
  <si>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</si>
  <si>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</si>
  <si>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</si>
  <si>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</si>
  <si>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</si>
  <si>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</si>
  <si>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</si>
  <si>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</si>
  <si>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</si>
  <si>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</si>
  <si>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</si>
  <si>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</si>
  <si>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</si>
  <si>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</si>
  <si>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</si>
  <si>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</si>
  <si>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</si>
  <si>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</si>
  <si>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</si>
  <si>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</si>
  <si>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</si>
  <si>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</si>
  <si>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</si>
  <si>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</si>
  <si>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</si>
  <si>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</si>
  <si>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</si>
  <si>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</si>
  <si>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</si>
  <si>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</si>
  <si>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</si>
  <si>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</si>
  <si>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</si>
  <si>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</si>
  <si>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</si>
  <si>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SP-2011-0153C</t>
  </si>
  <si>
    <t>1504 COLLIER ST</t>
  </si>
  <si>
    <t>SP-2011-0133C</t>
  </si>
  <si>
    <t>Clearview Condos</t>
  </si>
  <si>
    <t>8001 S IH 35 SVRD NB</t>
  </si>
  <si>
    <t>SP-2011-0128D</t>
  </si>
  <si>
    <t>Marbella Multifamily</t>
  </si>
  <si>
    <t>SPC-2011-0105C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</si>
  <si>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</si>
  <si>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</si>
  <si>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</si>
  <si>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</si>
  <si>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</si>
  <si>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</si>
  <si>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</si>
  <si>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</si>
  <si>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SP-2011-0182C</t>
  </si>
  <si>
    <t>SP-2011-0114C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</si>
  <si>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</si>
  <si>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</si>
  <si>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</si>
  <si>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</si>
  <si>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</si>
  <si>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</si>
  <si>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</si>
  <si>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</si>
  <si>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</si>
  <si>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SP-2011-0176C</t>
  </si>
  <si>
    <t>Domain IV Multi-Family (Block V)</t>
  </si>
  <si>
    <t>505 W 22ND ST</t>
  </si>
  <si>
    <t>SP-2011-0117C.SH</t>
  </si>
  <si>
    <t>Burnet Park Apartments</t>
  </si>
  <si>
    <t>512.494.8014</t>
  </si>
  <si>
    <t>Steven Frost, Vickery and Assoc.</t>
  </si>
  <si>
    <t>512.343.0766</t>
  </si>
  <si>
    <t>Way Atmadja, Way Consulting Engineers</t>
  </si>
  <si>
    <t>512.567.8766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</si>
  <si>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</si>
  <si>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</si>
  <si>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</si>
  <si>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</si>
  <si>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</si>
  <si>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</si>
  <si>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</si>
  <si>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</si>
  <si>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</si>
  <si>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</si>
  <si>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</si>
  <si>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</si>
  <si>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</si>
  <si>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</si>
  <si>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</si>
  <si>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</si>
  <si>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</si>
  <si>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</si>
  <si>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</si>
  <si>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</si>
  <si>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</si>
  <si>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</si>
  <si>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</si>
  <si>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</si>
  <si>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</si>
  <si>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</si>
  <si>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</si>
  <si>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</si>
  <si>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</si>
  <si>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</si>
  <si>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</si>
  <si>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</si>
  <si>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</si>
  <si>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</si>
  <si>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</si>
  <si>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</si>
  <si>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</si>
  <si>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</si>
  <si>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</si>
  <si>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</si>
  <si>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</si>
  <si>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</si>
  <si>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</si>
  <si>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</si>
  <si>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</si>
  <si>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</si>
  <si>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</si>
  <si>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</si>
  <si>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</si>
  <si>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</si>
  <si>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</si>
  <si>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</si>
  <si>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</si>
  <si>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</si>
  <si>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</si>
  <si>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</si>
  <si>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</si>
  <si>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</si>
  <si>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</si>
  <si>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</si>
  <si>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</si>
  <si>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</si>
  <si>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</si>
  <si>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</si>
  <si>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</si>
  <si>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</si>
  <si>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</si>
  <si>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</si>
  <si>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</si>
  <si>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</si>
  <si>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</si>
  <si>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</si>
  <si>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</si>
  <si>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</si>
  <si>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</si>
  <si>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</si>
  <si>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</si>
  <si>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</si>
  <si>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</si>
  <si>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</si>
  <si>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</si>
  <si>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</si>
  <si>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</si>
  <si>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</si>
  <si>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</si>
  <si>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</si>
  <si>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</si>
  <si>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</si>
  <si>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</si>
  <si>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</si>
  <si>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</si>
  <si>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</si>
  <si>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</si>
  <si>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</si>
  <si>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</si>
  <si>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</si>
  <si>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</si>
  <si>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</si>
  <si>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</si>
  <si>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</si>
  <si>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</si>
  <si>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</si>
  <si>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</si>
  <si>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</si>
  <si>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</si>
  <si>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</si>
  <si>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</si>
  <si>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</si>
  <si>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</si>
  <si>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</si>
  <si>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</si>
  <si>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</si>
  <si>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</si>
  <si>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</si>
  <si>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</si>
  <si>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</si>
  <si>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</si>
  <si>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</si>
  <si>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</si>
  <si>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</si>
  <si>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</si>
  <si>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</si>
  <si>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</si>
  <si>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</si>
  <si>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</si>
  <si>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</si>
  <si>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</si>
  <si>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Balcones Condominiums (new submission for site)</t>
  </si>
  <si>
    <t>Jerome R. Perales, Perales Engineering</t>
  </si>
  <si>
    <t>Ricardo DeCamps, Big Red Dog Engineering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</si>
  <si>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</si>
  <si>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</si>
  <si>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</si>
  <si>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</si>
  <si>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</si>
  <si>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</si>
  <si>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</si>
  <si>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</si>
  <si>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</si>
  <si>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</si>
  <si>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</si>
  <si>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</si>
  <si>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</si>
  <si>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</si>
  <si>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</si>
  <si>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</si>
  <si>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</si>
  <si>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</si>
  <si>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</si>
  <si>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</si>
  <si>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</si>
  <si>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</si>
  <si>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</si>
  <si>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</si>
  <si>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</si>
  <si>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</si>
  <si>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</si>
  <si>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</si>
  <si>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</si>
  <si>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</si>
  <si>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</si>
  <si>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</si>
  <si>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</si>
  <si>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</si>
  <si>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</si>
  <si>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</si>
  <si>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</si>
  <si>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</si>
  <si>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</si>
  <si>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</si>
  <si>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</si>
  <si>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</si>
  <si>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</si>
  <si>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</si>
  <si>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</si>
  <si>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</si>
  <si>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</si>
  <si>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</si>
  <si>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</si>
  <si>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</si>
  <si>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</si>
  <si>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</si>
  <si>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</si>
  <si>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</si>
  <si>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Austin Trail</t>
  </si>
  <si>
    <t>5417 South Mo-Pac</t>
  </si>
  <si>
    <t>Hugh Caraway, Internacional Reality</t>
  </si>
  <si>
    <t>210-525-8788</t>
  </si>
  <si>
    <t>SP-96-0234C</t>
  </si>
  <si>
    <t>Barnhart Multifamily</t>
  </si>
  <si>
    <t>12612 North Lamar Blvd</t>
  </si>
  <si>
    <t>na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</si>
  <si>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</si>
  <si>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</si>
  <si>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</si>
  <si>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</si>
  <si>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</si>
  <si>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</si>
  <si>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</si>
  <si>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</si>
  <si>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</si>
  <si>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</si>
  <si>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</si>
  <si>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</si>
  <si>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</si>
  <si>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</si>
  <si>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</si>
  <si>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</si>
  <si>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</si>
  <si>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</si>
  <si>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</si>
  <si>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</si>
  <si>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</si>
  <si>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</si>
  <si>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</si>
  <si>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</si>
  <si>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</si>
  <si>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</si>
  <si>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</si>
  <si>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</si>
  <si>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</si>
  <si>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</si>
  <si>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</si>
  <si>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</si>
  <si>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</si>
  <si>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</si>
  <si>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</si>
  <si>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</si>
  <si>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</si>
  <si>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</si>
  <si>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</si>
  <si>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</si>
  <si>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</si>
  <si>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</si>
  <si>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</si>
  <si>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</si>
  <si>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</si>
  <si>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</si>
  <si>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</si>
  <si>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</si>
  <si>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</si>
  <si>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</si>
  <si>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</si>
  <si>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</si>
  <si>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</si>
  <si>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</si>
  <si>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</si>
  <si>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</si>
  <si>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</si>
  <si>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</si>
  <si>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</si>
  <si>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</si>
  <si>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</si>
  <si>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</si>
  <si>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</si>
  <si>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</si>
  <si>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</si>
  <si>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</si>
  <si>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</si>
  <si>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</si>
  <si>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</si>
  <si>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</si>
  <si>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</si>
  <si>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</si>
  <si>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</si>
  <si>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</si>
  <si>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</si>
  <si>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</si>
  <si>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</si>
  <si>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</si>
  <si>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</si>
  <si>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</si>
  <si>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</si>
  <si>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</si>
  <si>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</si>
  <si>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</si>
  <si>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</si>
  <si>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</si>
  <si>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</si>
  <si>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</si>
  <si>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</si>
  <si>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</si>
  <si>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</si>
  <si>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</si>
  <si>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</si>
  <si>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</si>
  <si>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</si>
  <si>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</si>
  <si>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</si>
  <si>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SP-96-0253B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</si>
  <si>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</si>
  <si>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</si>
  <si>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</si>
  <si>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</si>
  <si>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</si>
  <si>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</si>
  <si>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</si>
  <si>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</si>
  <si>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</si>
  <si>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</si>
  <si>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 xml:space="preserve">Will Schnier, Big Red Dog Engineering </t>
  </si>
  <si>
    <t>Danny Miller, LJA Engineering and Surveying</t>
  </si>
  <si>
    <t>Megan Wanek, Bury and Partners</t>
  </si>
  <si>
    <t>Gibson Street Apartments</t>
  </si>
  <si>
    <t>512.394.1900</t>
  </si>
  <si>
    <t>Armando Portillo, Ward, Getz and Associates</t>
  </si>
  <si>
    <t>South Shore Apartments, Section 1</t>
  </si>
  <si>
    <t>Dwayne Shoppa, Bury and Partners</t>
  </si>
  <si>
    <t>Darren Huckert, Bury and Partners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</si>
  <si>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</si>
  <si>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</si>
  <si>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</si>
  <si>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</si>
  <si>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</si>
  <si>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</si>
  <si>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</si>
  <si>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</si>
  <si>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</si>
  <si>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</si>
  <si>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</si>
  <si>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</si>
  <si>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</si>
  <si>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</si>
  <si>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</si>
  <si>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</si>
  <si>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</si>
  <si>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</si>
  <si>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</si>
  <si>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</si>
  <si>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</si>
  <si>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</si>
  <si>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</si>
  <si>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</si>
  <si>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</si>
  <si>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</si>
  <si>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</si>
  <si>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</si>
  <si>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</si>
  <si>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</si>
  <si>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</si>
  <si>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</si>
  <si>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</si>
  <si>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</si>
  <si>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</si>
  <si>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</si>
  <si>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</si>
  <si>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</si>
  <si>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</si>
  <si>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</si>
  <si>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</si>
  <si>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</si>
  <si>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</si>
  <si>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</si>
  <si>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</si>
  <si>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</si>
  <si>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</si>
  <si>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</si>
  <si>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</si>
  <si>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</si>
  <si>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</si>
  <si>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</si>
  <si>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</si>
  <si>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</si>
  <si>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</si>
  <si>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</si>
  <si>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</si>
  <si>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</si>
  <si>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</si>
  <si>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</si>
  <si>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</si>
  <si>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</si>
  <si>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</si>
  <si>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</si>
  <si>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</si>
  <si>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</si>
  <si>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</si>
  <si>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</si>
  <si>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</si>
  <si>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</si>
  <si>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</si>
  <si>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</si>
  <si>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</si>
  <si>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</si>
  <si>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</si>
  <si>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</si>
  <si>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</si>
  <si>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</si>
  <si>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</si>
  <si>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</si>
  <si>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</si>
  <si>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</si>
  <si>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</si>
  <si>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</si>
  <si>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</si>
  <si>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</si>
  <si>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</si>
  <si>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</si>
  <si>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</si>
  <si>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</si>
  <si>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</si>
  <si>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</si>
  <si>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</si>
  <si>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</si>
  <si>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</si>
  <si>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</si>
  <si>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</si>
  <si>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</si>
  <si>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</si>
  <si>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</si>
  <si>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</si>
  <si>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</si>
  <si>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</si>
  <si>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</si>
  <si>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</si>
  <si>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</si>
  <si>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</si>
  <si>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</si>
  <si>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</si>
  <si>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</si>
  <si>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</si>
  <si>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</si>
  <si>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</si>
  <si>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</si>
  <si>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</si>
  <si>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</si>
  <si>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</si>
  <si>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</si>
  <si>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</si>
  <si>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</si>
  <si>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</si>
  <si>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</si>
  <si>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</si>
  <si>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</si>
  <si>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</si>
  <si>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</si>
  <si>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</si>
  <si>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</si>
  <si>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4Q11</t>
  </si>
  <si>
    <t>4q11</t>
  </si>
  <si>
    <t>Lamar Square Condominiums (resub of SP-2007-0380C)</t>
  </si>
  <si>
    <t>Hwy 620 At FM 2769</t>
  </si>
  <si>
    <t>Jessica Benson, Knight Real Estate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</si>
  <si>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</si>
  <si>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</si>
  <si>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</si>
  <si>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</si>
  <si>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</si>
  <si>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</si>
  <si>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</si>
  <si>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</si>
  <si>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</si>
  <si>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</si>
  <si>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</si>
  <si>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</si>
  <si>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</si>
  <si>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</si>
  <si>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</si>
  <si>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</si>
  <si>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</si>
  <si>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</si>
  <si>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</si>
  <si>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</si>
  <si>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</si>
  <si>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</si>
  <si>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</si>
  <si>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</si>
  <si>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</si>
  <si>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</si>
  <si>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</si>
  <si>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</si>
  <si>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</si>
  <si>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</si>
  <si>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</si>
  <si>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</si>
  <si>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</si>
  <si>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</si>
  <si>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</si>
  <si>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</si>
  <si>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</si>
  <si>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</si>
  <si>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</si>
  <si>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</si>
  <si>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</si>
  <si>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</si>
  <si>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</si>
  <si>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</si>
  <si>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</si>
  <si>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</si>
  <si>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</si>
  <si>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</si>
  <si>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</si>
  <si>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</si>
  <si>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</si>
  <si>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</si>
  <si>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</si>
  <si>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</si>
  <si>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</si>
  <si>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</si>
  <si>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</si>
  <si>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</si>
  <si>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</si>
  <si>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</si>
  <si>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</si>
  <si>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</si>
  <si>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</si>
  <si>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</si>
  <si>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</si>
  <si>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</si>
  <si>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</si>
  <si>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</si>
  <si>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</si>
  <si>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</si>
  <si>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</si>
  <si>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</si>
  <si>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</si>
  <si>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</si>
  <si>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</si>
  <si>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</si>
  <si>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</si>
  <si>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</si>
  <si>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</si>
  <si>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</si>
  <si>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</si>
  <si>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</si>
  <si>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</si>
  <si>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</si>
  <si>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</si>
  <si>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</si>
  <si>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</si>
  <si>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</si>
  <si>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</si>
  <si>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</si>
  <si>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</si>
  <si>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</si>
  <si>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</si>
  <si>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</si>
  <si>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</si>
  <si>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</si>
  <si>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</si>
  <si>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</si>
  <si>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</si>
  <si>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</si>
  <si>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</si>
  <si>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</si>
  <si>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</si>
  <si>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</si>
  <si>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</si>
  <si>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</si>
  <si>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</si>
  <si>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</si>
  <si>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</si>
  <si>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</si>
  <si>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</si>
  <si>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</si>
  <si>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</si>
  <si>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</si>
  <si>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</si>
  <si>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</si>
  <si>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</si>
  <si>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</si>
  <si>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</si>
  <si>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</si>
  <si>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</si>
  <si>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</si>
  <si>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</si>
  <si>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</si>
  <si>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</si>
  <si>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</si>
  <si>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</si>
  <si>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</si>
  <si>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</si>
  <si>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</si>
  <si>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</si>
  <si>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</si>
  <si>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</si>
  <si>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</si>
  <si>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</si>
  <si>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</si>
  <si>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</si>
  <si>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</si>
  <si>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</si>
  <si>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</si>
  <si>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</si>
  <si>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</si>
  <si>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</si>
  <si>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</si>
  <si>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</si>
  <si>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</si>
  <si>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</si>
  <si>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</si>
  <si>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</si>
  <si>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</si>
  <si>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</si>
  <si>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</si>
  <si>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</si>
  <si>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</si>
  <si>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</si>
  <si>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</si>
  <si>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</si>
  <si>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</si>
  <si>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</si>
  <si>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</si>
  <si>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</si>
  <si>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</si>
  <si>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</si>
  <si>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</si>
  <si>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</si>
  <si>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</si>
  <si>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</si>
  <si>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</si>
  <si>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</si>
  <si>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</si>
  <si>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</si>
  <si>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</si>
  <si>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</si>
  <si>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</si>
  <si>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</si>
  <si>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</si>
  <si>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</si>
  <si>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</si>
  <si>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</si>
  <si>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</si>
  <si>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</si>
  <si>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</si>
  <si>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</si>
  <si>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</si>
  <si>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</si>
  <si>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</si>
  <si>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</si>
  <si>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</si>
  <si>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</si>
  <si>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</si>
  <si>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</si>
  <si>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</si>
  <si>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</si>
  <si>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</si>
  <si>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</si>
  <si>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</si>
  <si>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</si>
  <si>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</si>
  <si>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</si>
  <si>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</si>
  <si>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</si>
  <si>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</si>
  <si>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</si>
  <si>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</si>
  <si>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</si>
  <si>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</si>
  <si>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</si>
  <si>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</si>
  <si>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</si>
  <si>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</si>
  <si>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</si>
  <si>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</si>
  <si>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</si>
  <si>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</si>
  <si>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</si>
  <si>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</si>
  <si>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</si>
  <si>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</si>
  <si>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</si>
  <si>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</si>
  <si>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</si>
  <si>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</si>
  <si>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</si>
  <si>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</si>
  <si>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</si>
  <si>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</si>
  <si>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</si>
  <si>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</si>
  <si>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</si>
  <si>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</si>
  <si>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</si>
  <si>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</si>
  <si>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</si>
  <si>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</si>
  <si>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</si>
  <si>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</si>
  <si>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</si>
  <si>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</si>
  <si>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</si>
  <si>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</si>
  <si>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</si>
  <si>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</si>
  <si>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</si>
  <si>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</si>
  <si>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</si>
  <si>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</si>
  <si>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</si>
  <si>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</si>
  <si>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</si>
  <si>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</si>
  <si>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</si>
  <si>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</si>
  <si>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</si>
  <si>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</si>
  <si>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</si>
  <si>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</si>
  <si>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</si>
  <si>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</si>
  <si>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</si>
  <si>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</si>
  <si>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</si>
  <si>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</si>
  <si>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</si>
  <si>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</si>
  <si>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</si>
  <si>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</si>
  <si>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</si>
  <si>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</si>
  <si>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</si>
  <si>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</si>
  <si>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</si>
  <si>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</si>
  <si>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</si>
  <si>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</si>
  <si>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</si>
  <si>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</si>
  <si>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</si>
  <si>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Jeff Davis Place Condos (fka Walnut Grove Townhomes)</t>
  </si>
  <si>
    <t>Champion Apartments (Gables Grandview)</t>
  </si>
  <si>
    <t>San Tierra  (new project)</t>
  </si>
  <si>
    <t>Flats on Wilson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</si>
  <si>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</si>
  <si>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</si>
  <si>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</si>
  <si>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</si>
  <si>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</si>
  <si>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</si>
  <si>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</si>
  <si>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</si>
  <si>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</si>
  <si>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</si>
  <si>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</si>
  <si>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</si>
  <si>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</si>
  <si>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</si>
  <si>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</si>
  <si>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</si>
  <si>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</si>
  <si>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</si>
  <si>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</si>
  <si>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</si>
  <si>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</si>
  <si>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</si>
  <si>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</si>
  <si>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</si>
  <si>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</si>
  <si>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</si>
  <si>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</si>
  <si>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</si>
  <si>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</si>
  <si>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</si>
  <si>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</si>
  <si>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</si>
  <si>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</si>
  <si>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</si>
  <si>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</si>
  <si>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</si>
  <si>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</si>
  <si>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</si>
  <si>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</si>
  <si>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</si>
  <si>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</si>
  <si>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</si>
  <si>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</si>
  <si>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</si>
  <si>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</si>
  <si>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</si>
  <si>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</si>
  <si>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</si>
  <si>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</si>
  <si>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</si>
  <si>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</si>
  <si>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</si>
  <si>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</si>
  <si>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</si>
  <si>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</si>
  <si>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</si>
  <si>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</si>
  <si>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</si>
  <si>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</si>
  <si>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</si>
  <si>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</si>
  <si>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</si>
  <si>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</si>
  <si>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</si>
  <si>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</si>
  <si>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</si>
  <si>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</si>
  <si>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</si>
  <si>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</si>
  <si>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</si>
  <si>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</si>
  <si>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</si>
  <si>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</si>
  <si>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</si>
  <si>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</si>
  <si>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</si>
  <si>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</si>
  <si>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</si>
  <si>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</si>
  <si>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</si>
  <si>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</si>
  <si>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</si>
  <si>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</si>
  <si>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</si>
  <si>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</si>
  <si>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</si>
  <si>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</si>
  <si>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</si>
  <si>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</si>
  <si>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</si>
  <si>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</si>
  <si>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</si>
  <si>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</si>
  <si>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</si>
  <si>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</si>
  <si>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</si>
  <si>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</si>
  <si>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</si>
  <si>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</si>
  <si>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</si>
  <si>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</si>
  <si>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</si>
  <si>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</si>
  <si>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</si>
  <si>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</si>
  <si>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</si>
  <si>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</si>
  <si>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</si>
  <si>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</si>
  <si>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</si>
  <si>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</si>
  <si>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</si>
  <si>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</si>
  <si>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</si>
  <si>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</si>
  <si>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</si>
  <si>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</si>
  <si>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</si>
  <si>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</si>
  <si>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</si>
  <si>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</si>
  <si>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</si>
  <si>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</si>
  <si>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</si>
  <si>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</si>
  <si>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</si>
  <si>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</si>
  <si>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</si>
  <si>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</si>
  <si>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</si>
  <si>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</si>
  <si>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</si>
  <si>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</si>
  <si>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</si>
  <si>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</si>
  <si>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</si>
  <si>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</si>
  <si>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</si>
  <si>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</si>
  <si>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</si>
  <si>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</si>
  <si>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</si>
  <si>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</si>
  <si>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</si>
  <si>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</si>
  <si>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</si>
  <si>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</si>
  <si>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</si>
  <si>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</si>
  <si>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</si>
  <si>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</si>
  <si>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</si>
  <si>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</si>
  <si>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</si>
  <si>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</si>
  <si>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</si>
  <si>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</si>
  <si>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</si>
  <si>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</si>
  <si>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</si>
  <si>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</si>
  <si>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</si>
  <si>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</si>
  <si>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</si>
  <si>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</si>
  <si>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</si>
  <si>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</si>
  <si>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</si>
  <si>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</si>
  <si>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</si>
  <si>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</si>
  <si>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</si>
  <si>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</si>
  <si>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</si>
  <si>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</si>
  <si>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</si>
  <si>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</si>
  <si>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</si>
  <si>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</si>
  <si>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</si>
  <si>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</si>
  <si>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</si>
  <si>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</si>
  <si>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</si>
  <si>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</si>
  <si>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</si>
  <si>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</si>
  <si>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</si>
  <si>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</si>
  <si>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</si>
  <si>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</si>
  <si>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</si>
  <si>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</si>
  <si>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</si>
  <si>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</si>
  <si>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</si>
  <si>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</si>
  <si>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</si>
  <si>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</si>
  <si>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</si>
  <si>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</si>
  <si>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</si>
  <si>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</si>
  <si>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</si>
  <si>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</si>
  <si>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</si>
  <si>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</si>
  <si>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</si>
  <si>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</si>
  <si>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</si>
  <si>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</si>
  <si>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2011-096221-SP</t>
  </si>
  <si>
    <t>1000 E 5TH ST</t>
  </si>
  <si>
    <t>SP-2011-0307C</t>
  </si>
  <si>
    <t xml:space="preserve">1000 E 5TH ST   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</si>
  <si>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</si>
  <si>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</si>
  <si>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</si>
  <si>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</si>
  <si>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</si>
  <si>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</si>
  <si>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</si>
  <si>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</si>
  <si>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</si>
  <si>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</si>
  <si>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</si>
  <si>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</si>
  <si>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</si>
  <si>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</si>
  <si>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</si>
  <si>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</si>
  <si>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</si>
  <si>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</si>
  <si>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</si>
  <si>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</si>
  <si>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</si>
  <si>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</si>
  <si>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</si>
  <si>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</si>
  <si>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</si>
  <si>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</si>
  <si>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</si>
  <si>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</si>
  <si>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</si>
  <si>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</si>
  <si>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</si>
  <si>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</si>
  <si>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</si>
  <si>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</si>
  <si>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</si>
  <si>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</si>
  <si>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</si>
  <si>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</si>
  <si>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</si>
  <si>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</si>
  <si>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</si>
  <si>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</si>
  <si>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</si>
  <si>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</si>
  <si>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</si>
  <si>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</si>
  <si>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</si>
  <si>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</si>
  <si>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</si>
  <si>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</si>
  <si>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</si>
  <si>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</si>
  <si>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</si>
  <si>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</si>
  <si>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</si>
  <si>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</si>
  <si>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</si>
  <si>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</si>
  <si>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</si>
  <si>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</si>
  <si>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</si>
  <si>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</si>
  <si>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</si>
  <si>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</si>
  <si>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</si>
  <si>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</si>
  <si>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</si>
  <si>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</si>
  <si>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</si>
  <si>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</si>
  <si>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</si>
  <si>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</si>
  <si>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</si>
  <si>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</si>
  <si>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</si>
  <si>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</si>
  <si>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</si>
  <si>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Lelah's Crossing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</si>
  <si>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</si>
  <si>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</si>
  <si>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</si>
  <si>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</si>
  <si>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</si>
  <si>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</si>
  <si>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</si>
  <si>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</si>
  <si>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</si>
  <si>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</si>
  <si>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</si>
  <si>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</si>
  <si>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</si>
  <si>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</si>
  <si>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</si>
  <si>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</si>
  <si>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</si>
  <si>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</si>
  <si>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</si>
  <si>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</si>
  <si>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</si>
  <si>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</si>
  <si>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</si>
  <si>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</si>
  <si>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</si>
  <si>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</si>
  <si>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</si>
  <si>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</si>
  <si>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</si>
  <si>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</si>
  <si>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</si>
  <si>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</si>
  <si>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</si>
  <si>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</si>
  <si>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</si>
  <si>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</si>
  <si>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</si>
  <si>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</si>
  <si>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</si>
  <si>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</si>
  <si>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</si>
  <si>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</si>
  <si>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</si>
  <si>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</si>
  <si>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</si>
  <si>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</si>
  <si>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</si>
  <si>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</si>
  <si>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</si>
  <si>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</si>
  <si>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</si>
  <si>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</si>
  <si>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</si>
  <si>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</si>
  <si>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</si>
  <si>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</si>
  <si>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</si>
  <si>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</si>
  <si>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</si>
  <si>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</si>
  <si>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</si>
  <si>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</si>
  <si>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Manchaca Mixed Use (resub of SP-2008-0278C)</t>
  </si>
  <si>
    <t>SPC-2010-0216C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</si>
  <si>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</si>
  <si>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</si>
  <si>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</si>
  <si>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</si>
  <si>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</si>
  <si>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</si>
  <si>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</si>
  <si>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10346071, 10195917</t>
  </si>
  <si>
    <t>1306 West Ave. (resub of SP-2008-0474C)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</si>
  <si>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</si>
  <si>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</si>
  <si>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</si>
  <si>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</si>
  <si>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</si>
  <si>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</si>
  <si>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</si>
  <si>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</si>
  <si>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</si>
  <si>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</si>
  <si>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</si>
  <si>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</si>
  <si>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</si>
  <si>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</si>
  <si>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</si>
  <si>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</si>
  <si>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</si>
  <si>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</si>
  <si>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</si>
  <si>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</si>
  <si>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</si>
  <si>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</si>
  <si>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</si>
  <si>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</si>
  <si>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</si>
  <si>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</si>
  <si>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</si>
  <si>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</si>
  <si>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</si>
  <si>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</si>
  <si>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</si>
  <si>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</si>
  <si>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</si>
  <si>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</si>
  <si>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</si>
  <si>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</si>
  <si>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</si>
  <si>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</si>
  <si>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</si>
  <si>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</si>
  <si>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</si>
  <si>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</si>
  <si>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</si>
  <si>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</si>
  <si>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</si>
  <si>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</si>
  <si>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</si>
  <si>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</si>
  <si>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</si>
  <si>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</si>
  <si>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</si>
  <si>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</si>
  <si>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</si>
  <si>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</si>
  <si>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</si>
  <si>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</si>
  <si>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</si>
  <si>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</si>
  <si>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</si>
  <si>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</si>
  <si>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</si>
  <si>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</si>
  <si>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</si>
  <si>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</si>
  <si>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</si>
  <si>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</si>
  <si>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</si>
  <si>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</si>
  <si>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</si>
  <si>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</si>
  <si>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</si>
  <si>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</si>
  <si>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</si>
  <si>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</si>
  <si>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</si>
  <si>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</si>
  <si>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</si>
  <si>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</si>
  <si>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</si>
  <si>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</si>
  <si>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</si>
  <si>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</si>
  <si>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</si>
  <si>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</si>
  <si>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</si>
  <si>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</si>
  <si>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</si>
  <si>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</si>
  <si>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</si>
  <si>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</si>
  <si>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</si>
  <si>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</si>
  <si>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</si>
  <si>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</si>
  <si>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</si>
  <si>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</si>
  <si>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</si>
  <si>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</si>
  <si>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</si>
  <si>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</si>
  <si>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</si>
  <si>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</si>
  <si>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</si>
  <si>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</si>
  <si>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</si>
  <si>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</si>
  <si>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</si>
  <si>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</si>
  <si>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</si>
  <si>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</si>
  <si>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</si>
  <si>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</si>
  <si>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</si>
  <si>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</si>
  <si>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</si>
  <si>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</si>
  <si>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</si>
  <si>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</si>
  <si>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</si>
  <si>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</si>
  <si>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</si>
  <si>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</si>
  <si>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</si>
  <si>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</si>
  <si>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</si>
  <si>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</si>
  <si>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</si>
  <si>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</si>
  <si>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</si>
  <si>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</si>
  <si>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</si>
  <si>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</si>
  <si>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</si>
  <si>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</si>
  <si>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</si>
  <si>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</si>
  <si>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</si>
  <si>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</si>
  <si>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</si>
  <si>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</si>
  <si>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</si>
  <si>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</si>
  <si>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</si>
  <si>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</si>
  <si>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</si>
  <si>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</si>
  <si>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</si>
  <si>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</si>
  <si>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</si>
  <si>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</si>
  <si>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</si>
  <si>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</si>
  <si>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</si>
  <si>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</si>
  <si>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</si>
  <si>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</si>
  <si>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</si>
  <si>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</si>
  <si>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</si>
  <si>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</si>
  <si>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</si>
  <si>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</si>
  <si>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</si>
  <si>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</si>
  <si>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</si>
  <si>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</si>
  <si>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</si>
  <si>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</si>
  <si>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</si>
  <si>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</si>
  <si>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</si>
  <si>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</si>
  <si>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</si>
  <si>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</si>
  <si>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</si>
  <si>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</si>
  <si>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</si>
  <si>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</si>
  <si>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</si>
  <si>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</si>
  <si>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</si>
  <si>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</si>
  <si>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</si>
  <si>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</si>
  <si>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</si>
  <si>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</si>
  <si>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</si>
  <si>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</si>
  <si>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</si>
  <si>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</si>
  <si>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</si>
  <si>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</si>
  <si>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</si>
  <si>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</si>
  <si>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</si>
  <si>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</si>
  <si>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</si>
  <si>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5417 S MO-PAC NB EXWY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</si>
  <si>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</si>
  <si>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</si>
  <si>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</si>
  <si>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</si>
  <si>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</si>
  <si>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</si>
  <si>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</si>
  <si>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</si>
  <si>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</si>
  <si>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</si>
  <si>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</si>
  <si>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</si>
  <si>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</si>
  <si>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</si>
  <si>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</si>
  <si>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</si>
  <si>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</si>
  <si>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</si>
  <si>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</si>
  <si>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</si>
  <si>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</si>
  <si>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</si>
  <si>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</si>
  <si>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</si>
  <si>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</si>
  <si>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</si>
  <si>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</si>
  <si>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</si>
  <si>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</si>
  <si>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</si>
  <si>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</si>
  <si>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</si>
  <si>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</si>
  <si>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</si>
  <si>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</si>
  <si>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</si>
  <si>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</si>
  <si>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</si>
  <si>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</si>
  <si>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</si>
  <si>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</si>
  <si>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</si>
  <si>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</si>
  <si>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</si>
  <si>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</si>
  <si>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</si>
  <si>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</si>
  <si>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</si>
  <si>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</si>
  <si>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</si>
  <si>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</si>
  <si>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</si>
  <si>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</si>
  <si>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</si>
  <si>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</si>
  <si>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</si>
  <si>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</si>
  <si>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</si>
  <si>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</si>
  <si>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</si>
  <si>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</si>
  <si>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</si>
  <si>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</si>
  <si>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</si>
  <si>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</si>
  <si>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</si>
  <si>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</si>
  <si>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</si>
  <si>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</si>
  <si>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</si>
  <si>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</si>
  <si>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</si>
  <si>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</si>
  <si>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</si>
  <si>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</si>
  <si>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</si>
  <si>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</si>
  <si>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</si>
  <si>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</si>
  <si>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</si>
  <si>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</si>
  <si>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</si>
  <si>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</si>
  <si>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</si>
  <si>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</si>
  <si>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</si>
  <si>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</si>
  <si>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</si>
  <si>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</si>
  <si>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</si>
  <si>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</si>
  <si>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</si>
  <si>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</si>
  <si>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</si>
  <si>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</si>
  <si>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</si>
  <si>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</si>
  <si>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</si>
  <si>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</si>
  <si>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</si>
  <si>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</si>
  <si>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</si>
  <si>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</si>
  <si>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</si>
  <si>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</si>
  <si>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</si>
  <si>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</si>
  <si>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</si>
  <si>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</si>
  <si>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</si>
  <si>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</si>
  <si>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</si>
  <si>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</si>
  <si>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</si>
  <si>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</si>
  <si>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</si>
  <si>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</si>
  <si>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</si>
  <si>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</si>
  <si>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West Campus Apartments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</si>
  <si>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</si>
  <si>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</si>
  <si>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</si>
  <si>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</si>
  <si>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</si>
  <si>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</si>
  <si>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</si>
  <si>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</si>
  <si>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</si>
  <si>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</si>
  <si>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</si>
  <si>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</si>
  <si>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</si>
  <si>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</si>
  <si>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</si>
  <si>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</si>
  <si>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</si>
  <si>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</si>
  <si>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</si>
  <si>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</si>
  <si>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</si>
  <si>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</si>
  <si>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</si>
  <si>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</si>
  <si>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</si>
  <si>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</si>
  <si>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</si>
  <si>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</si>
  <si>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</si>
  <si>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</si>
  <si>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</si>
  <si>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</si>
  <si>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</si>
  <si>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</si>
  <si>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</si>
  <si>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</si>
  <si>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</si>
  <si>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</si>
  <si>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</si>
  <si>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</si>
  <si>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</si>
  <si>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</si>
  <si>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</si>
  <si>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</si>
  <si>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</si>
  <si>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</si>
  <si>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</si>
  <si>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</si>
  <si>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</si>
  <si>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</si>
  <si>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</si>
  <si>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</si>
  <si>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</si>
  <si>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</si>
  <si>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</si>
  <si>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</si>
  <si>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</si>
  <si>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</si>
  <si>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</si>
  <si>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</si>
  <si>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</si>
  <si>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</si>
  <si>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</si>
  <si>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</si>
  <si>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</si>
  <si>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</si>
  <si>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</si>
  <si>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</si>
  <si>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</si>
  <si>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</si>
  <si>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</si>
  <si>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</si>
  <si>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</si>
  <si>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</si>
  <si>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</si>
  <si>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</si>
  <si>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</si>
  <si>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</si>
  <si>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</si>
  <si>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</si>
  <si>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</si>
  <si>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</si>
  <si>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</si>
  <si>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</si>
  <si>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</si>
  <si>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</si>
  <si>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</si>
  <si>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</si>
  <si>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</si>
  <si>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</si>
  <si>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</si>
  <si>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</si>
  <si>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</si>
  <si>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</si>
  <si>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</si>
  <si>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</si>
  <si>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</si>
  <si>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</si>
  <si>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</si>
  <si>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</si>
  <si>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</si>
  <si>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</si>
  <si>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</si>
  <si>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</si>
  <si>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</si>
  <si>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</si>
  <si>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</si>
  <si>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</si>
  <si>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</si>
  <si>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</si>
  <si>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</si>
  <si>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</si>
  <si>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</si>
  <si>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</si>
  <si>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</si>
  <si>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</si>
  <si>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</si>
  <si>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</si>
  <si>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</si>
  <si>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</si>
  <si>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</si>
  <si>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</si>
  <si>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</si>
  <si>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</si>
  <si>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</si>
  <si>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</si>
  <si>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</si>
  <si>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</si>
  <si>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</si>
  <si>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</si>
  <si>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</si>
  <si>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</si>
  <si>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</si>
  <si>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</si>
  <si>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</si>
  <si>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</si>
  <si>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</si>
  <si>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</si>
  <si>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</si>
  <si>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</si>
  <si>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</si>
  <si>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</si>
  <si>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</si>
  <si>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</si>
  <si>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</si>
  <si>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</si>
  <si>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</si>
  <si>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</si>
  <si>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</si>
  <si>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</si>
  <si>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</si>
  <si>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</si>
  <si>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</si>
  <si>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</si>
  <si>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</si>
  <si>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</si>
  <si>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</si>
  <si>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</si>
  <si>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</si>
  <si>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</si>
  <si>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</si>
  <si>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</si>
  <si>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</si>
  <si>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</si>
  <si>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</si>
  <si>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</si>
  <si>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</si>
  <si>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</si>
  <si>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</si>
  <si>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</si>
  <si>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</si>
  <si>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</si>
  <si>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</si>
  <si>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</si>
  <si>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</si>
  <si>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</si>
  <si>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</si>
  <si>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</si>
  <si>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</si>
  <si>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</si>
  <si>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</si>
  <si>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</si>
  <si>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</si>
  <si>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</si>
  <si>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</si>
  <si>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</si>
  <si>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</si>
  <si>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</si>
  <si>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</si>
  <si>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</si>
  <si>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</si>
  <si>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</si>
  <si>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</si>
  <si>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</si>
  <si>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</si>
  <si>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</si>
  <si>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</si>
  <si>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</si>
  <si>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</si>
  <si>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The Grove</t>
  </si>
  <si>
    <t>SP-2012-0034C</t>
  </si>
  <si>
    <t xml:space="preserve">3707  MANCHACA RD   </t>
  </si>
  <si>
    <t>Hanover South Lamar</t>
  </si>
  <si>
    <t>SP-2012-0064C</t>
  </si>
  <si>
    <t xml:space="preserve">809 S LAMAR BLVD   </t>
  </si>
  <si>
    <t>Las Maderas Apartments</t>
  </si>
  <si>
    <t>SP-2012-0083C</t>
  </si>
  <si>
    <t xml:space="preserve">2504 1/2 E WILLIAM CANNON DR   </t>
  </si>
  <si>
    <t>Seaholm Site Redevelopment</t>
  </si>
  <si>
    <t>SP-2012-0116C</t>
  </si>
  <si>
    <t xml:space="preserve">800 W CESAR CHAVEZ ST   </t>
  </si>
  <si>
    <t>SP-2012-0091D</t>
  </si>
  <si>
    <t xml:space="preserve">15200 N IH 35 SVRD SB  </t>
  </si>
  <si>
    <t>Lake Creek Villas</t>
  </si>
  <si>
    <t>SP-2012-0074C</t>
  </si>
  <si>
    <t xml:space="preserve">13001 HYMEADOW DR   </t>
  </si>
  <si>
    <t>SPC-2012-0003C</t>
  </si>
  <si>
    <t>4th and Navasota</t>
  </si>
  <si>
    <t>SP-2012-0030C</t>
  </si>
  <si>
    <t xml:space="preserve">1401 E 4TH ST   </t>
  </si>
  <si>
    <t>5514 Roosevelt (SMART Housing)</t>
  </si>
  <si>
    <t>SP-2012-0089C.SH</t>
  </si>
  <si>
    <t xml:space="preserve">5514  ROOSEVELT AVE   </t>
  </si>
  <si>
    <t>Parmer Village Townhomes</t>
  </si>
  <si>
    <t>SP-2012-0056C</t>
  </si>
  <si>
    <t xml:space="preserve">13400  BRIARWICK DR   </t>
  </si>
  <si>
    <t>The Oaks at Techridge Phase II</t>
  </si>
  <si>
    <t>SP-2012-0106C</t>
  </si>
  <si>
    <t>SP-2012-0040C</t>
  </si>
  <si>
    <t xml:space="preserve">4527  N LAMAR BLVD   </t>
  </si>
  <si>
    <t>Uptown Apartments</t>
  </si>
  <si>
    <t>SP-2012-0035C.SH</t>
  </si>
  <si>
    <t xml:space="preserve">5210 N LAMAR BLVD   </t>
  </si>
  <si>
    <t>2717 South Lamar</t>
  </si>
  <si>
    <t>SP-2012-0013C</t>
  </si>
  <si>
    <t>SP-2008-0037C(XT)</t>
  </si>
  <si>
    <t>SP-2012-0023D</t>
  </si>
  <si>
    <t>3 Eleven Bowie</t>
  </si>
  <si>
    <t>SP-2012-0077C</t>
  </si>
  <si>
    <t>SP-2012-0112C</t>
  </si>
  <si>
    <t xml:space="preserve">5011  BALCONES DR   </t>
  </si>
  <si>
    <t>Creekside Homes</t>
  </si>
  <si>
    <t>SP-2012-0086C</t>
  </si>
  <si>
    <t xml:space="preserve">5616 S 1ST ST   </t>
  </si>
  <si>
    <t>SP-2012-0016C</t>
  </si>
  <si>
    <t>SP-2012-0021C</t>
  </si>
  <si>
    <t>512.476.4456</t>
  </si>
  <si>
    <t>512.327.8402</t>
  </si>
  <si>
    <t>512.306.1322</t>
  </si>
  <si>
    <t>512.328.6995</t>
  </si>
  <si>
    <t>512.454.2400</t>
  </si>
  <si>
    <t>512.682.5500</t>
  </si>
  <si>
    <t>Kirk Lawrence</t>
  </si>
  <si>
    <t>Scott M. Wuest, Ward and Getz and Associates</t>
  </si>
  <si>
    <t>Darren J Huckert, Bury and Partners</t>
  </si>
  <si>
    <t>Jonathan McKee, Bury and Partners</t>
  </si>
  <si>
    <t>Neslie Cook, Thrower Design</t>
  </si>
  <si>
    <t>Benny Ho</t>
  </si>
  <si>
    <t>Michael Simmons-Smith</t>
  </si>
  <si>
    <t>A.J. Ghaddar, Ghaddar and Associates</t>
  </si>
  <si>
    <t>8200  SOUTHWEST PKWY</t>
  </si>
  <si>
    <t>Escondera Sec.4 (remainder of Hilltop Condos)</t>
  </si>
  <si>
    <t>J Segura, Urban Design Group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</si>
  <si>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</si>
  <si>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</si>
  <si>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</si>
  <si>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</si>
  <si>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</si>
  <si>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</si>
  <si>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</si>
  <si>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</si>
  <si>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</si>
  <si>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</si>
  <si>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</si>
  <si>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</si>
  <si>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</si>
  <si>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</si>
  <si>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</si>
  <si>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</si>
  <si>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</si>
  <si>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</si>
  <si>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</si>
  <si>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</si>
  <si>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</si>
  <si>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</si>
  <si>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</si>
  <si>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</si>
  <si>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</si>
  <si>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</si>
  <si>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</si>
  <si>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</si>
  <si>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</si>
  <si>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</si>
  <si>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</si>
  <si>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</si>
  <si>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</si>
  <si>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</si>
  <si>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</si>
  <si>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</si>
  <si>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</si>
  <si>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</si>
  <si>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</si>
  <si>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</si>
  <si>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</si>
  <si>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</si>
  <si>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</si>
  <si>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</si>
  <si>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</si>
  <si>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</si>
  <si>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</si>
  <si>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</si>
  <si>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</si>
  <si>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</si>
  <si>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</si>
  <si>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</si>
  <si>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</si>
  <si>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</si>
  <si>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</si>
  <si>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</si>
  <si>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</si>
  <si>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</si>
  <si>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</si>
  <si>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</si>
  <si>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</si>
  <si>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</si>
  <si>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</si>
  <si>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</si>
  <si>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</si>
  <si>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</si>
  <si>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</si>
  <si>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</si>
  <si>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</si>
  <si>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</si>
  <si>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</si>
  <si>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</si>
  <si>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</si>
  <si>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</si>
  <si>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</si>
  <si>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</si>
  <si>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</si>
  <si>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</si>
  <si>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</si>
  <si>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</si>
  <si>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</si>
  <si>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</si>
  <si>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</si>
  <si>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</si>
  <si>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</si>
  <si>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</si>
  <si>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</si>
  <si>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</si>
  <si>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</si>
  <si>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</si>
  <si>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</si>
  <si>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</si>
  <si>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</si>
  <si>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</si>
  <si>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</si>
  <si>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</si>
  <si>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</si>
  <si>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</si>
  <si>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</si>
  <si>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</si>
  <si>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</si>
  <si>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</si>
  <si>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</si>
  <si>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</si>
  <si>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</si>
  <si>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</si>
  <si>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</si>
  <si>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</si>
  <si>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</si>
  <si>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</si>
  <si>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</si>
  <si>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</si>
  <si>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</si>
  <si>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</si>
  <si>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</si>
  <si>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</si>
  <si>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</si>
  <si>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</si>
  <si>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</si>
  <si>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</si>
  <si>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</si>
  <si>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</si>
  <si>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</si>
  <si>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</si>
  <si>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</si>
  <si>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</si>
  <si>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</si>
  <si>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</si>
  <si>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</si>
  <si>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</si>
  <si>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</si>
  <si>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</si>
  <si>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</si>
  <si>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</si>
  <si>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</si>
  <si>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</si>
  <si>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</si>
  <si>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</si>
  <si>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</si>
  <si>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</si>
  <si>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</si>
  <si>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</si>
  <si>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</si>
  <si>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</si>
  <si>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</si>
  <si>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</si>
  <si>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</si>
  <si>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</si>
  <si>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</si>
  <si>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</si>
  <si>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</si>
  <si>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</si>
  <si>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</si>
  <si>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</si>
  <si>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</si>
  <si>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</si>
  <si>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</si>
  <si>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</si>
  <si>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</si>
  <si>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</si>
  <si>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</si>
  <si>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</si>
  <si>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</si>
  <si>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</si>
  <si>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</si>
  <si>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</si>
  <si>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</si>
  <si>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</si>
  <si>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</si>
  <si>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</si>
  <si>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</si>
  <si>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</si>
  <si>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</si>
  <si>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</si>
  <si>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</si>
  <si>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</si>
  <si>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</si>
  <si>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</si>
  <si>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</si>
  <si>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</si>
  <si>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</si>
  <si>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</si>
  <si>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</si>
  <si>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</si>
  <si>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</si>
  <si>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</si>
  <si>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</si>
  <si>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</si>
  <si>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</si>
  <si>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</si>
  <si>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</si>
  <si>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</si>
  <si>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</si>
  <si>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</si>
  <si>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</si>
  <si>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</si>
  <si>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</si>
  <si>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</si>
  <si>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</si>
  <si>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</si>
  <si>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</si>
  <si>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</si>
  <si>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</si>
  <si>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</si>
  <si>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</si>
  <si>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</si>
  <si>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</si>
  <si>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</si>
  <si>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</si>
  <si>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</si>
  <si>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</si>
  <si>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</si>
  <si>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</si>
  <si>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</si>
  <si>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</si>
  <si>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</si>
  <si>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</si>
  <si>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</si>
  <si>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</si>
  <si>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</si>
  <si>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</si>
  <si>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</si>
  <si>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</si>
  <si>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</si>
  <si>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</si>
  <si>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</si>
  <si>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</si>
  <si>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</si>
  <si>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1100 S LAMAR BLVD</t>
  </si>
  <si>
    <t>SP-2011-0258C</t>
  </si>
  <si>
    <t>Camden Lamar Heights</t>
  </si>
  <si>
    <t>5400 N LAMAR BLVD</t>
  </si>
  <si>
    <t>SP-2011-0265C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</si>
  <si>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</si>
  <si>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</si>
  <si>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</si>
  <si>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</si>
  <si>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</si>
  <si>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</si>
  <si>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</si>
  <si>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</si>
  <si>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</si>
  <si>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</si>
  <si>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</si>
  <si>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</si>
  <si>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</si>
  <si>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</si>
  <si>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</si>
  <si>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</si>
  <si>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</si>
  <si>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</si>
  <si>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</si>
  <si>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</si>
  <si>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</si>
  <si>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</si>
  <si>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Canyon Ridge Phase B</t>
  </si>
  <si>
    <t>Bryan Barry, Cunningham Allen Inc.</t>
  </si>
  <si>
    <t>10626165, 10469536, 299739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</si>
  <si>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</si>
  <si>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</si>
  <si>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</si>
  <si>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</si>
  <si>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</si>
  <si>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10642816, 10061369</t>
  </si>
  <si>
    <t>10626727, 10042579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</si>
  <si>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</si>
  <si>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</si>
  <si>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</si>
  <si>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</si>
  <si>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</si>
  <si>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</si>
  <si>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</si>
  <si>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</si>
  <si>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</si>
  <si>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</si>
  <si>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</si>
  <si>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</si>
  <si>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</si>
  <si>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</si>
  <si>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</si>
  <si>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</si>
  <si>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</si>
  <si>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</si>
  <si>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</si>
  <si>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</si>
  <si>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</si>
  <si>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</si>
  <si>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</si>
  <si>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</si>
  <si>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</si>
  <si>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</si>
  <si>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</si>
  <si>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</si>
  <si>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</si>
  <si>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</si>
  <si>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</si>
  <si>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projects regardless of current pipeline position or development status.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</si>
  <si>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</si>
  <si>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</si>
  <si>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</si>
  <si>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</si>
  <si>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</si>
  <si>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</si>
  <si>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</si>
  <si>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</si>
  <si>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</si>
  <si>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</si>
  <si>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</si>
  <si>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</si>
  <si>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</si>
  <si>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</si>
  <si>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</si>
  <si>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</si>
  <si>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</si>
  <si>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</si>
  <si>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</si>
  <si>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</si>
  <si>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</si>
  <si>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</si>
  <si>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</si>
  <si>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</si>
  <si>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</si>
  <si>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</si>
  <si>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</si>
  <si>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</si>
  <si>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</si>
  <si>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</si>
  <si>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</si>
  <si>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</si>
  <si>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</si>
  <si>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</si>
  <si>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</si>
  <si>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</si>
  <si>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</si>
  <si>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</si>
  <si>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</si>
  <si>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</si>
  <si>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</si>
  <si>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</si>
  <si>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</si>
  <si>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</si>
  <si>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</si>
  <si>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</si>
  <si>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</si>
  <si>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</si>
  <si>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</si>
  <si>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</si>
  <si>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address point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</si>
  <si>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</si>
  <si>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</si>
  <si>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</si>
  <si>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</si>
  <si>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</si>
  <si>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</si>
  <si>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</si>
  <si>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</si>
  <si>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</si>
  <si>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</si>
  <si>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</si>
  <si>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</si>
  <si>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</si>
  <si>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</si>
  <si>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</si>
  <si>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</si>
  <si>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</si>
  <si>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</si>
  <si>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</si>
  <si>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</si>
  <si>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</si>
  <si>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</si>
  <si>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</si>
  <si>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</si>
  <si>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</si>
  <si>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</si>
  <si>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</si>
  <si>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</si>
  <si>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</si>
  <si>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</si>
  <si>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</si>
  <si>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</si>
  <si>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</si>
  <si>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</si>
  <si>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</si>
  <si>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</si>
  <si>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</si>
  <si>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</si>
  <si>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</si>
  <si>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</si>
  <si>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</si>
  <si>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</si>
  <si>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</si>
  <si>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</si>
  <si>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</si>
  <si>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</si>
  <si>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</si>
  <si>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</si>
  <si>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</si>
  <si>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</si>
  <si>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</si>
  <si>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</si>
  <si>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</si>
  <si>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</si>
  <si>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</si>
  <si>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</si>
  <si>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</si>
  <si>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</si>
  <si>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</si>
  <si>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</si>
  <si>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</si>
  <si>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</si>
  <si>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</si>
  <si>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</si>
  <si>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</si>
  <si>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</si>
  <si>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</si>
  <si>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</si>
  <si>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</si>
  <si>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</si>
  <si>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</si>
  <si>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</si>
  <si>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</si>
  <si>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</si>
  <si>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</si>
  <si>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</si>
  <si>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</si>
  <si>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</si>
  <si>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</si>
  <si>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</si>
  <si>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</si>
  <si>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</si>
  <si>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</si>
  <si>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</si>
  <si>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</si>
  <si>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</si>
  <si>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</si>
  <si>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</si>
  <si>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</si>
  <si>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</si>
  <si>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</si>
  <si>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</si>
  <si>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</si>
  <si>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</si>
  <si>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</si>
  <si>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</si>
  <si>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</si>
  <si>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</si>
  <si>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</si>
  <si>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</si>
  <si>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</si>
  <si>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</si>
  <si>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</si>
  <si>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</si>
  <si>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</si>
  <si>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</si>
  <si>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</si>
  <si>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</si>
  <si>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</si>
  <si>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</si>
  <si>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</si>
  <si>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</si>
  <si>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</si>
  <si>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</si>
  <si>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</si>
  <si>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</si>
  <si>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</si>
  <si>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</si>
  <si>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</si>
  <si>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</si>
  <si>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</si>
  <si>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</si>
  <si>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</si>
  <si>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</si>
  <si>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</si>
  <si>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</si>
  <si>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</si>
  <si>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</si>
  <si>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</si>
  <si>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</si>
  <si>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</si>
  <si>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</si>
  <si>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</si>
  <si>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</si>
  <si>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</si>
  <si>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</si>
  <si>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</si>
  <si>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</si>
  <si>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</si>
  <si>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</si>
  <si>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</si>
  <si>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</si>
  <si>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</si>
  <si>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</si>
  <si>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</si>
  <si>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</si>
  <si>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</si>
  <si>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</si>
  <si>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</si>
  <si>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</si>
  <si>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</si>
  <si>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</si>
  <si>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</si>
  <si>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</si>
  <si>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</si>
  <si>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</si>
  <si>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</si>
  <si>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</si>
  <si>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</si>
  <si>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</si>
  <si>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</si>
  <si>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</si>
  <si>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</si>
  <si>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</si>
  <si>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</si>
  <si>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</si>
  <si>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</si>
  <si>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</si>
  <si>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</si>
  <si>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</si>
  <si>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</si>
  <si>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</si>
  <si>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</si>
  <si>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</si>
  <si>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</si>
  <si>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</si>
  <si>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</si>
  <si>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</si>
  <si>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</si>
  <si>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</si>
  <si>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</si>
  <si>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</si>
  <si>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</si>
  <si>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</si>
  <si>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</si>
  <si>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</si>
  <si>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</si>
  <si>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</si>
  <si>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</si>
  <si>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</si>
  <si>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</si>
  <si>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</si>
  <si>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</si>
  <si>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</si>
  <si>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</si>
  <si>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</si>
  <si>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</si>
  <si>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</si>
  <si>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</si>
  <si>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</si>
  <si>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</si>
  <si>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</si>
  <si>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</si>
  <si>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</si>
  <si>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</si>
  <si>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</si>
  <si>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</si>
  <si>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</si>
  <si>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</si>
  <si>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</si>
  <si>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</si>
  <si>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</si>
  <si>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</si>
  <si>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</si>
  <si>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</si>
  <si>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</si>
  <si>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</si>
  <si>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</si>
  <si>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</si>
  <si>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</si>
  <si>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</si>
  <si>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</si>
  <si>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</si>
  <si>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</si>
  <si>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</si>
  <si>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</si>
  <si>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</si>
  <si>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</si>
  <si>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</si>
  <si>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</si>
  <si>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</si>
  <si>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</si>
  <si>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</si>
  <si>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</si>
  <si>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</si>
  <si>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</si>
  <si>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</si>
  <si>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</si>
  <si>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</si>
  <si>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</si>
  <si>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</si>
  <si>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</si>
  <si>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</si>
  <si>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</si>
  <si>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</si>
  <si>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</si>
  <si>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</si>
  <si>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</si>
  <si>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</si>
  <si>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</si>
  <si>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</si>
  <si>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</si>
  <si>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</si>
  <si>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</si>
  <si>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</si>
  <si>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</si>
  <si>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</si>
  <si>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</si>
  <si>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</si>
  <si>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</si>
  <si>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</si>
  <si>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</si>
  <si>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</si>
  <si>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</si>
  <si>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</si>
  <si>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</si>
  <si>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</si>
  <si>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</si>
  <si>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</si>
  <si>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</si>
  <si>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</si>
  <si>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</si>
  <si>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</si>
  <si>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</si>
  <si>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</si>
  <si>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</si>
  <si>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</si>
  <si>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</si>
  <si>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</si>
  <si>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</si>
  <si>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</si>
  <si>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</si>
  <si>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</si>
  <si>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</si>
  <si>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</si>
  <si>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</si>
  <si>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</si>
  <si>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</si>
  <si>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</si>
  <si>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</si>
  <si>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</si>
  <si>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</si>
  <si>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</si>
  <si>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</si>
  <si>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</si>
  <si>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</si>
  <si>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</si>
  <si>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</si>
  <si>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</si>
  <si>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</si>
  <si>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</si>
  <si>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</si>
  <si>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</si>
  <si>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</si>
  <si>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</si>
  <si>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</si>
  <si>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</si>
  <si>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</si>
  <si>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</si>
  <si>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</si>
  <si>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</si>
  <si>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</si>
  <si>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</si>
  <si>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</si>
  <si>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</si>
  <si>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</si>
  <si>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</si>
  <si>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</si>
  <si>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</si>
  <si>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</si>
  <si>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</si>
  <si>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</si>
  <si>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</si>
  <si>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</si>
  <si>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</si>
  <si>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</si>
  <si>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</si>
  <si>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</si>
  <si>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</si>
  <si>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</si>
  <si>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</si>
  <si>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</si>
  <si>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</si>
  <si>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</si>
  <si>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</si>
  <si>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</si>
  <si>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</si>
  <si>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</si>
  <si>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</si>
  <si>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</si>
  <si>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</si>
  <si>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</si>
  <si>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</si>
  <si>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</si>
  <si>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805 NUECES ST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</si>
  <si>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</si>
  <si>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</si>
  <si>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</si>
  <si>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</si>
  <si>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</si>
  <si>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</si>
  <si>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</si>
  <si>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</si>
  <si>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</si>
  <si>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</si>
  <si>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</si>
  <si>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</si>
  <si>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</si>
  <si>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</si>
  <si>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</si>
  <si>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</si>
  <si>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</si>
  <si>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</si>
  <si>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</si>
  <si>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</si>
  <si>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</si>
  <si>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</si>
  <si>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</si>
  <si>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</si>
  <si>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</si>
  <si>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</si>
  <si>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</si>
  <si>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</si>
  <si>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</si>
  <si>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</si>
  <si>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</si>
  <si>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</si>
  <si>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</si>
  <si>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</si>
  <si>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</si>
  <si>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</si>
  <si>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</si>
  <si>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</si>
  <si>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</si>
  <si>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</si>
  <si>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</si>
  <si>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</si>
  <si>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</si>
  <si>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</si>
  <si>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</si>
  <si>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</si>
  <si>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</si>
  <si>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</si>
  <si>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</si>
  <si>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</si>
  <si>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</si>
  <si>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</si>
  <si>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</si>
  <si>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</si>
  <si>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</si>
  <si>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</si>
  <si>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</si>
  <si>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</si>
  <si>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</si>
  <si>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</si>
  <si>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</si>
  <si>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</si>
  <si>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</si>
  <si>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</si>
  <si>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</si>
  <si>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</si>
  <si>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</si>
  <si>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</si>
  <si>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</si>
  <si>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</si>
  <si>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</si>
  <si>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</si>
  <si>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</si>
  <si>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</si>
  <si>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</si>
  <si>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</si>
  <si>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</si>
  <si>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</si>
  <si>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</si>
  <si>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</si>
  <si>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</si>
  <si>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</si>
  <si>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</si>
  <si>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</si>
  <si>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</si>
  <si>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</si>
  <si>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</si>
  <si>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</si>
  <si>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</si>
  <si>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</si>
  <si>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</si>
  <si>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</si>
  <si>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</si>
  <si>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</si>
  <si>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</si>
  <si>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</si>
  <si>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</si>
  <si>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</si>
  <si>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</si>
  <si>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</si>
  <si>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</si>
  <si>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</si>
  <si>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</si>
  <si>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</si>
  <si>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</si>
  <si>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</si>
  <si>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</si>
  <si>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</si>
  <si>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</si>
  <si>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</si>
  <si>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</si>
  <si>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</si>
  <si>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</si>
  <si>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</si>
  <si>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</si>
  <si>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</si>
  <si>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</si>
  <si>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</si>
  <si>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Park Plaza II</t>
  </si>
  <si>
    <t xml:space="preserve">111 Sandra Muraida Way 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</si>
  <si>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</si>
  <si>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</si>
  <si>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</si>
  <si>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</si>
  <si>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</si>
  <si>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</si>
  <si>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</si>
  <si>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</si>
  <si>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</si>
  <si>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</si>
  <si>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</si>
  <si>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</si>
  <si>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</si>
  <si>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</si>
  <si>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</si>
  <si>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</si>
  <si>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</si>
  <si>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</si>
  <si>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</si>
  <si>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</si>
  <si>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</si>
  <si>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</si>
  <si>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</si>
  <si>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</si>
  <si>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</si>
  <si>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</si>
  <si>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</si>
  <si>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</si>
  <si>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</si>
  <si>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</si>
  <si>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</si>
  <si>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</si>
  <si>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</si>
  <si>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</si>
  <si>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</si>
  <si>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</si>
  <si>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</si>
  <si>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</si>
  <si>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</si>
  <si>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</si>
  <si>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</si>
  <si>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</si>
  <si>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</si>
  <si>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</si>
  <si>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</si>
  <si>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</si>
  <si>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</si>
  <si>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</si>
  <si>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</si>
  <si>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</si>
  <si>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</si>
  <si>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</si>
  <si>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</si>
  <si>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</si>
  <si>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</si>
  <si>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</si>
  <si>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</si>
  <si>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</si>
  <si>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</si>
  <si>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</si>
  <si>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</si>
  <si>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</si>
  <si>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</si>
  <si>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</si>
  <si>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</si>
  <si>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</si>
  <si>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</si>
  <si>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</si>
  <si>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</si>
  <si>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</si>
  <si>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</si>
  <si>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</si>
  <si>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</si>
  <si>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</si>
  <si>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</si>
  <si>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</si>
  <si>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</si>
  <si>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</si>
  <si>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</si>
  <si>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</si>
  <si>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</si>
  <si>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</si>
  <si>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</si>
  <si>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</si>
  <si>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</si>
  <si>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</si>
  <si>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</si>
  <si>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</si>
  <si>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</si>
  <si>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</si>
  <si>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</si>
  <si>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</si>
  <si>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</si>
  <si>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</si>
  <si>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</si>
  <si>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</si>
  <si>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</si>
  <si>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</si>
  <si>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</si>
  <si>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</si>
  <si>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</si>
  <si>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</si>
  <si>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</si>
  <si>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</si>
  <si>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</si>
  <si>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</si>
  <si>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</si>
  <si>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</si>
  <si>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</si>
  <si>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</si>
  <si>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</si>
  <si>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</si>
  <si>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</si>
  <si>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</si>
  <si>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</si>
  <si>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</si>
  <si>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</si>
  <si>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</si>
  <si>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</si>
  <si>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</si>
  <si>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</si>
  <si>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</si>
  <si>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</si>
  <si>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</si>
  <si>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</si>
  <si>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</si>
  <si>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</si>
  <si>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</si>
  <si>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</si>
  <si>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</si>
  <si>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</si>
  <si>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</si>
  <si>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</si>
  <si>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</si>
  <si>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</si>
  <si>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</si>
  <si>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</si>
  <si>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</si>
  <si>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</si>
  <si>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</si>
  <si>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</si>
  <si>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</si>
  <si>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</si>
  <si>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</si>
  <si>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</si>
  <si>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</si>
  <si>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</si>
  <si>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</si>
  <si>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</si>
  <si>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</si>
  <si>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</si>
  <si>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</si>
  <si>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</si>
  <si>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</si>
  <si>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</si>
  <si>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</si>
  <si>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</si>
  <si>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</si>
  <si>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</si>
  <si>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</si>
  <si>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</si>
  <si>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</si>
  <si>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</si>
  <si>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</si>
  <si>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</si>
  <si>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</si>
  <si>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</si>
  <si>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</si>
  <si>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</si>
  <si>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</si>
  <si>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</si>
  <si>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</si>
  <si>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</si>
  <si>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</si>
  <si>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</si>
  <si>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</si>
  <si>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</si>
  <si>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</si>
  <si>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</si>
  <si>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</si>
  <si>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</si>
  <si>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</si>
  <si>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</si>
  <si>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</si>
  <si>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</si>
  <si>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</si>
  <si>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</si>
  <si>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</si>
  <si>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</si>
  <si>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</si>
  <si>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</si>
  <si>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</si>
  <si>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</si>
  <si>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</si>
  <si>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</si>
  <si>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</si>
  <si>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</si>
  <si>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</si>
  <si>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</si>
  <si>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</si>
  <si>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</si>
  <si>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</si>
  <si>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</si>
  <si>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</si>
  <si>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</si>
  <si>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</si>
  <si>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</si>
  <si>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Streetlights Residential at the Domain</t>
  </si>
  <si>
    <t>2011-090929-SP</t>
  </si>
  <si>
    <t>3201 ESPERANZA XING</t>
  </si>
  <si>
    <t>SP-2011-0293C</t>
  </si>
  <si>
    <t xml:space="preserve">3201  ESPERANZA XING   </t>
  </si>
  <si>
    <t>2011-110922-SP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</si>
  <si>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</si>
  <si>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</si>
  <si>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</si>
  <si>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</si>
  <si>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</si>
  <si>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2011-101530-SP</t>
  </si>
  <si>
    <t>SP-2011-0319C.SH</t>
  </si>
  <si>
    <t>SP-2011-0167C(R1)</t>
  </si>
  <si>
    <t>Springs at Tech Ridge</t>
  </si>
  <si>
    <t>2011-113961-SP</t>
  </si>
  <si>
    <t>1200 E PARMER LN</t>
  </si>
  <si>
    <t>SP-2011-0348C</t>
  </si>
  <si>
    <t xml:space="preserve">1200 E PARMER LN   </t>
  </si>
  <si>
    <t>78751</t>
  </si>
  <si>
    <t>Parmer Lane Luxury Apartments</t>
  </si>
  <si>
    <t>2011-092639-SP</t>
  </si>
  <si>
    <t>13401 LEGENDARY DR</t>
  </si>
  <si>
    <t>SP-2011-0297C</t>
  </si>
  <si>
    <t>2011-105769-SP</t>
  </si>
  <si>
    <t>105 W 51ST ST</t>
  </si>
  <si>
    <t xml:space="preserve">105 W 51ST ST   </t>
  </si>
  <si>
    <t>SP-2011-0342C</t>
  </si>
  <si>
    <t>7th and Rio Grande</t>
  </si>
  <si>
    <t>SP-2011-0289C</t>
  </si>
  <si>
    <t>301 Stassney Condominiums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</si>
  <si>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</si>
  <si>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</si>
  <si>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</si>
  <si>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</si>
  <si>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</si>
  <si>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</si>
  <si>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</si>
  <si>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</si>
  <si>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</si>
  <si>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</si>
  <si>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</si>
  <si>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</si>
  <si>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</si>
  <si>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</si>
  <si>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</si>
  <si>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</si>
  <si>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</si>
  <si>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</si>
  <si>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</si>
  <si>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</si>
  <si>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</si>
  <si>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</si>
  <si>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</si>
  <si>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</si>
  <si>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</si>
  <si>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</si>
  <si>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</si>
  <si>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</si>
  <si>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</si>
  <si>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</si>
  <si>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</si>
  <si>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</si>
  <si>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</si>
  <si>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</si>
  <si>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</si>
  <si>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</si>
  <si>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</si>
  <si>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</si>
  <si>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</si>
  <si>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</si>
  <si>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</si>
  <si>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</si>
  <si>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</si>
  <si>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</si>
  <si>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</si>
  <si>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</si>
  <si>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</si>
  <si>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</si>
  <si>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</si>
  <si>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</si>
  <si>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</si>
  <si>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</si>
  <si>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</si>
  <si>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</si>
  <si>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</si>
  <si>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</si>
  <si>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</si>
  <si>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</si>
  <si>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</si>
  <si>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</si>
  <si>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</si>
  <si>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</si>
  <si>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</si>
  <si>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</si>
  <si>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</si>
  <si>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</si>
  <si>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</si>
  <si>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</si>
  <si>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</si>
  <si>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</si>
  <si>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</si>
  <si>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</si>
  <si>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</si>
  <si>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</si>
  <si>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</si>
  <si>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</si>
  <si>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</si>
  <si>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</si>
  <si>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</si>
  <si>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</si>
  <si>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</si>
  <si>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</si>
  <si>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</si>
  <si>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</si>
  <si>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</si>
  <si>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</si>
  <si>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</si>
  <si>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</si>
  <si>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</si>
  <si>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</si>
  <si>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</si>
  <si>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</si>
  <si>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</si>
  <si>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</si>
  <si>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</si>
  <si>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</si>
  <si>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</si>
  <si>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</si>
  <si>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</si>
  <si>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</si>
  <si>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</si>
  <si>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</si>
  <si>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</si>
  <si>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</si>
  <si>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</si>
  <si>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</si>
  <si>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</si>
  <si>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</si>
  <si>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</si>
  <si>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</si>
  <si>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</si>
  <si>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</si>
  <si>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</si>
  <si>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</si>
  <si>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</si>
  <si>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</si>
  <si>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</si>
  <si>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</si>
  <si>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</si>
  <si>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</si>
  <si>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</si>
  <si>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</si>
  <si>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</si>
  <si>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</si>
  <si>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</si>
  <si>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</si>
  <si>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</si>
  <si>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</si>
  <si>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</si>
  <si>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</si>
  <si>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</si>
  <si>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</si>
  <si>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</si>
  <si>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</si>
  <si>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</si>
  <si>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</si>
  <si>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</si>
  <si>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</si>
  <si>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</si>
  <si>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</si>
  <si>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</si>
  <si>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</si>
  <si>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</si>
  <si>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</si>
  <si>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</si>
  <si>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</si>
  <si>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</si>
  <si>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</si>
  <si>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</si>
  <si>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</si>
  <si>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</si>
  <si>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</si>
  <si>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</si>
  <si>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</si>
  <si>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</si>
  <si>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</si>
  <si>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</si>
  <si>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</si>
  <si>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</si>
  <si>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</si>
  <si>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</si>
  <si>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</si>
  <si>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</si>
  <si>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</si>
  <si>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</si>
  <si>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</si>
  <si>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</si>
  <si>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</si>
  <si>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</si>
  <si>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</si>
  <si>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</si>
  <si>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</si>
  <si>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</si>
  <si>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</si>
  <si>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</si>
  <si>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</si>
  <si>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</si>
  <si>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</si>
  <si>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</si>
  <si>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</si>
  <si>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</si>
  <si>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</si>
  <si>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</si>
  <si>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</si>
  <si>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</si>
  <si>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</si>
  <si>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</si>
  <si>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</si>
  <si>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</si>
  <si>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</si>
  <si>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</si>
  <si>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</si>
  <si>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</si>
  <si>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</si>
  <si>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</si>
  <si>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</si>
  <si>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</si>
  <si>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</si>
  <si>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</si>
  <si>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</si>
  <si>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</si>
  <si>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</si>
  <si>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</si>
  <si>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</si>
  <si>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</si>
  <si>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</si>
  <si>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</si>
  <si>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</si>
  <si>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</si>
  <si>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</si>
  <si>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</si>
  <si>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</si>
  <si>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</si>
  <si>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</si>
  <si>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</si>
  <si>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</si>
  <si>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</si>
  <si>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</si>
  <si>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</si>
  <si>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</si>
  <si>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</si>
  <si>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</si>
  <si>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</si>
  <si>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</si>
  <si>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</si>
  <si>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</si>
  <si>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</si>
  <si>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</si>
  <si>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</si>
  <si>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</si>
  <si>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</si>
  <si>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</si>
  <si>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</si>
  <si>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</si>
  <si>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</si>
  <si>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</si>
  <si>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</si>
  <si>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</si>
  <si>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</si>
  <si>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</si>
  <si>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</si>
  <si>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</si>
  <si>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</si>
  <si>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</si>
  <si>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</si>
  <si>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</si>
  <si>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</si>
  <si>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</si>
  <si>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</si>
  <si>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</si>
  <si>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</si>
  <si>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</si>
  <si>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</si>
  <si>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</si>
  <si>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</si>
  <si>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</si>
  <si>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</si>
  <si>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</si>
  <si>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</si>
  <si>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</si>
  <si>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</si>
  <si>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</si>
  <si>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</si>
  <si>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</si>
  <si>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</si>
  <si>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</si>
  <si>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</si>
  <si>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</si>
  <si>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</si>
  <si>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</si>
  <si>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</si>
  <si>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</si>
  <si>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</si>
  <si>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</si>
  <si>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</si>
  <si>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</si>
  <si>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</si>
  <si>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</si>
  <si>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</si>
  <si>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</si>
  <si>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</si>
  <si>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</si>
  <si>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</si>
  <si>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</si>
  <si>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</si>
  <si>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</si>
  <si>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</si>
  <si>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</si>
  <si>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</si>
  <si>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</si>
  <si>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</si>
  <si>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</si>
  <si>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</si>
  <si>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</si>
  <si>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</si>
  <si>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</si>
  <si>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</si>
  <si>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</si>
  <si>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</si>
  <si>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</si>
  <si>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</si>
  <si>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</si>
  <si>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</si>
  <si>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</si>
  <si>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</si>
  <si>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</si>
  <si>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</si>
  <si>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</si>
  <si>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</si>
  <si>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</si>
  <si>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</si>
  <si>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</si>
  <si>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</si>
  <si>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</si>
  <si>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</si>
  <si>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</si>
  <si>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</si>
  <si>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</si>
  <si>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</si>
  <si>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</si>
  <si>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</si>
  <si>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</si>
  <si>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</si>
  <si>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</si>
  <si>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</si>
  <si>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</si>
  <si>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</si>
  <si>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</si>
  <si>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</si>
  <si>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</si>
  <si>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</si>
  <si>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</si>
  <si>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</si>
  <si>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</si>
  <si>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</si>
  <si>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</si>
  <si>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</si>
  <si>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</si>
  <si>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</si>
  <si>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</si>
  <si>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</si>
  <si>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</si>
  <si>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</si>
  <si>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</si>
  <si>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</si>
  <si>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</si>
  <si>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</si>
  <si>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</si>
  <si>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</si>
  <si>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</si>
  <si>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</si>
  <si>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</si>
  <si>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</si>
  <si>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</si>
  <si>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</si>
  <si>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</si>
  <si>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</si>
  <si>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</si>
  <si>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</si>
  <si>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</si>
  <si>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</si>
  <si>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</si>
  <si>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</si>
  <si>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</si>
  <si>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</si>
  <si>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</si>
  <si>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</si>
  <si>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</si>
  <si>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</si>
  <si>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</si>
  <si>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</si>
  <si>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</si>
  <si>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</si>
  <si>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</si>
  <si>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</si>
  <si>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</si>
  <si>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</si>
  <si>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</si>
  <si>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</si>
  <si>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</si>
  <si>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</si>
  <si>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</si>
  <si>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</si>
  <si>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</si>
  <si>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</si>
  <si>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</si>
  <si>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</si>
  <si>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</si>
  <si>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</si>
  <si>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</si>
  <si>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</si>
  <si>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</si>
  <si>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</si>
  <si>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</si>
  <si>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</si>
  <si>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</si>
  <si>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</si>
  <si>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</si>
  <si>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</si>
  <si>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</si>
  <si>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</si>
  <si>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</si>
  <si>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</si>
  <si>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</si>
  <si>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</si>
  <si>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</si>
  <si>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</si>
  <si>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</si>
  <si>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</si>
  <si>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</si>
  <si>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</si>
  <si>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</si>
  <si>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</si>
  <si>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</si>
  <si>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</si>
  <si>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</si>
  <si>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</si>
  <si>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</si>
  <si>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</si>
  <si>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</si>
  <si>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</si>
  <si>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</si>
  <si>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</si>
  <si>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</si>
  <si>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</si>
  <si>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</si>
  <si>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</si>
  <si>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</si>
  <si>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</si>
  <si>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</si>
  <si>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</si>
  <si>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</si>
  <si>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</si>
  <si>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</si>
  <si>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</si>
  <si>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</si>
  <si>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</si>
  <si>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</si>
  <si>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</si>
  <si>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</si>
  <si>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</si>
  <si>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</si>
  <si>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</si>
  <si>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</si>
  <si>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</si>
  <si>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</si>
  <si>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</si>
  <si>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</si>
  <si>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</si>
  <si>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</si>
  <si>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</si>
  <si>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</si>
  <si>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</si>
  <si>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</si>
  <si>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</si>
  <si>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</si>
  <si>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</si>
  <si>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</si>
  <si>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</si>
  <si>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</si>
  <si>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</si>
  <si>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</si>
  <si>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</si>
  <si>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</si>
  <si>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</si>
  <si>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</si>
  <si>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</si>
  <si>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</si>
  <si>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</si>
  <si>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</si>
  <si>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</si>
  <si>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</si>
  <si>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</si>
  <si>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</si>
  <si>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</si>
  <si>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</si>
  <si>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</si>
  <si>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</si>
  <si>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</si>
  <si>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</si>
  <si>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</si>
  <si>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</si>
  <si>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</si>
  <si>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</si>
  <si>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</si>
  <si>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</si>
  <si>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</si>
  <si>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</si>
  <si>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</si>
  <si>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</si>
  <si>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</si>
  <si>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</si>
  <si>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</si>
  <si>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</si>
  <si>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</si>
  <si>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</si>
  <si>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</si>
  <si>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</si>
  <si>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</si>
  <si>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</si>
  <si>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</si>
  <si>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</si>
  <si>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</si>
  <si>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</si>
  <si>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</si>
  <si>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</si>
  <si>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</si>
  <si>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</si>
  <si>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</si>
  <si>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</si>
  <si>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</si>
  <si>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</si>
  <si>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</si>
  <si>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</si>
  <si>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</si>
  <si>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</si>
  <si>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</si>
  <si>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</si>
  <si>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</si>
  <si>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</si>
  <si>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</si>
  <si>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</si>
  <si>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</si>
  <si>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</si>
  <si>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</si>
  <si>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</si>
  <si>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</si>
  <si>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</si>
  <si>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</si>
  <si>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</si>
  <si>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</si>
  <si>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</si>
  <si>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</si>
  <si>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</si>
  <si>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</si>
  <si>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</si>
  <si>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</si>
  <si>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</si>
  <si>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</si>
  <si>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</si>
  <si>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</si>
  <si>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</si>
  <si>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</si>
  <si>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</si>
  <si>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</si>
  <si>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</si>
  <si>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</si>
  <si>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</si>
  <si>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</si>
  <si>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</si>
  <si>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</si>
  <si>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</si>
  <si>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</si>
  <si>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</si>
  <si>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</si>
  <si>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</si>
  <si>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</si>
  <si>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</si>
  <si>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</si>
  <si>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</si>
  <si>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</si>
  <si>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</si>
  <si>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</si>
  <si>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</si>
  <si>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</si>
  <si>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</si>
  <si>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</si>
  <si>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</si>
  <si>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</si>
  <si>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</si>
  <si>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</si>
  <si>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</si>
  <si>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</si>
  <si>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</si>
  <si>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</si>
  <si>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</si>
  <si>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</si>
  <si>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</si>
  <si>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</si>
  <si>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</si>
  <si>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</si>
  <si>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</si>
  <si>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</si>
  <si>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</si>
  <si>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</si>
  <si>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</si>
  <si>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</si>
  <si>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</si>
  <si>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</si>
  <si>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</si>
  <si>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</si>
  <si>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</si>
  <si>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</si>
  <si>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</si>
  <si>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</si>
  <si>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</si>
  <si>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</si>
  <si>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</si>
  <si>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</si>
  <si>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</si>
  <si>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</si>
  <si>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</si>
  <si>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</si>
  <si>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</si>
  <si>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</si>
  <si>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</si>
  <si>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</si>
  <si>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</si>
  <si>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</si>
  <si>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</si>
  <si>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</si>
  <si>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</si>
  <si>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</si>
  <si>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</si>
  <si>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</si>
  <si>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</si>
  <si>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</si>
  <si>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</si>
  <si>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</si>
  <si>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</si>
  <si>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</si>
  <si>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</si>
  <si>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</si>
  <si>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</si>
  <si>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</si>
  <si>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</si>
  <si>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</si>
  <si>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</si>
  <si>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</si>
  <si>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</si>
  <si>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</si>
  <si>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</si>
  <si>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</si>
  <si>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</si>
  <si>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</si>
  <si>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</si>
  <si>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</si>
  <si>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</si>
  <si>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</si>
  <si>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</si>
  <si>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</si>
  <si>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</si>
  <si>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</si>
  <si>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</si>
  <si>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</si>
  <si>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</si>
  <si>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</si>
  <si>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</si>
  <si>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</si>
  <si>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</si>
  <si>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</si>
  <si>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</si>
  <si>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</si>
  <si>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</si>
  <si>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</si>
  <si>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</si>
  <si>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</si>
  <si>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</si>
  <si>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</si>
  <si>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</si>
  <si>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</si>
  <si>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</si>
  <si>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</si>
  <si>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</si>
  <si>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</si>
  <si>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</si>
  <si>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</si>
  <si>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</si>
  <si>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</si>
  <si>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</si>
  <si>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</si>
  <si>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</si>
  <si>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</si>
  <si>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</si>
  <si>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</si>
  <si>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</si>
  <si>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</si>
  <si>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</si>
  <si>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</si>
  <si>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</si>
  <si>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</si>
  <si>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</si>
  <si>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</si>
  <si>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</si>
  <si>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</si>
  <si>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</si>
  <si>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</si>
  <si>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</si>
  <si>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</si>
  <si>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</si>
  <si>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</si>
  <si>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</si>
  <si>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</si>
  <si>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</si>
  <si>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</si>
  <si>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</si>
  <si>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</si>
  <si>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</si>
  <si>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</si>
  <si>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</si>
  <si>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</si>
  <si>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</si>
  <si>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</si>
  <si>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</si>
  <si>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</si>
  <si>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</si>
  <si>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</si>
  <si>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</si>
  <si>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</si>
  <si>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</si>
  <si>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</si>
  <si>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</si>
  <si>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</si>
  <si>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</si>
  <si>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</si>
  <si>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</si>
  <si>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</si>
  <si>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</si>
  <si>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</si>
  <si>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</si>
  <si>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</si>
  <si>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</si>
  <si>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</si>
  <si>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</si>
  <si>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</si>
  <si>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</si>
  <si>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</si>
  <si>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</si>
  <si>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</si>
  <si>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</si>
  <si>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</si>
  <si>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</si>
  <si>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</si>
  <si>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</si>
  <si>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</si>
  <si>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</si>
  <si>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</si>
  <si>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</si>
  <si>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</si>
  <si>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</si>
  <si>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</si>
  <si>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</si>
  <si>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</si>
  <si>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</si>
  <si>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</si>
  <si>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</si>
  <si>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</si>
  <si>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</si>
  <si>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</si>
  <si>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</si>
  <si>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</si>
  <si>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</si>
  <si>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</si>
  <si>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</si>
  <si>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</si>
  <si>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</si>
  <si>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</si>
  <si>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</si>
  <si>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</si>
  <si>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</si>
  <si>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</si>
  <si>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</si>
  <si>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</si>
  <si>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</si>
  <si>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</si>
  <si>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</si>
  <si>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</si>
  <si>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</si>
  <si>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Rey Cedillos, Cedillos and Wilson</t>
  </si>
  <si>
    <t>Andrew Evans, ATS Engineers</t>
  </si>
  <si>
    <t>John Hines, Gray and Associates</t>
  </si>
  <si>
    <t>Paulo Misi, Bury and Partners</t>
  </si>
  <si>
    <t>The Triangle, Tract 5 (new section being developed)</t>
  </si>
  <si>
    <t>Jason Rodgers, Garrett and Ihnan Engineers</t>
  </si>
  <si>
    <t>Darren Webber, Jones and Carter</t>
  </si>
  <si>
    <t>10707838, 10109353, 10087722</t>
  </si>
  <si>
    <t>Emerald Point (several resubs)</t>
  </si>
  <si>
    <t>10708999, 10514572, 10036022, 299557</t>
  </si>
  <si>
    <t>Will Marsh, ERG Partners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</si>
  <si>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</si>
  <si>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</si>
  <si>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</si>
  <si>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</si>
  <si>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</si>
  <si>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</si>
  <si>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</si>
  <si>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</si>
  <si>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</si>
  <si>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</si>
  <si>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</si>
  <si>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</si>
  <si>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</si>
  <si>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</si>
  <si>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</si>
  <si>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</si>
  <si>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</si>
  <si>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</si>
  <si>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</si>
  <si>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</si>
  <si>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</si>
  <si>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</si>
  <si>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</si>
  <si>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</si>
  <si>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</si>
  <si>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</si>
  <si>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</si>
  <si>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</si>
  <si>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</si>
  <si>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</si>
  <si>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</si>
  <si>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</si>
  <si>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</si>
  <si>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</si>
  <si>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</si>
  <si>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</si>
  <si>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</si>
  <si>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</si>
  <si>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</si>
  <si>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</si>
  <si>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</si>
  <si>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</si>
  <si>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</si>
  <si>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</si>
  <si>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</si>
  <si>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</si>
  <si>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</si>
  <si>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</si>
  <si>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</si>
  <si>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</si>
  <si>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</si>
  <si>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</si>
  <si>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</si>
  <si>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</si>
  <si>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</si>
  <si>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</si>
  <si>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</si>
  <si>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</si>
  <si>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</si>
  <si>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</si>
  <si>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</si>
  <si>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</si>
  <si>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</si>
  <si>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</si>
  <si>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</si>
  <si>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</si>
  <si>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</si>
  <si>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</si>
  <si>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</si>
  <si>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</si>
  <si>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</si>
  <si>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</si>
  <si>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</si>
  <si>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</si>
  <si>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</si>
  <si>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</si>
  <si>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</si>
  <si>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</si>
  <si>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</si>
  <si>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</si>
  <si>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</si>
  <si>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</si>
  <si>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</si>
  <si>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</si>
  <si>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</si>
  <si>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</si>
  <si>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</si>
  <si>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</si>
  <si>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</si>
  <si>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</si>
  <si>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</si>
  <si>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</si>
  <si>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</si>
  <si>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</si>
  <si>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</si>
  <si>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</si>
  <si>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</si>
  <si>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</si>
  <si>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</si>
  <si>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</si>
  <si>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</si>
  <si>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</si>
  <si>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</si>
  <si>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</si>
  <si>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</si>
  <si>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</si>
  <si>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</si>
  <si>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</si>
  <si>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</si>
  <si>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</si>
  <si>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</si>
  <si>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</si>
  <si>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</si>
  <si>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</si>
  <si>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</si>
  <si>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</si>
  <si>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</si>
  <si>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</si>
  <si>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</si>
  <si>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</si>
  <si>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</si>
  <si>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</si>
  <si>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</si>
  <si>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</si>
  <si>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</si>
  <si>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</si>
  <si>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</si>
  <si>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</si>
  <si>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</si>
  <si>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</si>
  <si>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</si>
  <si>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</si>
  <si>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</si>
  <si>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</si>
  <si>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</si>
  <si>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</si>
  <si>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</si>
  <si>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</si>
  <si>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</si>
  <si>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</si>
  <si>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</si>
  <si>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</si>
  <si>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</si>
  <si>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</si>
  <si>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</si>
  <si>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</si>
  <si>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</si>
  <si>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</si>
  <si>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</si>
  <si>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</si>
  <si>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</si>
  <si>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</si>
  <si>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</si>
  <si>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</si>
  <si>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</si>
  <si>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</si>
  <si>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</si>
  <si>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</si>
  <si>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</si>
  <si>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</si>
  <si>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</si>
  <si>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</si>
  <si>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</si>
  <si>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</si>
  <si>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</si>
  <si>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</si>
  <si>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</si>
  <si>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</si>
  <si>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</si>
  <si>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</si>
  <si>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</si>
  <si>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</si>
  <si>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</si>
  <si>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</si>
  <si>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</si>
  <si>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</si>
  <si>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</si>
  <si>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</si>
  <si>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</si>
  <si>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</si>
  <si>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</si>
  <si>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</si>
  <si>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</si>
  <si>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</si>
  <si>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</si>
  <si>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</si>
  <si>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</si>
  <si>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</si>
  <si>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</si>
  <si>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</si>
  <si>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</si>
  <si>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</si>
  <si>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</si>
  <si>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</si>
  <si>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</si>
  <si>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</si>
  <si>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</si>
  <si>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</si>
  <si>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</si>
  <si>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</si>
  <si>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</si>
  <si>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</si>
  <si>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</si>
  <si>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</si>
  <si>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</si>
  <si>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</si>
  <si>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</si>
  <si>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</si>
  <si>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</si>
  <si>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</si>
  <si>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</si>
  <si>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</si>
  <si>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</si>
  <si>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</si>
  <si>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</si>
  <si>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</si>
  <si>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</si>
  <si>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</si>
  <si>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</si>
  <si>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</si>
  <si>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</si>
  <si>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</si>
  <si>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</si>
  <si>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300 South Lamar (Binswanger site)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</si>
  <si>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</si>
  <si>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</si>
  <si>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</si>
  <si>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</si>
  <si>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</si>
  <si>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</si>
  <si>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</si>
  <si>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</si>
  <si>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</si>
  <si>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</si>
  <si>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</si>
  <si>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</si>
  <si>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</si>
  <si>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</si>
  <si>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</si>
  <si>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</si>
  <si>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</si>
  <si>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</si>
  <si>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</si>
  <si>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</si>
  <si>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</si>
  <si>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</si>
  <si>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</si>
  <si>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</si>
  <si>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</si>
  <si>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</si>
  <si>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</si>
  <si>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</si>
  <si>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</si>
  <si>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</si>
  <si>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</si>
  <si>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</si>
  <si>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</si>
  <si>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</si>
  <si>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</si>
  <si>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</si>
  <si>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8110 FM 2222 RD</t>
  </si>
  <si>
    <t>SP-2011-0240B</t>
  </si>
  <si>
    <t>SP-06-0402C(XT2)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</si>
  <si>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</si>
  <si>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</si>
  <si>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</si>
  <si>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</si>
  <si>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</si>
  <si>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</si>
  <si>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</si>
  <si>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</si>
  <si>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</si>
  <si>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</si>
  <si>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</si>
  <si>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</si>
  <si>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</si>
  <si>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</si>
  <si>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</si>
  <si>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SP-2007-0467C(XT)</t>
  </si>
  <si>
    <t>SP-2007-0351C(XT)</t>
  </si>
  <si>
    <t>South Lamar Plaza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</si>
  <si>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</si>
  <si>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</si>
  <si>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</si>
  <si>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</si>
  <si>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</si>
  <si>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</si>
  <si>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</si>
  <si>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</si>
  <si>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</si>
  <si>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</si>
  <si>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</si>
  <si>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</si>
  <si>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</si>
  <si>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</si>
  <si>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</si>
  <si>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</si>
  <si>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</si>
  <si>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</si>
  <si>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</si>
  <si>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</si>
  <si>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</si>
  <si>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</si>
  <si>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</si>
  <si>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</si>
  <si>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</si>
  <si>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</si>
  <si>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</si>
  <si>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</si>
  <si>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</si>
  <si>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</si>
  <si>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</si>
  <si>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</si>
  <si>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</si>
  <si>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</si>
  <si>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</si>
  <si>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</si>
  <si>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</si>
  <si>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</si>
  <si>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</si>
  <si>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</si>
  <si>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</si>
  <si>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</si>
  <si>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</si>
  <si>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</si>
  <si>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</si>
  <si>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</si>
  <si>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</si>
  <si>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</si>
  <si>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</si>
  <si>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</si>
  <si>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</si>
  <si>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</si>
  <si>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</si>
  <si>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</si>
  <si>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</si>
  <si>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</si>
  <si>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</si>
  <si>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</si>
  <si>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</si>
  <si>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</si>
  <si>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</si>
  <si>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</si>
  <si>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</si>
  <si>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</si>
  <si>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</si>
  <si>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</si>
  <si>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</si>
  <si>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</si>
  <si>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</si>
  <si>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</si>
  <si>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</si>
  <si>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</si>
  <si>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</si>
  <si>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</si>
  <si>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</si>
  <si>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</si>
  <si>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</si>
  <si>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</si>
  <si>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</si>
  <si>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</si>
  <si>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</si>
  <si>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</si>
  <si>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</si>
  <si>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</si>
  <si>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</si>
  <si>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</si>
  <si>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</si>
  <si>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</si>
  <si>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</si>
  <si>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</si>
  <si>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</si>
  <si>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</si>
  <si>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</si>
  <si>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</si>
  <si>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</si>
  <si>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</si>
  <si>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</si>
  <si>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</si>
  <si>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</si>
  <si>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</si>
  <si>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</si>
  <si>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</si>
  <si>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</si>
  <si>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</si>
  <si>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</si>
  <si>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</si>
  <si>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</si>
  <si>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</si>
  <si>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</si>
  <si>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</si>
  <si>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</si>
  <si>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</si>
  <si>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</si>
  <si>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</si>
  <si>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</si>
  <si>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</si>
  <si>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</si>
  <si>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</si>
  <si>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</si>
  <si>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</si>
  <si>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</si>
  <si>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</si>
  <si>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</si>
  <si>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</si>
  <si>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</si>
  <si>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</si>
  <si>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</si>
  <si>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</si>
  <si>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</si>
  <si>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</si>
  <si>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2717 S LAMAR BLVD</t>
  </si>
  <si>
    <t>14200 THE LAKES BLVD</t>
  </si>
  <si>
    <t>2900  MANOR RD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</si>
  <si>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</si>
  <si>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</si>
  <si>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</si>
  <si>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</si>
  <si>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</si>
  <si>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</si>
  <si>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</si>
  <si>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</si>
  <si>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</si>
  <si>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</si>
  <si>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</si>
  <si>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</si>
  <si>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</si>
  <si>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</si>
  <si>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</si>
  <si>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</si>
  <si>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</si>
  <si>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</si>
  <si>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</si>
  <si>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</si>
  <si>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</si>
  <si>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</si>
  <si>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</si>
  <si>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</si>
  <si>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</si>
  <si>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</si>
  <si>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</si>
  <si>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</si>
  <si>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SP-2009-0273C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</si>
  <si>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</si>
  <si>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</si>
  <si>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</si>
  <si>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</si>
  <si>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</si>
  <si>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</si>
  <si>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</si>
  <si>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</si>
  <si>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</si>
  <si>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</si>
  <si>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</si>
  <si>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</si>
  <si>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</si>
  <si>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</si>
  <si>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</si>
  <si>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</si>
  <si>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</si>
  <si>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</si>
  <si>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</si>
  <si>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</si>
  <si>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</si>
  <si>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</si>
  <si>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</si>
  <si>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</si>
  <si>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</si>
  <si>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</si>
  <si>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</si>
  <si>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</si>
  <si>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</si>
  <si>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</si>
  <si>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</si>
  <si>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</si>
  <si>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</si>
  <si>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</si>
  <si>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</si>
  <si>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</si>
  <si>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</si>
  <si>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</si>
  <si>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</si>
  <si>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</si>
  <si>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</si>
  <si>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</si>
  <si>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</si>
  <si>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</si>
  <si>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</si>
  <si>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</si>
  <si>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</si>
  <si>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</si>
  <si>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</si>
  <si>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</si>
  <si>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</si>
  <si>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</si>
  <si>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</si>
  <si>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</si>
  <si>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</si>
  <si>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</si>
  <si>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</si>
  <si>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</si>
  <si>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</si>
  <si>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</si>
  <si>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</si>
  <si>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</si>
  <si>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</si>
  <si>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</si>
  <si>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</si>
  <si>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</si>
  <si>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</si>
  <si>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</si>
  <si>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</si>
  <si>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</si>
  <si>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</si>
  <si>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</si>
  <si>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</si>
  <si>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</si>
  <si>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</si>
  <si>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</si>
  <si>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</si>
  <si>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</si>
  <si>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</si>
  <si>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</si>
  <si>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</si>
  <si>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</si>
  <si>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</si>
  <si>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</si>
  <si>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</si>
  <si>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</si>
  <si>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</si>
  <si>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</si>
  <si>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</si>
  <si>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</si>
  <si>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</si>
  <si>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</si>
  <si>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</si>
  <si>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</si>
  <si>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</si>
  <si>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</si>
  <si>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</si>
  <si>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</si>
  <si>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</si>
  <si>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</si>
  <si>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</si>
  <si>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</si>
  <si>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</si>
  <si>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</si>
  <si>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</si>
  <si>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</si>
  <si>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</si>
  <si>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</si>
  <si>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</si>
  <si>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</si>
  <si>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</si>
  <si>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</si>
  <si>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</si>
  <si>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</si>
  <si>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</si>
  <si>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</si>
  <si>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</si>
  <si>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</si>
  <si>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</si>
  <si>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</si>
  <si>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</si>
  <si>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</si>
  <si>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</si>
  <si>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</si>
  <si>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</si>
  <si>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</si>
  <si>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</si>
  <si>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</si>
  <si>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</si>
  <si>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</si>
  <si>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</si>
  <si>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</si>
  <si>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</si>
  <si>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</si>
  <si>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</si>
  <si>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</si>
  <si>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</si>
  <si>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</si>
  <si>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</si>
  <si>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</si>
  <si>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</si>
  <si>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</si>
  <si>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</si>
  <si>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</si>
  <si>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</si>
  <si>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</si>
  <si>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</si>
  <si>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</si>
  <si>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</si>
  <si>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</si>
  <si>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</si>
  <si>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</si>
  <si>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</si>
  <si>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</si>
  <si>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</si>
  <si>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</si>
  <si>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</si>
  <si>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</si>
  <si>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</si>
  <si>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</si>
  <si>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</si>
  <si>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</si>
  <si>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</si>
  <si>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</si>
  <si>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</si>
  <si>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</si>
  <si>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</si>
  <si>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</si>
  <si>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</si>
  <si>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</si>
  <si>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</si>
  <si>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</si>
  <si>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</si>
  <si>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</si>
  <si>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</si>
  <si>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</si>
  <si>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</si>
  <si>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</si>
  <si>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</si>
  <si>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</si>
  <si>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</si>
  <si>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</si>
  <si>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</si>
  <si>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</si>
  <si>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</si>
  <si>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</si>
  <si>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</si>
  <si>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</si>
  <si>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</si>
  <si>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</si>
  <si>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</si>
  <si>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</si>
  <si>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</si>
  <si>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</si>
  <si>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</si>
  <si>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</si>
  <si>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</si>
  <si>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</si>
  <si>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</si>
  <si>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</si>
  <si>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</si>
  <si>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</si>
  <si>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</si>
  <si>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</si>
  <si>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</si>
  <si>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</si>
  <si>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</si>
  <si>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</si>
  <si>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</si>
  <si>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</si>
  <si>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</si>
  <si>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</si>
  <si>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</si>
  <si>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</si>
  <si>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</si>
  <si>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</si>
  <si>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</si>
  <si>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</si>
  <si>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</si>
  <si>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</si>
  <si>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</si>
  <si>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</si>
  <si>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</si>
  <si>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</si>
  <si>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</si>
  <si>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</si>
  <si>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</si>
  <si>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</si>
  <si>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</si>
  <si>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</si>
  <si>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</si>
  <si>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</si>
  <si>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</si>
  <si>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</si>
  <si>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</si>
  <si>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</si>
  <si>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</si>
  <si>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</si>
  <si>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SP-2009-0376C.SH</t>
  </si>
  <si>
    <t>La Guadalupe on Goodwin Apartments</t>
  </si>
  <si>
    <t>2717 Goodwin Avenue</t>
  </si>
  <si>
    <t>Mark Rodgers, Guadalupe Dev. Corp.</t>
  </si>
  <si>
    <t>512.441-9493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</si>
  <si>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</si>
  <si>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</si>
  <si>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</si>
  <si>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</si>
  <si>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</si>
  <si>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</si>
  <si>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</si>
  <si>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</si>
  <si>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</si>
  <si>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</si>
  <si>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</si>
  <si>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</si>
  <si>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 point comment</t>
  </si>
  <si>
    <t>ZIP Code</t>
  </si>
  <si>
    <t>quarter)</t>
  </si>
  <si>
    <t>n =</t>
  </si>
  <si>
    <t>INITIATED CONSTRUCTION</t>
  </si>
  <si>
    <t>COMPLETED CONSTRUCTION</t>
  </si>
  <si>
    <t>Alexan Onion Creek (Smart Housing)</t>
  </si>
  <si>
    <t>Waterstreet Lofts</t>
  </si>
  <si>
    <t>Sierra Vista Condominiums</t>
  </si>
  <si>
    <t>Sweetwater Glen</t>
  </si>
  <si>
    <t>807 E 14Th St</t>
  </si>
  <si>
    <t>2800 South 5th Street</t>
  </si>
  <si>
    <t>The Denizen (fka Salvation Army South Austin Tract)</t>
  </si>
  <si>
    <t>1q12</t>
  </si>
  <si>
    <t>1Q12</t>
  </si>
  <si>
    <t>The Eleven (fka FMF Robertson Hill)</t>
  </si>
  <si>
    <t>811 E 11TH ST</t>
  </si>
  <si>
    <t xml:space="preserve">Robertson Hill Multi-Family Development </t>
  </si>
  <si>
    <t>UNIQUE ID</t>
  </si>
  <si>
    <t>SP-2012-0007C</t>
  </si>
  <si>
    <t>Austin Skyhouse</t>
  </si>
  <si>
    <t>51 RAINEY STREET</t>
  </si>
  <si>
    <t>James Borders, NGI-AU Skyhouse</t>
  </si>
  <si>
    <t>404.961.7940</t>
  </si>
  <si>
    <t>SP-2008-0213C(XT)</t>
  </si>
  <si>
    <t>SP-2012-0193C</t>
  </si>
  <si>
    <t>Abacus Apartment Complex</t>
  </si>
  <si>
    <t>304 E WILLIAM CANNON DR</t>
  </si>
  <si>
    <t>SP-2012-0142C.SH</t>
  </si>
  <si>
    <t>ACDC East 12th Street Multifamily Housing</t>
  </si>
  <si>
    <t>3101 E 12TH ST</t>
  </si>
  <si>
    <t>SP-2012-0146C</t>
  </si>
  <si>
    <t>Broadstone at the Arboretum</t>
  </si>
  <si>
    <t>10011 STONELAKE BLVD</t>
  </si>
  <si>
    <t>SP-2012-0152C</t>
  </si>
  <si>
    <t>SP-2012-0197C</t>
  </si>
  <si>
    <t>Mueller Town Center</t>
  </si>
  <si>
    <t>1900 SIMOND AVE</t>
  </si>
  <si>
    <t>SP-2012-0212C</t>
  </si>
  <si>
    <t>2314 ENFIELD RD</t>
  </si>
  <si>
    <t>SP-2012-0170D</t>
  </si>
  <si>
    <t>SP-2012-0120D</t>
  </si>
  <si>
    <t>Longhorn Canyon Condominiums</t>
  </si>
  <si>
    <t>SP-2012-0173C</t>
  </si>
  <si>
    <t>SP-2012-0143C</t>
  </si>
  <si>
    <t>9308 S 1ST ST</t>
  </si>
  <si>
    <t>SP-2012-0167C</t>
  </si>
  <si>
    <t>Legacy at South First Street</t>
  </si>
  <si>
    <t>8800 S 1ST ST</t>
  </si>
  <si>
    <t>SP-2012-0207C</t>
  </si>
  <si>
    <t>SP-2012-0175D</t>
  </si>
  <si>
    <t>4200 STEINER RANCH BLVD</t>
  </si>
  <si>
    <t>SP-2012-0164C.SH</t>
  </si>
  <si>
    <t>Westgate Grove</t>
  </si>
  <si>
    <t>8601 1/2 WEST GATE BLVD</t>
  </si>
  <si>
    <t>512.467.1696</t>
  </si>
  <si>
    <t>512.899.3310</t>
  </si>
  <si>
    <t>512.328.3506</t>
  </si>
  <si>
    <t>512.904.0505</t>
  </si>
  <si>
    <t>512.917.0801</t>
  </si>
  <si>
    <t>Johnny Cuchia</t>
  </si>
  <si>
    <t>10753583, 10142662</t>
  </si>
  <si>
    <t>Robert Heiser, Heiser Development</t>
  </si>
  <si>
    <t>Stephanie Stanford, Bury and Partners</t>
  </si>
  <si>
    <t>Travis Flake, Bury and Partners</t>
  </si>
  <si>
    <t>10780139, 10628791, 10113287, 10036134</t>
  </si>
  <si>
    <t>SP-2008-0061D(XT2).MGA</t>
  </si>
  <si>
    <t>Vintage Condos at Steiner Ranch (newer submission)</t>
  </si>
  <si>
    <t>Vintage Condos at Steiner Ranch (newest submission)</t>
  </si>
  <si>
    <t>Stephen Delgado, Texas Engineering Solutions</t>
  </si>
  <si>
    <t>The Oaks at Techridge Phase II (new submission)</t>
  </si>
  <si>
    <t>10757080, 10661970, 10698506, 10535726, 10023637, 282997</t>
  </si>
  <si>
    <t>SP-2012-0148C, SP-2007-0241C(R1)</t>
  </si>
  <si>
    <t>Landmark Southpark (Phases I and II)</t>
  </si>
  <si>
    <t>Shervin Nooshin, Bury and Partners</t>
  </si>
  <si>
    <t>Four Points Apartments Center</t>
  </si>
  <si>
    <t>Bradley Lingvai, Big Red Dog Inc.</t>
  </si>
  <si>
    <t>Steiner Ranch Condos</t>
  </si>
  <si>
    <t>Stephen R. Jamison, Hanrahan-Pritchard Engineering</t>
  </si>
  <si>
    <t>Lawrence Hanrahan, Hanrahan-Pritchard Engineering</t>
  </si>
  <si>
    <t>SP-2012-0219D</t>
  </si>
  <si>
    <t>Steiner Ranch Multifamily</t>
  </si>
  <si>
    <t>4300 N QUINLAN PARK ROAD</t>
  </si>
  <si>
    <t>Robert Brown, Big Red Dog Inc.</t>
  </si>
  <si>
    <t>512.326.3905</t>
  </si>
  <si>
    <r>
      <t xml:space="preserve">Coldwater Apartments </t>
    </r>
    <r>
      <rPr>
        <sz val="10"/>
        <rFont val="Times New Roman"/>
        <family val="1"/>
      </rPr>
      <t>(fka Toomey Road MF, resub of SP-2008-0218C)</t>
    </r>
  </si>
  <si>
    <t>3210 ESPERANZA XING</t>
  </si>
  <si>
    <t>East Avenue Multifamily, Lot 7</t>
  </si>
  <si>
    <t>3400 HARMON AVENUE</t>
  </si>
  <si>
    <t>Callaway House (fka American Campus Tower Apartments)</t>
  </si>
  <si>
    <t>7200 Easy Wind Drive</t>
  </si>
  <si>
    <t>Block at 26th (replaces SP-2007-0724C)</t>
  </si>
  <si>
    <t>11024 FOUR POINTS DR</t>
  </si>
  <si>
    <t>Christine Barton-Holmes</t>
  </si>
  <si>
    <t>2Q12</t>
  </si>
  <si>
    <t>2q12</t>
  </si>
  <si>
    <r>
      <t>Units</t>
    </r>
    <r>
      <rPr>
        <b/>
        <sz val="14"/>
        <rFont val="Times New Roman"/>
        <family val="1"/>
      </rPr>
      <t>(1)</t>
    </r>
  </si>
  <si>
    <t>NOTES:</t>
  </si>
  <si>
    <t>SP-2012-0307C</t>
  </si>
  <si>
    <t>901 E YAGER LN</t>
  </si>
  <si>
    <t>SP-2012-0290C</t>
  </si>
  <si>
    <t>Lightsey Condominiums</t>
  </si>
  <si>
    <t>3001 DEL CURTO RD</t>
  </si>
  <si>
    <t>SP-2012-0284C</t>
  </si>
  <si>
    <t>SP-2008-0551C(XT)</t>
  </si>
  <si>
    <t>Capital Studios</t>
  </si>
  <si>
    <t>309 E 11TH ST</t>
  </si>
  <si>
    <t>SP-2012-0258C</t>
  </si>
  <si>
    <t>SP-2012-0273C.SH</t>
  </si>
  <si>
    <t>2800 LYONS RD</t>
  </si>
  <si>
    <t>SP-2012-0263C.SH</t>
  </si>
  <si>
    <t>211 S LAMAR BLVD NB</t>
  </si>
  <si>
    <t>SP-2012-0271C</t>
  </si>
  <si>
    <t>5501 S MOPAC EXPY NB</t>
  </si>
  <si>
    <t>SP-2012-0311C</t>
  </si>
  <si>
    <t>Pearl and MLK</t>
  </si>
  <si>
    <t>706 W MARTIN LUTHER KING JR BLVD</t>
  </si>
  <si>
    <t>SP-2012-0280C.SH</t>
  </si>
  <si>
    <t>Waters at Willow Run</t>
  </si>
  <si>
    <t>15433 FM 1325 RD</t>
  </si>
  <si>
    <t>SP-2012-0276C</t>
  </si>
  <si>
    <t>78728</t>
  </si>
  <si>
    <t>SP-2012-0323C.SH</t>
  </si>
  <si>
    <t>SP-2012-0298C</t>
  </si>
  <si>
    <t>West Lynn Homes</t>
  </si>
  <si>
    <t>609 WEST LYNN ST</t>
  </si>
  <si>
    <t>SP-2012-0309C</t>
  </si>
  <si>
    <t>Villas of Barton Ridge Estates</t>
  </si>
  <si>
    <t>10555 1/2 W SH 71</t>
  </si>
  <si>
    <t>SP-2012-0249D</t>
  </si>
  <si>
    <t>512.454.8711</t>
  </si>
  <si>
    <t>512.535.1820</t>
  </si>
  <si>
    <t>Tres Howland, Noble S&amp;E Works</t>
  </si>
  <si>
    <t>10818861, 10212359</t>
  </si>
  <si>
    <t>Riverside &amp; Lamar Multi-Family (Paggi House site)</t>
  </si>
  <si>
    <t>Jeffery Scott, Bury and Partners</t>
  </si>
  <si>
    <t>Shelly Mitchell, Pape-Dawson Engineers</t>
  </si>
  <si>
    <t>The Springs of Walnut Creek Phase IV</t>
  </si>
  <si>
    <t>10815417, 10684545</t>
  </si>
  <si>
    <t>Waller Creekside Apartments on 51st (resub of SP-2011-0330C)</t>
  </si>
  <si>
    <t>Steven G. Frost, Vickrey and Associates</t>
  </si>
  <si>
    <t>The Works at Pleasant Valley</t>
  </si>
  <si>
    <t>3100 ESPERANZA XING</t>
  </si>
  <si>
    <t>SP-2012-0330C</t>
  </si>
  <si>
    <t>10500 LAKELINE MALL DR</t>
  </si>
  <si>
    <t>SP-2012-0331C</t>
  </si>
  <si>
    <t>Mansions at Lakeline Apartments</t>
  </si>
  <si>
    <t>SP-2012-0332C</t>
  </si>
  <si>
    <t>210.545.1122</t>
  </si>
  <si>
    <t>Roger W. Gunderman, Macina Bose Copeland &amp; Assoc.</t>
  </si>
  <si>
    <t>The Addison on Burnet (new submission)</t>
  </si>
  <si>
    <t>Wells Branch Center, Phase I</t>
  </si>
  <si>
    <t>Circle at West Campus (fka Longview)</t>
  </si>
  <si>
    <t xml:space="preserve">NEW SUBMISSIONS </t>
  </si>
  <si>
    <t>3Q12</t>
  </si>
  <si>
    <t>3q12</t>
  </si>
  <si>
    <t>(1) Total Incoming Units includes unit counts from all existing Approved Site Plans--but many of these units will never</t>
  </si>
  <si>
    <t>be built.  Approved Site Plans will eventually expire if construction is not initiated--however, it is often difficult to determine</t>
  </si>
  <si>
    <t>which of these site plans represent defunct, abandoned projects.  As a general rule of thumb, the older the Approval date</t>
  </si>
  <si>
    <t>of the Approved Site Plan the more likely it is to be a defunct project.</t>
  </si>
  <si>
    <t>5453 BURNET RD</t>
  </si>
  <si>
    <t>10798317, 10597924</t>
  </si>
  <si>
    <t>10808006, 10582566</t>
  </si>
  <si>
    <t>2401 SAN GABRIEL ST</t>
  </si>
  <si>
    <t>SP-2012-0417C.SH</t>
  </si>
  <si>
    <t xml:space="preserve">Dessau Road Apartments </t>
  </si>
  <si>
    <t>13301 DESSAU RD</t>
  </si>
  <si>
    <t>SP-2012-0383D</t>
  </si>
  <si>
    <t>401 GUADALUPE ST</t>
  </si>
  <si>
    <t>SP-2012-0434C</t>
  </si>
  <si>
    <t>Whitehouse Tract</t>
  </si>
  <si>
    <t>11400 OLD SAN ANTONIO RD</t>
  </si>
  <si>
    <t>SP-2012-0369D</t>
  </si>
  <si>
    <t>78652</t>
  </si>
  <si>
    <t>11811 DOMAIN DR</t>
  </si>
  <si>
    <t>SP-2012-0355C</t>
  </si>
  <si>
    <t>4361 S CONGRESS AVE</t>
  </si>
  <si>
    <t>SP-2012-0347C</t>
  </si>
  <si>
    <t>SP-2012-0424C</t>
  </si>
  <si>
    <t>2032 ROBERT BROWNING ST</t>
  </si>
  <si>
    <t>SP-2012-0404C</t>
  </si>
  <si>
    <t>Thornton Apartments</t>
  </si>
  <si>
    <t>2501 THORNTON RD</t>
  </si>
  <si>
    <t>SP-2012-0351C</t>
  </si>
  <si>
    <t>Villas on 26th St.</t>
  </si>
  <si>
    <t>800 W 26TH ST</t>
  </si>
  <si>
    <t>SP-2012-0380C.SH</t>
  </si>
  <si>
    <t>422 W RIVERSIDE DR</t>
  </si>
  <si>
    <t>SP-2012-0398C</t>
  </si>
  <si>
    <t>4540 PAGE ST</t>
  </si>
  <si>
    <t>SP-2012-0373C</t>
  </si>
  <si>
    <t xml:space="preserve">Grove Tract Loft Development </t>
  </si>
  <si>
    <t>2301 GROVE BLVD</t>
  </si>
  <si>
    <t>SP-2012-0413C</t>
  </si>
  <si>
    <t>William Cannon Apartments</t>
  </si>
  <si>
    <t>2112 E WILLIAM CANNON DR</t>
  </si>
  <si>
    <t>SP-2012-0430C.SH</t>
  </si>
  <si>
    <t>Lakeshore Apartments- Lot 10</t>
  </si>
  <si>
    <t>1201 LADY BIRD LN</t>
  </si>
  <si>
    <t>SP-2012-0436C</t>
  </si>
  <si>
    <t xml:space="preserve">2304 Leon Street Apartments </t>
  </si>
  <si>
    <t>SP-2012-0401C</t>
  </si>
  <si>
    <t>Paddock at Norwood</t>
  </si>
  <si>
    <t>1044 NORWOOD PARK BLVD</t>
  </si>
  <si>
    <t>SP-2012-0422C.SH</t>
  </si>
  <si>
    <t>Tech Ridge Center Phase III Apartments</t>
  </si>
  <si>
    <t>12600 MC CALLEN PASS</t>
  </si>
  <si>
    <t>SP-2012-0346C</t>
  </si>
  <si>
    <t>The Point at Ben White</t>
  </si>
  <si>
    <t>6934 E BEN WHITE BLVD WB</t>
  </si>
  <si>
    <t>SP-2012-0423C</t>
  </si>
  <si>
    <t xml:space="preserve">5100 South Congress </t>
  </si>
  <si>
    <t>SP-2012-0403C</t>
  </si>
  <si>
    <t>Avery Station Cluster II</t>
  </si>
  <si>
    <t>STAKED PLAINS DR</t>
  </si>
  <si>
    <t>SP-2012-0416C</t>
  </si>
  <si>
    <t>6701 BURNET RD</t>
  </si>
  <si>
    <t>SP-2012-0353C</t>
  </si>
  <si>
    <t>78757</t>
  </si>
  <si>
    <t>1309 CHICON ST</t>
  </si>
  <si>
    <t>SP-2012-0407C</t>
  </si>
  <si>
    <t>1301 CHICON ST</t>
  </si>
  <si>
    <t>SP-2012-0406C</t>
  </si>
  <si>
    <t>1212 CHICON ST</t>
  </si>
  <si>
    <t>SP-2012-0409C</t>
  </si>
  <si>
    <t>SP-05-1220C (FKA SP-00-2599C)</t>
  </si>
  <si>
    <t>Jay Baker</t>
  </si>
  <si>
    <t>Alan Rhames, Axiom Engineers</t>
  </si>
  <si>
    <t>Michael Duval</t>
  </si>
  <si>
    <t>T.W. Hoysa, Longaro and Clark</t>
  </si>
  <si>
    <t>Megan Wanek, Bury &amp; Partners</t>
  </si>
  <si>
    <t>10861707, 10117925</t>
  </si>
  <si>
    <t>512.474.5867</t>
  </si>
  <si>
    <t>Michael McHone</t>
  </si>
  <si>
    <t>512.292.8000</t>
  </si>
  <si>
    <t>Joe Farias, Bury &amp; Partners</t>
  </si>
  <si>
    <t>Jason Rodgers, Garrett-Ihnen Engineering</t>
  </si>
  <si>
    <t>Domain V Apartments, Block U</t>
  </si>
  <si>
    <t>10864003, 10647696</t>
  </si>
  <si>
    <t>Broadstone at the Lake (former Run Tex site)</t>
  </si>
  <si>
    <t>Travis Flake, Bury &amp; Partners</t>
  </si>
  <si>
    <t>AVI "Live/Work Units"  at Mueller, Project I</t>
  </si>
  <si>
    <t>AVI "Live/Work Units"  at Mueller, Project II</t>
  </si>
  <si>
    <t>Brandon D. Mettler, Bury &amp; Partners</t>
  </si>
  <si>
    <t>The Domain-Block Z High Rise (to be replaced by SP-2012-0355C)</t>
  </si>
  <si>
    <t>Voided</t>
  </si>
  <si>
    <t>Republic Square Mixed Use (Hotel Za Za + residential units)</t>
  </si>
  <si>
    <t>317.208.3769</t>
  </si>
  <si>
    <t>Craig Lintner, PEDCOR Investments</t>
  </si>
  <si>
    <t>Robert Brown, Big Red Dog Engineering</t>
  </si>
  <si>
    <t>Regents West at 24th Street (former Kash-Karry site)</t>
  </si>
  <si>
    <t>Eleana Galicia, Urban Design Group</t>
  </si>
  <si>
    <t>James Huffcut, Pape-Dawson Engineers, Inc,</t>
  </si>
  <si>
    <t>Nick Brown, Bury &amp; Partners</t>
  </si>
  <si>
    <t>10854137, 10209355, 10143642</t>
  </si>
  <si>
    <t>Shervin Nooshin, Bury &amp; Partners</t>
  </si>
  <si>
    <t>Burnet Marketplace Mixed Use</t>
  </si>
  <si>
    <t>Domain Block Z (replaces Approved SPC-2008-0400C)</t>
  </si>
  <si>
    <t>South Urban Lofts (replaces Approved SP-2007-0351C)</t>
  </si>
  <si>
    <t>1155 Barton Springs Road (replaces Approved SP-06-0440C)</t>
  </si>
  <si>
    <t xml:space="preserve">1900 BARTON SPRINGS RD   </t>
  </si>
  <si>
    <t>311  BOWIE ST</t>
  </si>
  <si>
    <t>Forest Trail East</t>
  </si>
  <si>
    <t>Forest Trail West</t>
  </si>
  <si>
    <t>SPC-2012-0154C</t>
  </si>
  <si>
    <t>Tarrytown Place Condos</t>
  </si>
  <si>
    <t>1333 ARENA DR</t>
  </si>
  <si>
    <t>1330 and 1414 ARENA DR</t>
  </si>
  <si>
    <t>SP-2010-0149C</t>
  </si>
  <si>
    <t>Mueller Multi-family, Phase II</t>
  </si>
  <si>
    <t>4646 Mueller Boulevard</t>
  </si>
  <si>
    <t>Alastair Jenkin, Bury &amp; Partners</t>
  </si>
  <si>
    <t xml:space="preserve">3401 S LAMAR BLVD </t>
  </si>
  <si>
    <t>Broken Spoke Mixed Use</t>
  </si>
  <si>
    <t>1603 Enfield Rd</t>
  </si>
  <si>
    <t>The Pleiades  (fka 'Bolter Mulitfamily Center (re-sub of SP-05-0578C))</t>
  </si>
  <si>
    <t>5100 S CONGRESS AVE</t>
  </si>
  <si>
    <t>Chicon Mixed Use, Phase I</t>
  </si>
  <si>
    <t>Chicon Mixed Use, Phase II</t>
  </si>
  <si>
    <t>Chicon Mixed Use, Phase III</t>
  </si>
  <si>
    <t>Nicholas Kehl, Big Red Dog Engineering</t>
  </si>
  <si>
    <t>4Q12</t>
  </si>
  <si>
    <t xml:space="preserve">    New projects with Site Plans Under Review:  25</t>
  </si>
  <si>
    <t>4q12</t>
  </si>
  <si>
    <t>Multifamily Project Status Changes During the First Quarter, 2013</t>
  </si>
  <si>
    <t>1715 GUADALUPE ST</t>
  </si>
  <si>
    <t>Altis at Lakeline</t>
  </si>
  <si>
    <t>12700 RIDGELINE BLVD</t>
  </si>
  <si>
    <t>SP-2013-0005C</t>
  </si>
  <si>
    <t>14007 BURNET RD</t>
  </si>
  <si>
    <t>SP-2013-0095D</t>
  </si>
  <si>
    <t>1901 Rio Grande Apartments</t>
  </si>
  <si>
    <t>1901 RIO GRANDE ST</t>
  </si>
  <si>
    <t>SP-2013-0053C.SH</t>
  </si>
  <si>
    <t>Lakeside Villas</t>
  </si>
  <si>
    <t>4300 MANSFIELD DAM RD</t>
  </si>
  <si>
    <t>SP-2013-0092D</t>
  </si>
  <si>
    <t>Lakeside Villas II</t>
  </si>
  <si>
    <t>4301 MANSFIELD DAM RD</t>
  </si>
  <si>
    <t>SP-2013-0093D</t>
  </si>
  <si>
    <t>Enclave at Estancia</t>
  </si>
  <si>
    <t>12110 1/2 S IH 35 SVRD SB</t>
  </si>
  <si>
    <t>SP-2013-0002D</t>
  </si>
  <si>
    <t xml:space="preserve">Lelah's Crossing </t>
  </si>
  <si>
    <t>SP-2013-0081C</t>
  </si>
  <si>
    <t>500 South Third</t>
  </si>
  <si>
    <t>500 S 3RD ST</t>
  </si>
  <si>
    <t>SP-2013-0066C</t>
  </si>
  <si>
    <t xml:space="preserve">404 Alpine Rd - Multifamily Condominiums </t>
  </si>
  <si>
    <t>404 W ALPINE RD</t>
  </si>
  <si>
    <t>SP-2013-0099C</t>
  </si>
  <si>
    <t>South Bridge Villas 3</t>
  </si>
  <si>
    <t>7709 MANCHACA RD</t>
  </si>
  <si>
    <t>SP-2013-0067C</t>
  </si>
  <si>
    <t>Parmer Village Duplexes</t>
  </si>
  <si>
    <t>8705 HARRIER DR</t>
  </si>
  <si>
    <t>SP-2013-0007D</t>
  </si>
  <si>
    <t>Whitestone</t>
  </si>
  <si>
    <t>9826 NORTH LAKE CREEK PKWY</t>
  </si>
  <si>
    <t>SP-2013-0041C</t>
  </si>
  <si>
    <t xml:space="preserve">Texan 26th </t>
  </si>
  <si>
    <t>1009 W 26TH ST</t>
  </si>
  <si>
    <t>SP-2013-0051C.SH</t>
  </si>
  <si>
    <t>Lost Creek Views</t>
  </si>
  <si>
    <t>1142 LOST CREEK BLVD</t>
  </si>
  <si>
    <t>SP-2013-0039C</t>
  </si>
  <si>
    <t xml:space="preserve">Rainey Street Residential </t>
  </si>
  <si>
    <t>74 RAINEY ST</t>
  </si>
  <si>
    <t>SP-2013-0101C</t>
  </si>
  <si>
    <t>SP-2013-0034D</t>
  </si>
  <si>
    <t>1500 E PARMER LN</t>
  </si>
  <si>
    <t>North Shore Lofts</t>
  </si>
  <si>
    <t>16 N IH 35 SVRD SB</t>
  </si>
  <si>
    <t>SP-2013-0038C</t>
  </si>
  <si>
    <t>SP-2009-0165C(R1)</t>
  </si>
  <si>
    <t>SP-2013-0102C.SH</t>
  </si>
  <si>
    <t>Parmer Place Apartment Homes</t>
  </si>
  <si>
    <t>SP-2013-0016C.SH</t>
  </si>
  <si>
    <t>Legacy at South 1st</t>
  </si>
  <si>
    <t>SP-2013-0021C</t>
  </si>
  <si>
    <t>Landmark Conservancy</t>
  </si>
  <si>
    <t>9301 OLD BEE CAVES RD</t>
  </si>
  <si>
    <t>SP-2013-0042D</t>
  </si>
  <si>
    <t>1801 E. 2nd Street</t>
  </si>
  <si>
    <t>1801 E 2ND ST</t>
  </si>
  <si>
    <t>SP-2013-0071C</t>
  </si>
  <si>
    <t>SP-2013-0054C</t>
  </si>
  <si>
    <t>512.439.0400</t>
  </si>
  <si>
    <t>512.587.7236</t>
  </si>
  <si>
    <t>317.695.3018</t>
  </si>
  <si>
    <t>Keith Parkan, Austin Civil Engineers</t>
  </si>
  <si>
    <t>SP-2013-0031C</t>
  </si>
  <si>
    <t>Danielle Guevara</t>
  </si>
  <si>
    <r>
      <rPr>
        <sz val="16"/>
        <color rgb="FFC00000"/>
        <rFont val="Times New Roman"/>
        <family val="1"/>
      </rPr>
      <t xml:space="preserve">Units figures in </t>
    </r>
    <r>
      <rPr>
        <b/>
        <sz val="16"/>
        <color rgb="FFC00000"/>
        <rFont val="Times New Roman"/>
        <family val="1"/>
      </rPr>
      <t>bold</t>
    </r>
    <r>
      <rPr>
        <sz val="16"/>
        <color rgb="FFC00000"/>
        <rFont val="Times New Roman"/>
        <family val="1"/>
      </rPr>
      <t xml:space="preserve"> are approximations</t>
    </r>
  </si>
  <si>
    <t>Brian J. Parker, Kimley-Horn and Associates</t>
  </si>
  <si>
    <t>Jevon Poston, Garrett-Ihnen Civil Engineering</t>
  </si>
  <si>
    <t>Gabe Bruehl, KBGE Inc.</t>
  </si>
  <si>
    <t>Lawrence M. Hanrahan, Hanrahan Prichard Eng.</t>
  </si>
  <si>
    <t>James Brewer, Gray and Associates</t>
  </si>
  <si>
    <t>Jonathan Neslund, Bury and partners</t>
  </si>
  <si>
    <t>Jason Rodgers, Garrett-Ihnen Civil Engineering</t>
  </si>
  <si>
    <t>Sergio Lozano, LOC Consultants</t>
  </si>
  <si>
    <t>Kristi M. English, Bury and Partners</t>
  </si>
  <si>
    <t>Marbella Multifamily, Phase II</t>
  </si>
  <si>
    <t>Keith Moody, RPS Espey</t>
  </si>
  <si>
    <t>5608 S 1ST ST</t>
  </si>
  <si>
    <t>SP-2013-0119C</t>
  </si>
  <si>
    <t>Creekside Condominiums</t>
  </si>
  <si>
    <t>3/29/2013</t>
  </si>
  <si>
    <t>Wells Branch Multifamily</t>
  </si>
  <si>
    <t>SITE PLAN APPROVALS</t>
  </si>
  <si>
    <r>
      <t xml:space="preserve">Barton Trails </t>
    </r>
    <r>
      <rPr>
        <sz val="10"/>
        <rFont val="Times New Roman"/>
        <family val="1"/>
      </rPr>
      <t>(former site of The Artisan, SP-06-0444C)</t>
    </r>
  </si>
  <si>
    <r>
      <t xml:space="preserve">Fannie Mae Stewart Village </t>
    </r>
    <r>
      <rPr>
        <sz val="8"/>
        <rFont val="Times New Roman"/>
        <family val="1"/>
      </rPr>
      <t>(withrawal &amp; resub of SP2011-0244C.SH)</t>
    </r>
  </si>
  <si>
    <t>Zilker Park Residences</t>
  </si>
  <si>
    <t>Manor Road Station Apartments</t>
  </si>
  <si>
    <t>The Paddock at Norwood</t>
  </si>
  <si>
    <t>1Q13</t>
  </si>
  <si>
    <t>The Development Pipeline from:  01-01-92 through 04-01-13</t>
  </si>
  <si>
    <t>What's New from 01-01-13 through 04-01-13:</t>
  </si>
  <si>
    <t xml:space="preserve">    Projects that were Approved:  9</t>
  </si>
  <si>
    <t xml:space="preserve">    Projects that initiated Construction:  12</t>
  </si>
  <si>
    <t xml:space="preserve">    Projects that were Completed: 5</t>
  </si>
  <si>
    <t>construction or completed between 01-01-92 through 04-01-13</t>
  </si>
  <si>
    <t>1q13</t>
  </si>
  <si>
    <t>Multifamily development activity in Austin during the first quarter of 2013 saw another large raft</t>
  </si>
  <si>
    <t>wave of incoming units wash ashore as 25 proposals carrying over 3,400 embedded units were</t>
  </si>
  <si>
    <t>submitted for site plan review with the City of Austin.</t>
  </si>
  <si>
    <t>plan while 5 projects completed construction, delivering slightly more than 1,100 units to what is widely</t>
  </si>
  <si>
    <t>considered to be one of the most florid "landlord's market" to emerge in many years.</t>
  </si>
  <si>
    <t>Just over 1,000 units within 9 various projects were granted full entitlement through an approved site</t>
  </si>
  <si>
    <t>of rents should be flattened by the huge crush of new supply, or at least one might think.  But I'm just</t>
  </si>
  <si>
    <t>of projects initiate construction (12 projects with over 3,100 units) but also saw yet another huge</t>
  </si>
  <si>
    <t>Demographically speaking it seems worthwhile to consider what sort of effect all of this new urban</t>
  </si>
  <si>
    <t>core housing stock will have on overall affordability.  At some point, the inexorable upward trajectory</t>
  </si>
  <si>
    <t>not sure that the city planner's mantra of "density equals affordability" will actually be manifested in this</t>
  </si>
  <si>
    <t>case.  My sense is that the net result of thousands and thousands of new urban core units will be to simply</t>
  </si>
  <si>
    <t xml:space="preserve">increase the collective cache and appeal of the urban core and make it that much more expensive.  Only </t>
  </si>
  <si>
    <t>time will tell.</t>
  </si>
  <si>
    <t>PROJECTS SORTED ALPHABETICALLY BY PROJECT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</si>
</sst>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#,##0.0"/>
    <numFmt numFmtId="170" formatCode="0.0%"/>
    <numFmt numFmtId="171" formatCode="0.0"/>
  </numFmts>
  <fonts count="50">
    <font>
      <sz val="12"/>
      <name val="Arial"/>
    </font>
    <font>
      <sz val="12"/>
      <name val="Arial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u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sz val="12"/>
      <name val="Times Roman"/>
      <family val="1"/>
    </font>
    <font>
      <sz val="12"/>
      <name val="Times New Roman"/>
      <family val="1"/>
    </font>
    <font>
      <b/>
      <sz val="8"/>
      <color indexed="81"/>
      <name val="Tahoma"/>
      <family val="2"/>
    </font>
    <font>
      <sz val="14"/>
      <color indexed="81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0"/>
      <name val="Times New Roman"/>
      <family val="1"/>
    </font>
    <font>
      <b/>
      <sz val="18"/>
      <name val="Arial"/>
      <family val="2"/>
    </font>
    <font>
      <sz val="16"/>
      <name val="Times New Roman"/>
      <family val="1"/>
    </font>
    <font>
      <b/>
      <sz val="20"/>
      <color rgb="FFFF0000"/>
      <name val="Times New Roman"/>
      <family val="1"/>
    </font>
    <font>
      <sz val="10"/>
      <name val="Times New Roman"/>
      <family val="1"/>
    </font>
    <font>
      <b/>
      <sz val="12"/>
      <color rgb="FFC00000"/>
      <name val="Times New Roman"/>
      <family val="1"/>
    </font>
    <font>
      <b/>
      <sz val="14"/>
      <name val="Times New Roman"/>
      <family val="1"/>
    </font>
    <font>
      <sz val="8"/>
      <color indexed="81"/>
      <name val="Tahoma"/>
      <family val="2"/>
    </font>
    <font>
      <sz val="16"/>
      <color indexed="81"/>
      <name val="Times New Roman"/>
      <family val="1"/>
    </font>
    <font>
      <sz val="20"/>
      <name val="Times New Roman"/>
      <family val="1"/>
    </font>
    <font>
      <b/>
      <sz val="16"/>
      <color rgb="FFFF0000"/>
      <name val="Times New Roman"/>
      <family val="1"/>
    </font>
    <font>
      <b/>
      <sz val="18"/>
      <color rgb="FFC00000"/>
      <name val="Times New Roman"/>
      <family val="1"/>
    </font>
    <font>
      <b/>
      <sz val="16"/>
      <color rgb="FFC00000"/>
      <name val="Times New Roman"/>
      <family val="1"/>
    </font>
    <font>
      <sz val="16"/>
      <color rgb="FFC00000"/>
      <name val="Times New Roman"/>
      <family val="1"/>
    </font>
    <font>
      <sz val="12"/>
      <color rgb="FF0000FF"/>
      <name val="Times New Roman"/>
      <family val="1"/>
    </font>
    <font>
      <sz val="8"/>
      <name val="Times New Roman"/>
      <family val="1"/>
    </font>
    <font>
      <b/>
      <sz val="36"/>
      <color indexed="12"/>
      <name val="Times New Roman"/>
      <family val="1"/>
    </font>
    <font>
      <b/>
      <sz val="26"/>
      <color indexed="53"/>
      <name val="Times New Roman"/>
      <family val="1"/>
    </font>
    <font>
      <b/>
      <sz val="20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/>
      <top style="medium">
        <color indexed="12"/>
      </top>
      <bottom/>
      <diagonal/>
    </border>
    <border>
      <left/>
      <right/>
      <top/>
      <bottom style="medium">
        <color indexed="5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" fillId="0" borderId="0"/>
    <xf numFmtId="0" fontId="25" fillId="0" borderId="0"/>
  </cellStyleXfs>
  <cellXfs count="190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Protection="1"/>
    <xf numFmtId="3" fontId="4" fillId="0" borderId="0" xfId="0" applyNumberFormat="1" applyFont="1" applyAlignment="1" applyProtection="1">
      <alignment horizontal="center"/>
    </xf>
    <xf numFmtId="167" fontId="4" fillId="0" borderId="0" xfId="0" applyNumberFormat="1" applyFont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0" fontId="4" fillId="0" borderId="0" xfId="0" applyFont="1"/>
    <xf numFmtId="0" fontId="5" fillId="0" borderId="0" xfId="0" applyFont="1" applyAlignment="1" applyProtection="1">
      <alignment horizontal="left"/>
    </xf>
    <xf numFmtId="166" fontId="4" fillId="0" borderId="0" xfId="0" applyNumberFormat="1" applyFont="1" applyProtection="1"/>
    <xf numFmtId="166" fontId="4" fillId="0" borderId="0" xfId="0" applyNumberFormat="1" applyFont="1" applyAlignment="1" applyProtection="1">
      <alignment horizontal="center"/>
    </xf>
    <xf numFmtId="166" fontId="4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6" fillId="0" borderId="0" xfId="0" applyFont="1" applyProtection="1"/>
    <xf numFmtId="0" fontId="7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/>
    <xf numFmtId="167" fontId="5" fillId="0" borderId="0" xfId="0" applyNumberFormat="1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fill"/>
    </xf>
    <xf numFmtId="0" fontId="4" fillId="0" borderId="0" xfId="0" quotePrefix="1" applyFont="1" applyAlignment="1" applyProtection="1"/>
    <xf numFmtId="0" fontId="8" fillId="0" borderId="0" xfId="0" applyFont="1"/>
    <xf numFmtId="0" fontId="8" fillId="0" borderId="0" xfId="0" applyFont="1" applyAlignment="1">
      <alignment horizontal="right"/>
    </xf>
    <xf numFmtId="1" fontId="4" fillId="0" borderId="0" xfId="0" applyNumberFormat="1" applyFont="1"/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/>
    <xf numFmtId="0" fontId="4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</xf>
    <xf numFmtId="1" fontId="4" fillId="0" borderId="0" xfId="0" applyNumberFormat="1" applyFont="1" applyAlignment="1" applyProtection="1">
      <alignment horizontal="center"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/>
    <xf numFmtId="1" fontId="4" fillId="0" borderId="0" xfId="0" applyNumberFormat="1" applyFont="1" applyAlignment="1">
      <alignment horizontal="center"/>
    </xf>
    <xf numFmtId="3" fontId="4" fillId="0" borderId="0" xfId="0" quotePrefix="1" applyNumberFormat="1" applyFont="1"/>
    <xf numFmtId="165" fontId="5" fillId="0" borderId="0" xfId="0" applyNumberFormat="1" applyFont="1" applyAlignment="1" applyProtection="1">
      <alignment horizontal="center"/>
    </xf>
    <xf numFmtId="37" fontId="4" fillId="0" borderId="0" xfId="0" applyNumberFormat="1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39" fontId="4" fillId="0" borderId="0" xfId="0" applyNumberFormat="1" applyFont="1" applyAlignment="1" applyProtection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quotePrefix="1" applyFont="1"/>
    <xf numFmtId="166" fontId="7" fillId="0" borderId="0" xfId="0" applyNumberFormat="1" applyFont="1" applyAlignment="1" applyProtection="1">
      <alignment horizontal="center"/>
    </xf>
    <xf numFmtId="0" fontId="7" fillId="0" borderId="0" xfId="0" applyFont="1"/>
    <xf numFmtId="2" fontId="4" fillId="0" borderId="0" xfId="0" applyNumberFormat="1" applyFont="1" applyAlignment="1" applyProtection="1">
      <alignment horizontal="center"/>
    </xf>
    <xf numFmtId="0" fontId="4" fillId="0" borderId="0" xfId="0" quotePrefix="1" applyFont="1" applyAlignment="1" applyProtection="1">
      <alignment horizontal="left"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quotePrefix="1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quotePrefix="1" applyNumberFormat="1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2" quotePrefix="1" applyNumberFormat="1" applyFont="1"/>
    <xf numFmtId="0" fontId="4" fillId="0" borderId="0" xfId="2" quotePrefix="1" applyNumberFormat="1" applyFont="1" applyAlignment="1">
      <alignment horizontal="left"/>
    </xf>
    <xf numFmtId="14" fontId="4" fillId="0" borderId="0" xfId="2" applyNumberFormat="1" applyFont="1" applyAlignment="1">
      <alignment horizontal="center"/>
    </xf>
    <xf numFmtId="0" fontId="4" fillId="0" borderId="0" xfId="2" applyNumberFormat="1" applyFont="1"/>
    <xf numFmtId="0" fontId="4" fillId="0" borderId="0" xfId="2" applyNumberFormat="1" applyFont="1" applyAlignment="1">
      <alignment horizontal="left"/>
    </xf>
    <xf numFmtId="0" fontId="4" fillId="0" borderId="0" xfId="2" quotePrefix="1" applyNumberFormat="1" applyFont="1" applyAlignment="1">
      <alignment horizontal="center"/>
    </xf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0" borderId="0" xfId="0" applyFont="1" applyAlignment="1">
      <alignment horizontal="right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70" fontId="5" fillId="0" borderId="0" xfId="0" applyNumberFormat="1" applyFont="1"/>
    <xf numFmtId="170" fontId="0" fillId="0" borderId="0" xfId="0" applyNumberFormat="1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left"/>
    </xf>
    <xf numFmtId="0" fontId="5" fillId="3" borderId="3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/>
    <xf numFmtId="3" fontId="5" fillId="3" borderId="3" xfId="0" applyNumberFormat="1" applyFont="1" applyFill="1" applyBorder="1" applyAlignment="1" applyProtection="1">
      <alignment horizontal="center"/>
    </xf>
    <xf numFmtId="167" fontId="5" fillId="3" borderId="3" xfId="0" applyNumberFormat="1" applyFont="1" applyFill="1" applyBorder="1" applyAlignment="1" applyProtection="1">
      <alignment horizontal="center"/>
    </xf>
    <xf numFmtId="0" fontId="4" fillId="3" borderId="4" xfId="0" applyFont="1" applyFill="1" applyBorder="1" applyProtection="1"/>
    <xf numFmtId="0" fontId="4" fillId="0" borderId="0" xfId="0" quotePrefix="1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5" fillId="0" borderId="8" xfId="0" applyFont="1" applyBorder="1"/>
    <xf numFmtId="0" fontId="14" fillId="0" borderId="0" xfId="0" quotePrefix="1" applyFont="1" applyAlignment="1" applyProtection="1">
      <alignment horizontal="left"/>
    </xf>
    <xf numFmtId="2" fontId="4" fillId="0" borderId="0" xfId="0" quotePrefix="1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0" xfId="0" quotePrefix="1" applyNumberFormat="1" applyAlignment="1">
      <alignment horizontal="left"/>
    </xf>
    <xf numFmtId="0" fontId="7" fillId="0" borderId="0" xfId="0" quotePrefix="1" applyNumberFormat="1" applyFont="1" applyAlignment="1">
      <alignment horizontal="center"/>
    </xf>
    <xf numFmtId="3" fontId="0" fillId="0" borderId="0" xfId="0" applyNumberFormat="1"/>
    <xf numFmtId="0" fontId="15" fillId="0" borderId="0" xfId="0" applyFont="1"/>
    <xf numFmtId="167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left" wrapText="1"/>
    </xf>
    <xf numFmtId="0" fontId="16" fillId="0" borderId="0" xfId="0" applyFont="1" applyAlignment="1" applyProtection="1">
      <alignment horizontal="left"/>
    </xf>
    <xf numFmtId="0" fontId="0" fillId="0" borderId="0" xfId="0" applyBorder="1"/>
    <xf numFmtId="0" fontId="18" fillId="0" borderId="9" xfId="0" applyFont="1" applyBorder="1"/>
    <xf numFmtId="0" fontId="19" fillId="0" borderId="0" xfId="0" applyFont="1"/>
    <xf numFmtId="0" fontId="0" fillId="0" borderId="0" xfId="0" quotePrefix="1"/>
    <xf numFmtId="14" fontId="4" fillId="0" borderId="0" xfId="0" quotePrefix="1" applyNumberFormat="1" applyFont="1" applyAlignment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</xf>
    <xf numFmtId="2" fontId="5" fillId="3" borderId="3" xfId="0" applyNumberFormat="1" applyFont="1" applyFill="1" applyBorder="1" applyAlignment="1" applyProtection="1">
      <alignment horizontal="center"/>
    </xf>
    <xf numFmtId="2" fontId="4" fillId="0" borderId="8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left"/>
    </xf>
    <xf numFmtId="1" fontId="4" fillId="0" borderId="0" xfId="0" quotePrefix="1" applyNumberFormat="1" applyFont="1" applyAlignment="1">
      <alignment horizontal="center"/>
    </xf>
    <xf numFmtId="171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2" applyNumberFormat="1" applyFont="1" applyAlignment="1">
      <alignment horizontal="center"/>
    </xf>
    <xf numFmtId="0" fontId="22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/>
    <xf numFmtId="0" fontId="24" fillId="0" borderId="0" xfId="0" applyFont="1" applyAlignment="1">
      <alignment horizontal="center"/>
    </xf>
    <xf numFmtId="0" fontId="0" fillId="0" borderId="0" xfId="0" quotePrefix="1" applyNumberFormat="1" applyAlignment="1">
      <alignment horizontal="center"/>
    </xf>
    <xf numFmtId="0" fontId="20" fillId="0" borderId="0" xfId="0" quotePrefix="1" applyFont="1" applyAlignment="1" applyProtection="1">
      <alignment horizontal="center"/>
    </xf>
    <xf numFmtId="0" fontId="17" fillId="0" borderId="0" xfId="1" applyFont="1" applyAlignment="1" applyProtection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4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2" borderId="10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/>
    <xf numFmtId="0" fontId="4" fillId="2" borderId="1" xfId="0" applyFont="1" applyFill="1" applyBorder="1" applyAlignment="1" applyProtection="1">
      <alignment horizontal="right"/>
    </xf>
    <xf numFmtId="3" fontId="4" fillId="2" borderId="1" xfId="0" applyNumberFormat="1" applyFont="1" applyFill="1" applyBorder="1" applyAlignment="1" applyProtection="1">
      <alignment horizontal="center"/>
    </xf>
    <xf numFmtId="2" fontId="4" fillId="2" borderId="1" xfId="0" applyNumberFormat="1" applyFont="1" applyFill="1" applyBorder="1" applyAlignment="1" applyProtection="1">
      <alignment horizontal="center"/>
    </xf>
    <xf numFmtId="167" fontId="4" fillId="2" borderId="1" xfId="0" applyNumberFormat="1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4" fillId="0" borderId="0" xfId="0" quotePrefix="1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33" fillId="0" borderId="0" xfId="0" applyFont="1"/>
    <xf numFmtId="3" fontId="28" fillId="0" borderId="0" xfId="0" applyNumberFormat="1" applyFont="1"/>
    <xf numFmtId="0" fontId="1" fillId="0" borderId="0" xfId="0" applyFont="1" applyAlignment="1">
      <alignment horizontal="left"/>
    </xf>
    <xf numFmtId="0" fontId="34" fillId="0" borderId="0" xfId="0" quotePrefix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36" fillId="0" borderId="0" xfId="0" quotePrefix="1" applyFont="1" applyAlignment="1">
      <alignment horizontal="center"/>
    </xf>
    <xf numFmtId="0" fontId="37" fillId="0" borderId="0" xfId="0" applyFont="1"/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 applyProtection="1">
      <alignment horizontal="right"/>
    </xf>
    <xf numFmtId="0" fontId="1" fillId="0" borderId="0" xfId="0" applyFont="1"/>
    <xf numFmtId="0" fontId="13" fillId="0" borderId="0" xfId="0" applyFont="1" applyAlignment="1" applyProtection="1">
      <alignment horizontal="center"/>
    </xf>
    <xf numFmtId="0" fontId="6" fillId="0" borderId="0" xfId="0" quotePrefix="1" applyFont="1"/>
    <xf numFmtId="0" fontId="6" fillId="0" borderId="0" xfId="0" applyFont="1"/>
    <xf numFmtId="0" fontId="40" fillId="0" borderId="0" xfId="0" applyFont="1" applyAlignment="1" applyProtection="1">
      <alignment horizontal="left"/>
    </xf>
    <xf numFmtId="0" fontId="41" fillId="0" borderId="0" xfId="0" quotePrefix="1" applyFont="1"/>
    <xf numFmtId="0" fontId="4" fillId="0" borderId="0" xfId="0" applyFont="1" applyBorder="1"/>
    <xf numFmtId="0" fontId="4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43" fillId="0" borderId="0" xfId="0" applyFont="1" applyAlignment="1">
      <alignment horizontal="center"/>
    </xf>
    <xf numFmtId="22" fontId="4" fillId="0" borderId="0" xfId="0" quotePrefix="1" applyNumberFormat="1" applyFont="1" applyAlignment="1" applyProtection="1">
      <alignment horizontal="center"/>
      <protection locked="0"/>
    </xf>
    <xf numFmtId="0" fontId="45" fillId="0" borderId="0" xfId="0" applyFont="1" applyProtection="1">
      <protection locked="0"/>
    </xf>
    <xf numFmtId="0" fontId="42" fillId="0" borderId="0" xfId="0" applyFont="1"/>
    <xf numFmtId="0" fontId="47" fillId="0" borderId="0" xfId="0" applyFont="1" applyAlignment="1" applyProtection="1">
      <alignment horizontal="left"/>
    </xf>
    <xf numFmtId="0" fontId="48" fillId="0" borderId="0" xfId="0" applyFont="1" applyAlignment="1" applyProtection="1">
      <alignment horizontal="left"/>
    </xf>
    <xf numFmtId="0" fontId="49" fillId="0" borderId="0" xfId="0" applyFont="1" applyAlignment="1" applyProtection="1">
      <alignment horizontal="left"/>
    </xf>
  </cellXfs>
  <cellStyles count="5">
    <cellStyle name="Hyperlink" xfId="1" builtinId="8"/>
    <cellStyle name="Normal" xfId="0" builtinId="0"/>
    <cellStyle name="Normal_Changes" xfId="2"/>
    <cellStyle name="Normal_Data" xfId="3"/>
    <cellStyle name="Normal_Data_1" xfId="4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US" sz="20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Multifamily Units Submitted Quarterly for Site Plan Approval </a:t>
            </a:r>
            <a:endParaRPr lang="en-US"/>
          </a:p>
        </c:rich>
      </c:tx>
      <c:layout>
        <c:manualLayout>
          <c:xMode val="edge"/>
          <c:yMode val="edge"/>
          <c:x val="0.22783507917366186"/>
          <c:y val="3.02953546469341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5860855816499091E-2"/>
          <c:y val="0.13919223374678838"/>
          <c:w val="0.91256756035193676"/>
          <c:h val="0.80009860549589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Data!$AA$18:$AA$102</c:f>
              <c:strCache>
                <c:ptCount val="85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</c:strCache>
            </c:strRef>
          </c:cat>
          <c:val>
            <c:numRef>
              <c:f>Data!$AB$18:$AB$102</c:f>
              <c:numCache>
                <c:formatCode>General</c:formatCode>
                <c:ptCount val="85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 formatCode="0_)">
                  <c:v>498</c:v>
                </c:pt>
                <c:pt idx="4" formatCode="0_)">
                  <c:v>454</c:v>
                </c:pt>
                <c:pt idx="5" formatCode="0_)">
                  <c:v>991</c:v>
                </c:pt>
                <c:pt idx="6" formatCode="0_)">
                  <c:v>1347</c:v>
                </c:pt>
                <c:pt idx="7" formatCode="0_)">
                  <c:v>2608</c:v>
                </c:pt>
                <c:pt idx="8" formatCode="0_)">
                  <c:v>344</c:v>
                </c:pt>
                <c:pt idx="9" formatCode="0_)">
                  <c:v>892</c:v>
                </c:pt>
                <c:pt idx="10" formatCode="0_)">
                  <c:v>1327</c:v>
                </c:pt>
                <c:pt idx="11">
                  <c:v>2586</c:v>
                </c:pt>
                <c:pt idx="12" formatCode="0_)">
                  <c:v>586</c:v>
                </c:pt>
                <c:pt idx="13" formatCode="0_)">
                  <c:v>1495</c:v>
                </c:pt>
                <c:pt idx="14" formatCode="0_)">
                  <c:v>1430</c:v>
                </c:pt>
                <c:pt idx="15" formatCode="0_)">
                  <c:v>3350</c:v>
                </c:pt>
                <c:pt idx="16" formatCode="0_)">
                  <c:v>608</c:v>
                </c:pt>
                <c:pt idx="17" formatCode="0_)">
                  <c:v>3331</c:v>
                </c:pt>
                <c:pt idx="18" formatCode="0_)">
                  <c:v>1999</c:v>
                </c:pt>
                <c:pt idx="19" formatCode="0_)">
                  <c:v>296</c:v>
                </c:pt>
                <c:pt idx="20">
                  <c:v>2074</c:v>
                </c:pt>
                <c:pt idx="21" formatCode="0_)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 formatCode="0_)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 formatCode="0_)">
                  <c:v>1729</c:v>
                </c:pt>
                <c:pt idx="31" formatCode="0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 formatCode="#,##0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 formatCode="0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 formatCode="0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 formatCode="#,##0">
                  <c:v>3259</c:v>
                </c:pt>
                <c:pt idx="61" formatCode="#,##0">
                  <c:v>3345</c:v>
                </c:pt>
                <c:pt idx="62" formatCode="#,##0">
                  <c:v>2773</c:v>
                </c:pt>
                <c:pt idx="63" formatCode="#,##0">
                  <c:v>2767</c:v>
                </c:pt>
                <c:pt idx="64" formatCode="#,##0">
                  <c:v>2224</c:v>
                </c:pt>
                <c:pt idx="65" formatCode="#,##0">
                  <c:v>3044</c:v>
                </c:pt>
                <c:pt idx="66" formatCode="#,##0">
                  <c:v>1397</c:v>
                </c:pt>
                <c:pt idx="67" formatCode="#,##0">
                  <c:v>1368</c:v>
                </c:pt>
                <c:pt idx="68" formatCode="#,##0">
                  <c:v>374</c:v>
                </c:pt>
                <c:pt idx="69" formatCode="#,##0">
                  <c:v>387</c:v>
                </c:pt>
                <c:pt idx="70" formatCode="#,##0">
                  <c:v>153</c:v>
                </c:pt>
                <c:pt idx="71" formatCode="#,##0">
                  <c:v>220</c:v>
                </c:pt>
                <c:pt idx="72" formatCode="#,##0">
                  <c:v>187</c:v>
                </c:pt>
                <c:pt idx="73" formatCode="#,##0">
                  <c:v>565</c:v>
                </c:pt>
                <c:pt idx="74" formatCode="#,##0">
                  <c:v>1214</c:v>
                </c:pt>
                <c:pt idx="75" formatCode="#,##0">
                  <c:v>416</c:v>
                </c:pt>
                <c:pt idx="76" formatCode="#,##0">
                  <c:v>1878</c:v>
                </c:pt>
                <c:pt idx="77" formatCode="#,##0">
                  <c:v>2459</c:v>
                </c:pt>
                <c:pt idx="78" formatCode="#,##0">
                  <c:v>4175</c:v>
                </c:pt>
                <c:pt idx="79" formatCode="#,##0">
                  <c:v>1896</c:v>
                </c:pt>
                <c:pt idx="80" formatCode="#,##0">
                  <c:v>3386</c:v>
                </c:pt>
                <c:pt idx="81" formatCode="#,##0">
                  <c:v>2778</c:v>
                </c:pt>
                <c:pt idx="82" formatCode="#,##0">
                  <c:v>2024</c:v>
                </c:pt>
                <c:pt idx="83" formatCode="#,##0">
                  <c:v>3801</c:v>
                </c:pt>
                <c:pt idx="84" formatCode="#,##0">
                  <c:v>3436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42816"/>
        <c:axId val="164644352"/>
      </c:barChart>
      <c:catAx>
        <c:axId val="16464281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644352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164644352"/>
        <c:scaling>
          <c:orientation val="minMax"/>
          <c:max val="4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642816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US" sz="20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Multifamily Units Submitted Quarterly for Site Plan Approval </a:t>
            </a:r>
            <a:endParaRPr lang="en-US"/>
          </a:p>
        </c:rich>
      </c:tx>
      <c:layout>
        <c:manualLayout>
          <c:xMode val="edge"/>
          <c:yMode val="edge"/>
          <c:x val="0.1547620431637434"/>
          <c:y val="3.832755873628621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5860855816499091E-2"/>
          <c:y val="0.13919223374678838"/>
          <c:w val="0.91256756035193676"/>
          <c:h val="0.80009860549589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Data!$AA$18:$AA$102</c:f>
              <c:strCache>
                <c:ptCount val="85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</c:strCache>
            </c:strRef>
          </c:cat>
          <c:val>
            <c:numRef>
              <c:f>Data!$AB$18:$AB$102</c:f>
              <c:numCache>
                <c:formatCode>General</c:formatCode>
                <c:ptCount val="85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 formatCode="0_)">
                  <c:v>498</c:v>
                </c:pt>
                <c:pt idx="4" formatCode="0_)">
                  <c:v>454</c:v>
                </c:pt>
                <c:pt idx="5" formatCode="0_)">
                  <c:v>991</c:v>
                </c:pt>
                <c:pt idx="6" formatCode="0_)">
                  <c:v>1347</c:v>
                </c:pt>
                <c:pt idx="7" formatCode="0_)">
                  <c:v>2608</c:v>
                </c:pt>
                <c:pt idx="8" formatCode="0_)">
                  <c:v>344</c:v>
                </c:pt>
                <c:pt idx="9" formatCode="0_)">
                  <c:v>892</c:v>
                </c:pt>
                <c:pt idx="10" formatCode="0_)">
                  <c:v>1327</c:v>
                </c:pt>
                <c:pt idx="11">
                  <c:v>2586</c:v>
                </c:pt>
                <c:pt idx="12" formatCode="0_)">
                  <c:v>586</c:v>
                </c:pt>
                <c:pt idx="13" formatCode="0_)">
                  <c:v>1495</c:v>
                </c:pt>
                <c:pt idx="14" formatCode="0_)">
                  <c:v>1430</c:v>
                </c:pt>
                <c:pt idx="15" formatCode="0_)">
                  <c:v>3350</c:v>
                </c:pt>
                <c:pt idx="16" formatCode="0_)">
                  <c:v>608</c:v>
                </c:pt>
                <c:pt idx="17" formatCode="0_)">
                  <c:v>3331</c:v>
                </c:pt>
                <c:pt idx="18" formatCode="0_)">
                  <c:v>1999</c:v>
                </c:pt>
                <c:pt idx="19" formatCode="0_)">
                  <c:v>296</c:v>
                </c:pt>
                <c:pt idx="20">
                  <c:v>2074</c:v>
                </c:pt>
                <c:pt idx="21" formatCode="0_)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 formatCode="0_)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 formatCode="0_)">
                  <c:v>1729</c:v>
                </c:pt>
                <c:pt idx="31" formatCode="0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 formatCode="#,##0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 formatCode="0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 formatCode="0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 formatCode="#,##0">
                  <c:v>3259</c:v>
                </c:pt>
                <c:pt idx="61" formatCode="#,##0">
                  <c:v>3345</c:v>
                </c:pt>
                <c:pt idx="62" formatCode="#,##0">
                  <c:v>2773</c:v>
                </c:pt>
                <c:pt idx="63" formatCode="#,##0">
                  <c:v>2767</c:v>
                </c:pt>
                <c:pt idx="64" formatCode="#,##0">
                  <c:v>2224</c:v>
                </c:pt>
                <c:pt idx="65" formatCode="#,##0">
                  <c:v>3044</c:v>
                </c:pt>
                <c:pt idx="66" formatCode="#,##0">
                  <c:v>1397</c:v>
                </c:pt>
                <c:pt idx="67" formatCode="#,##0">
                  <c:v>1368</c:v>
                </c:pt>
                <c:pt idx="68" formatCode="#,##0">
                  <c:v>374</c:v>
                </c:pt>
                <c:pt idx="69" formatCode="#,##0">
                  <c:v>387</c:v>
                </c:pt>
                <c:pt idx="70" formatCode="#,##0">
                  <c:v>153</c:v>
                </c:pt>
                <c:pt idx="71" formatCode="#,##0">
                  <c:v>220</c:v>
                </c:pt>
                <c:pt idx="72" formatCode="#,##0">
                  <c:v>187</c:v>
                </c:pt>
                <c:pt idx="73" formatCode="#,##0">
                  <c:v>565</c:v>
                </c:pt>
                <c:pt idx="74" formatCode="#,##0">
                  <c:v>1214</c:v>
                </c:pt>
                <c:pt idx="75" formatCode="#,##0">
                  <c:v>416</c:v>
                </c:pt>
                <c:pt idx="76" formatCode="#,##0">
                  <c:v>1878</c:v>
                </c:pt>
                <c:pt idx="77" formatCode="#,##0">
                  <c:v>2459</c:v>
                </c:pt>
                <c:pt idx="78" formatCode="#,##0">
                  <c:v>4175</c:v>
                </c:pt>
                <c:pt idx="79" formatCode="#,##0">
                  <c:v>1896</c:v>
                </c:pt>
                <c:pt idx="80" formatCode="#,##0">
                  <c:v>3386</c:v>
                </c:pt>
                <c:pt idx="81" formatCode="#,##0">
                  <c:v>2778</c:v>
                </c:pt>
                <c:pt idx="82" formatCode="#,##0">
                  <c:v>2024</c:v>
                </c:pt>
                <c:pt idx="83" formatCode="#,##0">
                  <c:v>3801</c:v>
                </c:pt>
                <c:pt idx="84" formatCode="#,##0">
                  <c:v>3436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45696"/>
        <c:axId val="163659776"/>
      </c:barChart>
      <c:catAx>
        <c:axId val="16364569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659776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163659776"/>
        <c:scaling>
          <c:orientation val="minMax"/>
          <c:max val="4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645696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4965236541928"/>
          <c:y val="4.5060696711080268E-2"/>
          <c:w val="0.86666861231279702"/>
          <c:h val="0.9098794528198900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Data!$AR$1101:$AR$1127</c:f>
              <c:numCache>
                <c:formatCode>General</c:formatCode>
                <c:ptCount val="27"/>
              </c:numCache>
            </c:numRef>
          </c:cat>
          <c:val>
            <c:numRef>
              <c:f>Data!$AS$1101:$AS$1127</c:f>
              <c:numCache>
                <c:formatCode>General</c:formatCode>
                <c:ptCount val="2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20384"/>
        <c:axId val="164322304"/>
      </c:lineChart>
      <c:catAx>
        <c:axId val="16432038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3223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43223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3203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44</xdr:row>
      <xdr:rowOff>0</xdr:rowOff>
    </xdr:from>
    <xdr:to>
      <xdr:col>17</xdr:col>
      <xdr:colOff>1085850</xdr:colOff>
      <xdr:row>76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 macro="" textlink="">
      <xdr:nvSpPr>
        <xdr:cNvPr id="3074" name="Oval 2"/>
        <xdr:cNvSpPr>
          <a:spLocks noChangeArrowheads="1"/>
        </xdr:cNvSpPr>
      </xdr:nvSpPr>
      <xdr:spPr bwMode="auto">
        <a:xfrm>
          <a:off x="14516100" y="790575"/>
          <a:ext cx="990600" cy="895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136071</xdr:colOff>
      <xdr:row>4</xdr:row>
      <xdr:rowOff>81643</xdr:rowOff>
    </xdr:from>
    <xdr:to>
      <xdr:col>14</xdr:col>
      <xdr:colOff>680357</xdr:colOff>
      <xdr:row>37</xdr:row>
      <xdr:rowOff>54429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828675</xdr:colOff>
      <xdr:row>1099</xdr:row>
      <xdr:rowOff>47625</xdr:rowOff>
    </xdr:from>
    <xdr:to>
      <xdr:col>50</xdr:col>
      <xdr:colOff>781050</xdr:colOff>
      <xdr:row>1126</xdr:row>
      <xdr:rowOff>142875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44</xdr:col>
      <xdr:colOff>123825</xdr:colOff>
      <xdr:row>892</xdr:row>
      <xdr:rowOff>0</xdr:rowOff>
    </xdr:from>
    <xdr:to>
      <xdr:col>49</xdr:col>
      <xdr:colOff>161925</xdr:colOff>
      <xdr:row>894</xdr:row>
      <xdr:rowOff>38100</xdr:rowOff>
    </xdr:to>
    <xdr:sp macro="" textlink="">
      <xdr:nvSpPr>
        <xdr:cNvPr id="3" name="WordArt 5"/>
        <xdr:cNvSpPr>
          <a:spLocks noChangeArrowheads="1" noChangeShapeType="1" noTextEdit="1"/>
        </xdr:cNvSpPr>
      </xdr:nvSpPr>
      <xdr:spPr bwMode="auto">
        <a:xfrm rot="-2015163">
          <a:off x="60826650" y="180613050"/>
          <a:ext cx="4229100" cy="43815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635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3:C23"/>
  <sheetViews>
    <sheetView workbookViewId="0">
      <selection activeCell="B27" sqref="B27"/>
    </sheetView>
  </sheetViews>
  <sheetFormatPr defaultRowHeight="15"/>
  <cols>
    <col min="2" max="2" width="22.88671875" customWidth="1"/>
    <col min="3" max="3" width="71.109375" customWidth="1"/>
  </cols>
  <sheetData>
    <row r="3" spans="2:3">
      <c r="B3" t="s">
        <v>2807</v>
      </c>
    </row>
    <row r="5" spans="2:3" ht="15.75">
      <c r="B5" s="112" t="s">
        <v>2731</v>
      </c>
    </row>
    <row r="6" spans="2:3" ht="15.75">
      <c r="B6" s="112" t="s">
        <v>2732</v>
      </c>
    </row>
    <row r="7" spans="2:3">
      <c r="B7" t="s">
        <v>2807</v>
      </c>
    </row>
    <row r="8" spans="2:3">
      <c r="B8" t="s">
        <v>2807</v>
      </c>
    </row>
    <row r="10" spans="2:3" ht="16.5" thickBot="1">
      <c r="B10" s="111" t="s">
        <v>2733</v>
      </c>
      <c r="C10" s="111" t="s">
        <v>2734</v>
      </c>
    </row>
    <row r="11" spans="2:3">
      <c r="B11" s="110"/>
      <c r="C11" s="110"/>
    </row>
    <row r="12" spans="2:3">
      <c r="B12" t="s">
        <v>2735</v>
      </c>
      <c r="C12" t="s">
        <v>1734</v>
      </c>
    </row>
    <row r="14" spans="2:3">
      <c r="B14" t="s">
        <v>3540</v>
      </c>
      <c r="C14" t="s">
        <v>2298</v>
      </c>
    </row>
    <row r="16" spans="2:3">
      <c r="B16" t="s">
        <v>2299</v>
      </c>
      <c r="C16" t="s">
        <v>2300</v>
      </c>
    </row>
    <row r="18" spans="2:3">
      <c r="B18" t="s">
        <v>2301</v>
      </c>
      <c r="C18" t="s">
        <v>2302</v>
      </c>
    </row>
    <row r="20" spans="2:3">
      <c r="B20" t="s">
        <v>2058</v>
      </c>
      <c r="C20" t="s">
        <v>470</v>
      </c>
    </row>
    <row r="22" spans="2:3">
      <c r="B22" t="s">
        <v>2303</v>
      </c>
      <c r="C22" t="s">
        <v>1735</v>
      </c>
    </row>
    <row r="23" spans="2:3">
      <c r="C23" t="s">
        <v>1445</v>
      </c>
    </row>
  </sheetData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4:U77"/>
  <sheetViews>
    <sheetView tabSelected="1" zoomScale="50" zoomScaleNormal="50" workbookViewId="0">
      <selection activeCell="D10" sqref="D10"/>
    </sheetView>
  </sheetViews>
  <sheetFormatPr defaultRowHeight="15"/>
  <cols>
    <col min="4" max="4" width="16" customWidth="1"/>
    <col min="6" max="6" width="4.6640625" customWidth="1"/>
    <col min="7" max="7" width="14" customWidth="1"/>
    <col min="13" max="13" width="10.44140625" customWidth="1"/>
    <col min="16" max="16" width="12.6640625" customWidth="1"/>
    <col min="17" max="17" width="8.21875" customWidth="1"/>
    <col min="18" max="18" width="14.44140625" customWidth="1"/>
    <col min="23" max="23" width="9.44140625" bestFit="1" customWidth="1"/>
  </cols>
  <sheetData>
    <row r="4" spans="1:18">
      <c r="A4" t="s">
        <v>1446</v>
      </c>
      <c r="C4" t="s">
        <v>2807</v>
      </c>
    </row>
    <row r="5" spans="1:18">
      <c r="C5" t="s">
        <v>2807</v>
      </c>
      <c r="D5" t="s">
        <v>2807</v>
      </c>
    </row>
    <row r="6" spans="1:18">
      <c r="B6" t="s">
        <v>2807</v>
      </c>
      <c r="C6" t="s">
        <v>2807</v>
      </c>
      <c r="D6" t="s">
        <v>2807</v>
      </c>
    </row>
    <row r="7" spans="1:18">
      <c r="C7" t="s">
        <v>2807</v>
      </c>
      <c r="D7" t="s">
        <v>2807</v>
      </c>
    </row>
    <row r="8" spans="1:18" ht="45">
      <c r="B8" t="s">
        <v>2807</v>
      </c>
      <c r="D8" s="109" t="s">
        <v>3541</v>
      </c>
      <c r="E8" s="1"/>
      <c r="F8" s="1"/>
      <c r="G8" s="1"/>
      <c r="H8" s="1"/>
      <c r="I8" s="1"/>
      <c r="J8" s="1"/>
      <c r="K8" s="1"/>
      <c r="L8" s="174"/>
      <c r="M8" s="174"/>
      <c r="N8" s="174"/>
      <c r="O8" s="174"/>
      <c r="P8" s="174"/>
      <c r="Q8" s="174"/>
      <c r="R8" s="174"/>
    </row>
    <row r="9" spans="1:18" ht="30">
      <c r="D9" s="119" t="s">
        <v>4802</v>
      </c>
      <c r="E9" s="1"/>
      <c r="F9" s="1"/>
      <c r="G9" s="1"/>
      <c r="H9" s="1"/>
      <c r="I9" s="1"/>
      <c r="J9" s="1"/>
      <c r="K9" s="1"/>
      <c r="L9" s="174"/>
      <c r="M9" s="174"/>
      <c r="N9" s="174"/>
      <c r="O9" s="174"/>
      <c r="P9" s="174"/>
      <c r="Q9" s="174"/>
      <c r="R9" s="174"/>
    </row>
    <row r="10" spans="1:18" ht="26.25">
      <c r="D10" s="98" t="s">
        <v>2807</v>
      </c>
      <c r="E10" s="1"/>
      <c r="F10" s="1"/>
      <c r="G10" s="1"/>
      <c r="H10" s="130"/>
      <c r="I10" s="174"/>
      <c r="J10" s="1"/>
      <c r="K10" s="1"/>
      <c r="L10" s="174"/>
      <c r="M10" s="174"/>
      <c r="N10" s="174"/>
      <c r="O10" s="174"/>
      <c r="P10" s="174"/>
      <c r="Q10" s="174"/>
      <c r="R10" s="174"/>
    </row>
    <row r="11" spans="1:18">
      <c r="D11" s="2" t="s">
        <v>2807</v>
      </c>
      <c r="E11" s="1"/>
      <c r="F11" s="1"/>
      <c r="G11" s="1"/>
      <c r="H11" s="1"/>
      <c r="I11" s="1"/>
      <c r="J11" s="1"/>
      <c r="K11" s="1"/>
      <c r="L11" s="174"/>
      <c r="M11" s="174"/>
      <c r="N11" s="174"/>
      <c r="O11" s="174"/>
      <c r="P11" s="174"/>
      <c r="Q11" s="174"/>
      <c r="R11" s="174"/>
    </row>
    <row r="12" spans="1:18" ht="23.25">
      <c r="D12" s="163" t="s">
        <v>4803</v>
      </c>
      <c r="E12" s="1"/>
      <c r="F12" s="1"/>
      <c r="G12" s="1"/>
      <c r="H12" s="1"/>
      <c r="I12" s="1"/>
      <c r="J12" s="1"/>
      <c r="K12" s="1"/>
      <c r="L12" s="174"/>
      <c r="M12" s="174"/>
      <c r="N12" s="174"/>
      <c r="O12" s="174"/>
      <c r="P12" s="174"/>
      <c r="Q12" s="174"/>
      <c r="R12" s="174"/>
    </row>
    <row r="13" spans="1:18" ht="23.25">
      <c r="D13" s="3" t="s">
        <v>4707</v>
      </c>
      <c r="E13" s="1"/>
      <c r="F13" s="1"/>
      <c r="G13" s="1"/>
      <c r="H13" s="1"/>
      <c r="I13" s="1"/>
      <c r="J13" s="1"/>
      <c r="K13" s="1"/>
      <c r="L13" s="174"/>
      <c r="M13" s="174"/>
      <c r="N13" s="174"/>
      <c r="O13" s="174"/>
      <c r="P13" s="174"/>
      <c r="Q13" s="174"/>
      <c r="R13" s="174"/>
    </row>
    <row r="14" spans="1:18" ht="23.25">
      <c r="D14" s="3" t="s">
        <v>4804</v>
      </c>
      <c r="E14" s="1"/>
      <c r="F14" s="1"/>
      <c r="G14" s="1"/>
      <c r="H14" s="1"/>
      <c r="I14" s="1"/>
      <c r="J14" s="1"/>
      <c r="K14" s="1"/>
      <c r="L14" s="174"/>
      <c r="M14" s="174"/>
      <c r="N14" s="174"/>
      <c r="O14" s="174"/>
      <c r="P14" s="174"/>
      <c r="Q14" s="174"/>
      <c r="R14" s="174"/>
    </row>
    <row r="15" spans="1:18" ht="23.25">
      <c r="D15" s="3" t="s">
        <v>4805</v>
      </c>
      <c r="E15" s="1"/>
      <c r="F15" s="1"/>
      <c r="G15" s="1"/>
      <c r="H15" s="1"/>
      <c r="I15" s="1"/>
      <c r="J15" s="1"/>
      <c r="K15" s="1"/>
      <c r="L15" s="174"/>
      <c r="M15" s="174"/>
      <c r="N15" s="174"/>
      <c r="O15" s="174"/>
      <c r="P15" s="174"/>
      <c r="Q15" s="174"/>
      <c r="R15" s="174"/>
    </row>
    <row r="16" spans="1:18" ht="23.25">
      <c r="D16" s="3" t="s">
        <v>4806</v>
      </c>
      <c r="E16" s="1"/>
      <c r="F16" s="1"/>
      <c r="G16" s="1"/>
      <c r="H16" s="1"/>
      <c r="I16" s="1"/>
      <c r="J16" s="1"/>
      <c r="K16" s="1"/>
      <c r="L16" s="174"/>
      <c r="M16" s="174"/>
      <c r="N16" s="174"/>
      <c r="O16" s="174"/>
      <c r="P16" s="174"/>
      <c r="Q16" s="174"/>
      <c r="R16" s="174"/>
    </row>
    <row r="17" spans="4:21">
      <c r="D17" s="2" t="s">
        <v>2807</v>
      </c>
      <c r="E17" s="1"/>
      <c r="F17" s="1"/>
      <c r="G17" s="1"/>
      <c r="H17" s="1"/>
      <c r="I17" s="1"/>
      <c r="J17" s="1"/>
      <c r="K17" s="1"/>
      <c r="L17" s="174"/>
      <c r="M17" s="174"/>
      <c r="N17" s="174"/>
      <c r="O17" s="174"/>
      <c r="P17" s="174"/>
      <c r="Q17" s="174"/>
      <c r="R17" s="174"/>
    </row>
    <row r="18" spans="4:21">
      <c r="D18" s="166" t="s">
        <v>2807</v>
      </c>
      <c r="E18" s="1"/>
      <c r="F18" s="1"/>
      <c r="G18" s="1"/>
      <c r="H18" s="1"/>
      <c r="I18" s="1"/>
      <c r="J18" s="1"/>
      <c r="K18" s="1"/>
      <c r="L18" s="174"/>
      <c r="M18" s="174"/>
      <c r="N18" s="174"/>
      <c r="O18" s="174"/>
      <c r="P18" s="174"/>
      <c r="Q18" s="174"/>
      <c r="R18" s="174"/>
    </row>
    <row r="19" spans="4:21">
      <c r="D19" s="166" t="s">
        <v>2807</v>
      </c>
      <c r="E19" s="1"/>
      <c r="F19" s="1"/>
      <c r="G19" s="1"/>
      <c r="H19" s="1"/>
      <c r="I19" s="1"/>
      <c r="J19" s="1"/>
      <c r="K19" s="1"/>
      <c r="L19" s="174"/>
      <c r="M19" s="174"/>
      <c r="N19" s="174"/>
      <c r="O19" s="174"/>
      <c r="P19" s="174"/>
      <c r="Q19" s="174"/>
      <c r="R19" s="174"/>
    </row>
    <row r="20" spans="4:21" ht="26.25">
      <c r="D20" s="124" t="s">
        <v>3540</v>
      </c>
      <c r="E20" s="1"/>
      <c r="F20" s="1"/>
      <c r="G20" s="1"/>
      <c r="H20" s="1"/>
      <c r="I20" s="1"/>
      <c r="J20" s="1"/>
      <c r="K20" s="1"/>
      <c r="L20" s="174"/>
      <c r="M20" s="174"/>
      <c r="N20" s="174"/>
      <c r="O20" s="174"/>
      <c r="P20" s="174"/>
      <c r="Q20" s="174"/>
      <c r="R20" s="174"/>
    </row>
    <row r="21" spans="4:21">
      <c r="D21" s="2"/>
      <c r="E21" s="1"/>
      <c r="F21" s="1"/>
      <c r="G21" s="1"/>
      <c r="H21" s="1"/>
      <c r="I21" s="1"/>
      <c r="J21" s="1"/>
      <c r="K21" s="1"/>
      <c r="L21" s="174"/>
      <c r="M21" s="174"/>
      <c r="N21" s="174"/>
      <c r="O21" s="174"/>
      <c r="P21" s="174"/>
      <c r="Q21" s="174"/>
      <c r="R21" s="174"/>
    </row>
    <row r="22" spans="4:21" ht="26.25">
      <c r="D22" s="104" t="s">
        <v>4809</v>
      </c>
      <c r="E22" s="1"/>
      <c r="F22" s="1"/>
      <c r="G22" s="1"/>
      <c r="H22" s="1"/>
      <c r="I22" s="1"/>
      <c r="J22" s="1"/>
      <c r="K22" s="1"/>
      <c r="L22" s="174"/>
      <c r="M22" s="174"/>
      <c r="N22" s="174"/>
      <c r="O22" s="174"/>
      <c r="P22" s="174"/>
      <c r="Q22" s="174"/>
      <c r="R22" s="174"/>
      <c r="U22" s="104"/>
    </row>
    <row r="23" spans="4:21" ht="26.25">
      <c r="D23" s="104" t="s">
        <v>4816</v>
      </c>
      <c r="E23" s="1"/>
      <c r="F23" s="1"/>
      <c r="G23" s="1"/>
      <c r="H23" s="1"/>
      <c r="I23" s="1"/>
      <c r="J23" s="1"/>
      <c r="K23" s="1"/>
      <c r="L23" s="174"/>
      <c r="M23" s="174"/>
      <c r="N23" s="174"/>
      <c r="O23" s="174"/>
      <c r="P23" s="174"/>
      <c r="Q23" s="174"/>
      <c r="R23" s="174"/>
      <c r="U23" s="104"/>
    </row>
    <row r="24" spans="4:21" ht="26.25">
      <c r="D24" s="104" t="s">
        <v>4810</v>
      </c>
      <c r="E24" s="1"/>
      <c r="F24" s="1"/>
      <c r="G24" s="1"/>
      <c r="H24" s="1"/>
      <c r="I24" s="1"/>
      <c r="J24" s="1"/>
      <c r="K24" s="1"/>
      <c r="L24" s="174"/>
      <c r="M24" s="174"/>
      <c r="N24" s="174"/>
      <c r="O24" s="174"/>
      <c r="P24" s="174"/>
      <c r="Q24" s="174"/>
      <c r="R24" s="174"/>
      <c r="U24" s="104"/>
    </row>
    <row r="25" spans="4:21" ht="26.25">
      <c r="D25" s="104" t="s">
        <v>4811</v>
      </c>
      <c r="E25" s="1"/>
      <c r="F25" s="1"/>
      <c r="G25" s="1"/>
      <c r="H25" s="1"/>
      <c r="I25" s="1"/>
      <c r="J25" s="1"/>
      <c r="K25" s="1"/>
      <c r="L25" s="174"/>
      <c r="M25" s="174"/>
      <c r="N25" s="174"/>
      <c r="O25" s="174"/>
      <c r="P25" s="174"/>
      <c r="Q25" s="174"/>
      <c r="R25" s="174"/>
      <c r="U25" s="104"/>
    </row>
    <row r="26" spans="4:21" ht="26.25">
      <c r="D26" s="104"/>
      <c r="E26" s="1"/>
      <c r="F26" s="1"/>
      <c r="G26" s="1"/>
      <c r="H26" s="1"/>
      <c r="I26" s="1"/>
      <c r="J26" s="1"/>
      <c r="K26" s="1"/>
      <c r="L26" s="174"/>
      <c r="M26" s="174"/>
      <c r="N26" s="174"/>
      <c r="O26" s="174"/>
      <c r="P26" s="174"/>
      <c r="Q26" s="174"/>
      <c r="R26" s="174"/>
      <c r="U26" s="104"/>
    </row>
    <row r="27" spans="4:21" ht="26.25">
      <c r="D27" s="104" t="s">
        <v>4814</v>
      </c>
      <c r="E27" s="1"/>
      <c r="F27" s="1"/>
      <c r="G27" s="1"/>
      <c r="H27" s="1"/>
      <c r="I27" s="1"/>
      <c r="J27" s="1"/>
      <c r="K27" s="1"/>
      <c r="L27" s="174"/>
      <c r="M27" s="174"/>
      <c r="N27" s="174"/>
      <c r="O27" s="174"/>
      <c r="P27" s="174"/>
      <c r="Q27" s="174"/>
      <c r="R27" s="174"/>
      <c r="U27" s="104"/>
    </row>
    <row r="28" spans="4:21" ht="26.25">
      <c r="D28" s="104" t="s">
        <v>4812</v>
      </c>
      <c r="E28" s="1"/>
      <c r="F28" s="1"/>
      <c r="G28" s="1"/>
      <c r="H28" s="1"/>
      <c r="I28" s="1"/>
      <c r="J28" s="1"/>
      <c r="K28" s="1"/>
      <c r="L28" s="174"/>
      <c r="M28" s="174"/>
      <c r="N28" s="174"/>
      <c r="O28" s="174"/>
      <c r="P28" s="174"/>
      <c r="Q28" s="174"/>
      <c r="R28" s="174"/>
      <c r="U28" s="104"/>
    </row>
    <row r="29" spans="4:21" ht="26.25">
      <c r="D29" s="104" t="s">
        <v>4813</v>
      </c>
      <c r="E29" s="1"/>
      <c r="F29" s="1"/>
      <c r="G29" s="1"/>
      <c r="H29" s="1"/>
      <c r="I29" s="1"/>
      <c r="J29" s="1"/>
      <c r="K29" s="1"/>
      <c r="L29" s="174"/>
      <c r="M29" s="174"/>
      <c r="N29" s="174"/>
      <c r="O29" s="174"/>
      <c r="P29" s="174"/>
      <c r="Q29" s="174"/>
      <c r="R29" s="174"/>
      <c r="U29" s="104"/>
    </row>
    <row r="30" spans="4:21" ht="26.25">
      <c r="D30" s="104"/>
      <c r="E30" s="1"/>
      <c r="F30" s="1"/>
      <c r="G30" s="1"/>
      <c r="H30" s="1"/>
      <c r="I30" s="1"/>
      <c r="J30" s="1"/>
      <c r="K30" s="1"/>
      <c r="L30" s="174"/>
      <c r="M30" s="174"/>
      <c r="N30" s="174"/>
      <c r="O30" s="174"/>
      <c r="P30" s="174"/>
      <c r="Q30" s="174"/>
      <c r="R30" s="174"/>
      <c r="U30" s="104"/>
    </row>
    <row r="31" spans="4:21" ht="26.25">
      <c r="D31" s="104" t="s">
        <v>4817</v>
      </c>
      <c r="E31" s="1"/>
      <c r="F31" s="1"/>
      <c r="G31" s="1"/>
      <c r="H31" s="1"/>
      <c r="I31" s="1"/>
      <c r="J31" s="1"/>
      <c r="K31" s="1"/>
      <c r="L31" s="174"/>
      <c r="M31" s="174"/>
      <c r="N31" s="174"/>
      <c r="O31" s="174"/>
      <c r="P31" s="174"/>
      <c r="Q31" s="174"/>
      <c r="R31" s="174"/>
      <c r="U31" s="104"/>
    </row>
    <row r="32" spans="4:21" ht="26.25">
      <c r="D32" s="104" t="s">
        <v>4818</v>
      </c>
      <c r="E32" s="1"/>
      <c r="F32" s="1"/>
      <c r="G32" s="1"/>
      <c r="H32" s="1"/>
      <c r="I32" s="1"/>
      <c r="J32" s="1"/>
      <c r="K32" s="1"/>
      <c r="L32" s="174"/>
      <c r="M32" s="174"/>
      <c r="N32" s="174"/>
      <c r="O32" s="174"/>
      <c r="P32" s="174"/>
      <c r="Q32" s="174"/>
      <c r="R32" s="174"/>
      <c r="U32" s="104"/>
    </row>
    <row r="33" spans="3:21" ht="26.25">
      <c r="D33" s="104" t="s">
        <v>4815</v>
      </c>
      <c r="E33" s="1"/>
      <c r="F33" s="1"/>
      <c r="G33" s="1"/>
      <c r="H33" s="1"/>
      <c r="I33" s="1"/>
      <c r="J33" s="1"/>
      <c r="K33" s="1"/>
      <c r="L33" s="174"/>
      <c r="M33" s="174"/>
      <c r="N33" s="174"/>
      <c r="O33" s="174"/>
      <c r="P33" s="174"/>
      <c r="Q33" s="174"/>
      <c r="R33" s="174"/>
      <c r="U33" s="104"/>
    </row>
    <row r="34" spans="3:21" ht="26.25">
      <c r="D34" s="104" t="s">
        <v>4819</v>
      </c>
      <c r="E34" s="1"/>
      <c r="F34" s="1"/>
      <c r="G34" s="1"/>
      <c r="H34" s="1"/>
      <c r="I34" s="1"/>
      <c r="J34" s="1"/>
      <c r="K34" s="1"/>
      <c r="L34" s="174"/>
      <c r="M34" s="174"/>
      <c r="N34" s="174"/>
      <c r="O34" s="174"/>
      <c r="P34" s="174"/>
      <c r="Q34" s="174"/>
      <c r="R34" s="174"/>
      <c r="U34" s="104"/>
    </row>
    <row r="35" spans="3:21" ht="26.25">
      <c r="D35" s="104" t="s">
        <v>4820</v>
      </c>
      <c r="E35" s="1"/>
      <c r="F35" s="1"/>
      <c r="G35" s="1"/>
      <c r="H35" s="1"/>
      <c r="I35" s="1"/>
      <c r="J35" s="1"/>
      <c r="K35" s="1"/>
      <c r="L35" s="174"/>
      <c r="M35" s="174"/>
      <c r="N35" s="174"/>
      <c r="O35" s="174"/>
      <c r="P35" s="174"/>
      <c r="Q35" s="174"/>
      <c r="R35" s="174"/>
      <c r="U35" s="104"/>
    </row>
    <row r="36" spans="3:21" ht="26.25">
      <c r="D36" s="104" t="s">
        <v>4821</v>
      </c>
      <c r="E36" s="1"/>
      <c r="F36" s="1"/>
      <c r="G36" s="1"/>
      <c r="H36" s="1"/>
      <c r="I36" s="1"/>
      <c r="J36" s="1"/>
      <c r="K36" s="1"/>
      <c r="L36" s="174"/>
      <c r="M36" s="174"/>
      <c r="N36" s="174"/>
      <c r="O36" s="174"/>
      <c r="P36" s="174"/>
      <c r="Q36" s="174"/>
      <c r="R36" s="174"/>
      <c r="U36" s="104"/>
    </row>
    <row r="37" spans="3:21" ht="26.25">
      <c r="D37" s="104" t="s">
        <v>4822</v>
      </c>
      <c r="E37" s="1"/>
      <c r="F37" s="1"/>
      <c r="G37" s="1"/>
      <c r="H37" s="1"/>
      <c r="I37" s="1"/>
      <c r="J37" s="1"/>
      <c r="K37" s="1"/>
      <c r="L37" s="174"/>
      <c r="M37" s="174"/>
      <c r="N37" s="174"/>
      <c r="O37" s="174"/>
      <c r="P37" s="174"/>
      <c r="Q37" s="174"/>
      <c r="R37" s="174"/>
      <c r="U37" s="104"/>
    </row>
    <row r="38" spans="3:21" ht="26.25">
      <c r="D38" s="104"/>
      <c r="E38" s="1"/>
      <c r="F38" s="1"/>
      <c r="G38" s="1"/>
      <c r="H38" s="1"/>
      <c r="I38" s="1"/>
      <c r="J38" s="1"/>
      <c r="K38" s="1"/>
      <c r="L38" s="174"/>
      <c r="M38" s="174"/>
      <c r="N38" s="174"/>
      <c r="O38" s="174"/>
      <c r="P38" s="174"/>
      <c r="Q38" s="174"/>
      <c r="R38" s="174"/>
      <c r="U38" s="104"/>
    </row>
    <row r="39" spans="3:21" ht="26.25">
      <c r="D39" s="104" t="s">
        <v>2194</v>
      </c>
      <c r="E39" s="1"/>
      <c r="F39" s="1"/>
      <c r="G39" s="1"/>
      <c r="H39" s="1"/>
      <c r="I39" s="1"/>
      <c r="J39" s="1"/>
      <c r="K39" s="1"/>
      <c r="L39" s="174"/>
      <c r="M39" s="174"/>
      <c r="N39" s="174"/>
      <c r="O39" s="174"/>
      <c r="P39" s="174"/>
      <c r="Q39" s="174"/>
      <c r="R39" s="174"/>
      <c r="U39" s="104"/>
    </row>
    <row r="40" spans="3:21" ht="26.25">
      <c r="D40" s="104" t="s">
        <v>2193</v>
      </c>
      <c r="E40" s="1"/>
      <c r="F40" s="1"/>
      <c r="G40" s="1"/>
      <c r="H40" s="1"/>
      <c r="I40" s="1"/>
      <c r="J40" s="1"/>
      <c r="K40" s="1"/>
      <c r="L40" s="174"/>
      <c r="M40" s="174"/>
      <c r="N40" s="174"/>
      <c r="O40" s="174"/>
      <c r="P40" s="174"/>
      <c r="Q40" s="174"/>
      <c r="R40" s="174"/>
      <c r="U40" s="104"/>
    </row>
    <row r="41" spans="3:21" ht="26.25">
      <c r="D41" s="104"/>
      <c r="E41" s="1"/>
      <c r="F41" s="1"/>
      <c r="G41" s="1"/>
      <c r="H41" s="1"/>
      <c r="I41" s="1"/>
      <c r="J41" s="1"/>
      <c r="K41" s="1"/>
      <c r="L41" s="174"/>
      <c r="M41" s="174"/>
      <c r="N41" s="174"/>
      <c r="O41" s="174"/>
      <c r="P41" s="174"/>
      <c r="Q41" s="174"/>
      <c r="R41" s="174"/>
    </row>
    <row r="42" spans="3:21" ht="26.25">
      <c r="D42" s="14"/>
      <c r="E42" s="10"/>
      <c r="F42" s="10"/>
      <c r="G42" s="10"/>
      <c r="H42" s="10"/>
      <c r="I42" s="10"/>
      <c r="J42" s="10"/>
      <c r="K42" s="10"/>
      <c r="L42" s="14"/>
      <c r="M42" s="14"/>
      <c r="N42" s="14"/>
      <c r="O42" s="14"/>
      <c r="P42" s="14"/>
      <c r="Q42" s="175" t="s">
        <v>3863</v>
      </c>
      <c r="R42" s="14"/>
    </row>
    <row r="43" spans="3:21" ht="26.25">
      <c r="D43" s="178"/>
      <c r="E43" s="10"/>
      <c r="F43" s="10"/>
      <c r="G43" s="10"/>
      <c r="H43" s="14"/>
      <c r="I43" s="14"/>
      <c r="J43" s="14"/>
      <c r="K43" s="14"/>
      <c r="L43" s="14"/>
      <c r="M43" s="14"/>
      <c r="N43" s="14"/>
      <c r="O43" s="14"/>
      <c r="P43" s="14"/>
      <c r="Q43" s="175" t="s">
        <v>3862</v>
      </c>
      <c r="R43" s="14"/>
    </row>
    <row r="44" spans="3:21">
      <c r="C44" s="113" t="s">
        <v>778</v>
      </c>
      <c r="E44" s="1"/>
      <c r="F44" s="1"/>
      <c r="H44" s="1"/>
      <c r="J44" s="1"/>
      <c r="K44" s="1"/>
    </row>
    <row r="45" spans="3:21" ht="23.25">
      <c r="D45" s="3"/>
      <c r="E45" s="1"/>
      <c r="F45" s="1"/>
      <c r="H45" s="1"/>
      <c r="J45" s="1"/>
      <c r="K45" s="1"/>
    </row>
    <row r="46" spans="3:21" ht="23.25">
      <c r="D46" s="3"/>
      <c r="E46" s="1"/>
      <c r="F46" s="1"/>
      <c r="G46" s="1"/>
      <c r="H46" s="1"/>
      <c r="K46" s="1"/>
      <c r="Q46" s="1"/>
    </row>
    <row r="77" spans="3:19">
      <c r="C77" s="113" t="s">
        <v>778</v>
      </c>
      <c r="S77" s="113" t="s">
        <v>778</v>
      </c>
    </row>
  </sheetData>
  <phoneticPr fontId="0" type="noConversion"/>
  <pageMargins left="0.47" right="0.32" top="0.32" bottom="0.21" header="0.32" footer="0.17"/>
  <pageSetup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4:E4"/>
  <sheetViews>
    <sheetView zoomScale="70" workbookViewId="0">
      <selection activeCell="Q12" sqref="Q12"/>
    </sheetView>
  </sheetViews>
  <sheetFormatPr defaultRowHeight="15"/>
  <sheetData>
    <row r="4" spans="1:5">
      <c r="A4" t="s">
        <v>1446</v>
      </c>
      <c r="C4" t="s">
        <v>2807</v>
      </c>
      <c r="D4" t="s">
        <v>2807</v>
      </c>
      <c r="E4" t="s">
        <v>2807</v>
      </c>
    </row>
  </sheetData>
  <phoneticPr fontId="0" type="noConversion"/>
  <pageMargins left="0.17" right="0.16" top="1" bottom="1" header="0.5" footer="0.5"/>
  <pageSetup scale="9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4:O73"/>
  <sheetViews>
    <sheetView zoomScale="80" zoomScaleNormal="80" workbookViewId="0">
      <selection activeCell="D7" sqref="D7"/>
    </sheetView>
  </sheetViews>
  <sheetFormatPr defaultRowHeight="15"/>
  <cols>
    <col min="4" max="4" width="11.21875" customWidth="1"/>
    <col min="5" max="5" width="14.33203125" customWidth="1"/>
    <col min="6" max="6" width="15" customWidth="1"/>
    <col min="7" max="8" width="13.44140625" customWidth="1"/>
    <col min="9" max="9" width="1.21875" customWidth="1"/>
    <col min="10" max="10" width="0.88671875" customWidth="1"/>
    <col min="11" max="11" width="13.21875" customWidth="1"/>
    <col min="12" max="12" width="14.5546875" customWidth="1"/>
    <col min="13" max="13" width="14.109375" customWidth="1"/>
    <col min="14" max="14" width="3.5546875" customWidth="1"/>
    <col min="17" max="17" width="30.5546875" customWidth="1"/>
  </cols>
  <sheetData>
    <row r="4" spans="2:14">
      <c r="D4" t="s">
        <v>2807</v>
      </c>
    </row>
    <row r="5" spans="2:14" ht="30">
      <c r="D5" s="65" t="s">
        <v>2301</v>
      </c>
    </row>
    <row r="6" spans="2:14" ht="22.5">
      <c r="D6" s="66" t="s">
        <v>910</v>
      </c>
    </row>
    <row r="7" spans="2:14" ht="22.5">
      <c r="B7" t="s">
        <v>2807</v>
      </c>
      <c r="D7" s="66" t="s">
        <v>2807</v>
      </c>
    </row>
    <row r="8" spans="2:14" ht="22.5">
      <c r="D8" s="66" t="s">
        <v>2807</v>
      </c>
      <c r="K8" s="77" t="s">
        <v>912</v>
      </c>
      <c r="L8" s="77" t="s">
        <v>912</v>
      </c>
      <c r="M8" s="77"/>
    </row>
    <row r="9" spans="2:14" ht="18.75">
      <c r="D9" s="33"/>
      <c r="E9" s="77" t="s">
        <v>912</v>
      </c>
      <c r="F9" s="77" t="s">
        <v>912</v>
      </c>
      <c r="G9" s="77"/>
      <c r="K9" s="77" t="s">
        <v>913</v>
      </c>
      <c r="L9" s="77" t="s">
        <v>913</v>
      </c>
      <c r="M9" s="77"/>
    </row>
    <row r="10" spans="2:14" ht="18.75">
      <c r="E10" s="77" t="s">
        <v>913</v>
      </c>
      <c r="F10" s="77" t="s">
        <v>913</v>
      </c>
      <c r="G10" s="77"/>
      <c r="H10" s="77" t="s">
        <v>917</v>
      </c>
      <c r="I10" s="77"/>
      <c r="J10" s="77"/>
      <c r="K10" s="77" t="s">
        <v>911</v>
      </c>
      <c r="L10" s="77" t="s">
        <v>914</v>
      </c>
      <c r="M10" s="77" t="s">
        <v>916</v>
      </c>
    </row>
    <row r="11" spans="2:14" ht="18.75">
      <c r="D11" s="73"/>
      <c r="E11" s="77" t="s">
        <v>911</v>
      </c>
      <c r="F11" s="77" t="s">
        <v>914</v>
      </c>
      <c r="G11" s="77" t="s">
        <v>916</v>
      </c>
      <c r="H11" s="77" t="s">
        <v>918</v>
      </c>
      <c r="I11" s="77"/>
      <c r="J11" s="77"/>
      <c r="K11" s="77" t="s">
        <v>915</v>
      </c>
      <c r="L11" s="77" t="s">
        <v>911</v>
      </c>
      <c r="M11" s="77" t="s">
        <v>178</v>
      </c>
      <c r="N11" s="73"/>
    </row>
    <row r="12" spans="2:14" ht="18.75">
      <c r="D12" s="73" t="s">
        <v>1411</v>
      </c>
      <c r="E12" s="77" t="s">
        <v>915</v>
      </c>
      <c r="F12" s="77" t="s">
        <v>911</v>
      </c>
      <c r="G12" s="77" t="s">
        <v>178</v>
      </c>
      <c r="H12" s="77" t="s">
        <v>4521</v>
      </c>
      <c r="I12" s="77"/>
      <c r="J12" s="77"/>
      <c r="K12" s="77" t="s">
        <v>4096</v>
      </c>
      <c r="L12" s="77" t="s">
        <v>4096</v>
      </c>
      <c r="M12" s="77" t="s">
        <v>4096</v>
      </c>
      <c r="N12" s="73"/>
    </row>
    <row r="13" spans="2:14" ht="5.0999999999999996" customHeight="1"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2:14" ht="5.0999999999999996" customHeight="1">
      <c r="D14" s="74"/>
      <c r="E14" s="75"/>
      <c r="F14" s="75"/>
      <c r="G14" s="75"/>
      <c r="H14" s="75"/>
      <c r="I14" s="75"/>
      <c r="J14" s="78"/>
      <c r="K14" s="75"/>
      <c r="L14" s="75"/>
      <c r="M14" s="75"/>
      <c r="N14" s="76"/>
    </row>
    <row r="15" spans="2:14" ht="5.25" customHeight="1">
      <c r="D15" s="73"/>
      <c r="E15" s="73"/>
      <c r="F15" s="73"/>
      <c r="G15" s="73"/>
      <c r="H15" s="73"/>
      <c r="I15" s="73"/>
      <c r="J15" s="79"/>
      <c r="K15" s="73"/>
      <c r="L15" s="73"/>
      <c r="M15" s="73"/>
      <c r="N15" s="73"/>
    </row>
    <row r="16" spans="2:14" ht="20.100000000000001" customHeight="1">
      <c r="D16" s="73" t="s">
        <v>4808</v>
      </c>
      <c r="E16" s="84">
        <f>SUMIF(Data!$U$18:$U$916,"Under Review",Data!$N$18:$N$916)</f>
        <v>9725</v>
      </c>
      <c r="F16" s="84">
        <f>SUMIF(Data!U$18:U$916,"Approved",Data!N$18:N$916)</f>
        <v>9630</v>
      </c>
      <c r="G16" s="84">
        <f>SUMIF(Data!U$18:U$916,"Construction",Data!N$18:N$916)</f>
        <v>15750</v>
      </c>
      <c r="H16" s="84">
        <f>SUM(E16:G16)</f>
        <v>35105</v>
      </c>
      <c r="I16" s="73"/>
      <c r="J16" s="79"/>
      <c r="K16" s="81">
        <f t="shared" ref="K16" si="0">E16/$H16</f>
        <v>0.27702606466315338</v>
      </c>
      <c r="L16" s="81">
        <f t="shared" ref="L16" si="1">F16/$H16</f>
        <v>0.27431989745050561</v>
      </c>
      <c r="M16" s="81">
        <f t="shared" ref="M16" si="2">G16/$H16</f>
        <v>0.44865403788634095</v>
      </c>
      <c r="N16" s="73"/>
    </row>
    <row r="17" spans="2:15" ht="20.100000000000001" customHeight="1">
      <c r="D17" s="73" t="s">
        <v>4708</v>
      </c>
      <c r="E17" s="84">
        <v>7848</v>
      </c>
      <c r="F17" s="84">
        <v>11735</v>
      </c>
      <c r="G17" s="84">
        <v>13748</v>
      </c>
      <c r="H17" s="84">
        <f t="shared" ref="H17" si="3">SUM(E17:G17)</f>
        <v>33331</v>
      </c>
      <c r="I17" s="73"/>
      <c r="J17" s="79"/>
      <c r="K17" s="81">
        <f t="shared" ref="K17:K18" si="4">E17/$H17</f>
        <v>0.23545648195373675</v>
      </c>
      <c r="L17" s="81">
        <f t="shared" ref="L17:L18" si="5">F17/$H17</f>
        <v>0.35207464522516574</v>
      </c>
      <c r="M17" s="81">
        <f t="shared" ref="M17:M18" si="6">G17/$H17</f>
        <v>0.41246887282109745</v>
      </c>
      <c r="N17" s="73"/>
    </row>
    <row r="18" spans="2:15" ht="20.25" customHeight="1">
      <c r="D18" s="73" t="s">
        <v>4580</v>
      </c>
      <c r="E18" s="84">
        <v>7087</v>
      </c>
      <c r="F18" s="84">
        <v>12215</v>
      </c>
      <c r="G18" s="84">
        <v>11099</v>
      </c>
      <c r="H18" s="84">
        <f t="shared" ref="H18:H24" si="7">SUM(E18:G18)</f>
        <v>30401</v>
      </c>
      <c r="I18" s="73"/>
      <c r="J18" s="79"/>
      <c r="K18" s="81">
        <f t="shared" si="4"/>
        <v>0.23311733166672149</v>
      </c>
      <c r="L18" s="81">
        <f t="shared" si="5"/>
        <v>0.40179599355284368</v>
      </c>
      <c r="M18" s="81">
        <f t="shared" si="6"/>
        <v>0.36508667478043483</v>
      </c>
      <c r="N18" s="73"/>
    </row>
    <row r="19" spans="2:15" ht="19.5" customHeight="1">
      <c r="D19" s="73" t="s">
        <v>4520</v>
      </c>
      <c r="E19" s="84">
        <v>8758</v>
      </c>
      <c r="F19" s="84">
        <v>10369</v>
      </c>
      <c r="G19" s="84">
        <v>10865</v>
      </c>
      <c r="H19" s="84">
        <f t="shared" si="7"/>
        <v>29992</v>
      </c>
      <c r="I19" s="73"/>
      <c r="J19" s="79"/>
      <c r="K19" s="81">
        <f t="shared" ref="K19:K20" si="8">E19/$H19</f>
        <v>0.2920112029874633</v>
      </c>
      <c r="L19" s="81">
        <f t="shared" ref="L19:L20" si="9">F19/$H19</f>
        <v>0.34572552680714858</v>
      </c>
      <c r="M19" s="81">
        <f t="shared" ref="M19:M20" si="10">G19/$H19</f>
        <v>0.36226327020538812</v>
      </c>
      <c r="N19" s="73"/>
    </row>
    <row r="20" spans="2:15" ht="18.75" customHeight="1">
      <c r="D20" s="73" t="s">
        <v>4438</v>
      </c>
      <c r="E20" s="84">
        <v>8293</v>
      </c>
      <c r="F20" s="84">
        <v>10578</v>
      </c>
      <c r="G20" s="84">
        <v>8628</v>
      </c>
      <c r="H20" s="84">
        <f t="shared" si="7"/>
        <v>27499</v>
      </c>
      <c r="I20" s="73"/>
      <c r="J20" s="79"/>
      <c r="K20" s="81">
        <f t="shared" si="8"/>
        <v>0.30157460271282593</v>
      </c>
      <c r="L20" s="81">
        <f t="shared" si="9"/>
        <v>0.3846685334012146</v>
      </c>
      <c r="M20" s="81">
        <f t="shared" si="10"/>
        <v>0.31375686388595947</v>
      </c>
      <c r="N20" s="73"/>
    </row>
    <row r="21" spans="2:15" ht="18.75" customHeight="1">
      <c r="B21" s="165"/>
      <c r="D21" s="73" t="s">
        <v>665</v>
      </c>
      <c r="E21" s="84">
        <v>7989</v>
      </c>
      <c r="F21" s="84">
        <v>9415</v>
      </c>
      <c r="G21" s="84">
        <v>7587</v>
      </c>
      <c r="H21" s="84">
        <f t="shared" si="7"/>
        <v>24991</v>
      </c>
      <c r="I21" s="73"/>
      <c r="J21" s="79"/>
      <c r="K21" s="81">
        <f>E21/$H21</f>
        <v>0.31967508302989078</v>
      </c>
      <c r="L21" s="81">
        <f>F21/$H21</f>
        <v>0.376735624824937</v>
      </c>
      <c r="M21" s="81">
        <f>G21/$H21</f>
        <v>0.30358929214517227</v>
      </c>
      <c r="N21" s="73"/>
    </row>
    <row r="22" spans="2:15" ht="18.75">
      <c r="B22" s="145"/>
      <c r="D22" s="73" t="s">
        <v>3142</v>
      </c>
      <c r="E22" s="84">
        <v>8179</v>
      </c>
      <c r="F22" s="84">
        <v>8718</v>
      </c>
      <c r="G22" s="84">
        <v>6721</v>
      </c>
      <c r="H22" s="84">
        <f t="shared" si="7"/>
        <v>23618</v>
      </c>
      <c r="I22" s="73"/>
      <c r="J22" s="79"/>
      <c r="K22" s="81">
        <f t="shared" ref="K22:M23" si="11">E22/$H22</f>
        <v>0.34630366669489371</v>
      </c>
      <c r="L22" s="81">
        <f t="shared" si="11"/>
        <v>0.36912524345837922</v>
      </c>
      <c r="M22" s="81">
        <f t="shared" si="11"/>
        <v>0.28457108984672708</v>
      </c>
      <c r="N22" s="73"/>
    </row>
    <row r="23" spans="2:15" ht="18.75">
      <c r="D23" s="73" t="s">
        <v>3141</v>
      </c>
      <c r="E23" s="84">
        <v>4420</v>
      </c>
      <c r="F23" s="84">
        <v>8492</v>
      </c>
      <c r="G23" s="84">
        <v>6470</v>
      </c>
      <c r="H23" s="84">
        <f t="shared" si="7"/>
        <v>19382</v>
      </c>
      <c r="I23" s="73"/>
      <c r="J23" s="79"/>
      <c r="K23" s="81">
        <f t="shared" si="11"/>
        <v>0.22804664121349705</v>
      </c>
      <c r="L23" s="81">
        <f t="shared" si="11"/>
        <v>0.43813847900113506</v>
      </c>
      <c r="M23" s="81">
        <f t="shared" si="11"/>
        <v>0.33381487978536789</v>
      </c>
      <c r="N23" s="73"/>
    </row>
    <row r="24" spans="2:15" ht="18.75">
      <c r="D24" s="73" t="s">
        <v>1733</v>
      </c>
      <c r="E24" s="84">
        <v>3475</v>
      </c>
      <c r="F24" s="84">
        <v>8644</v>
      </c>
      <c r="G24" s="84">
        <v>5023</v>
      </c>
      <c r="H24" s="84">
        <f t="shared" si="7"/>
        <v>17142</v>
      </c>
      <c r="I24" s="73"/>
      <c r="J24" s="79"/>
      <c r="K24" s="81">
        <f t="shared" ref="K24:M27" si="12">E24/$H24</f>
        <v>0.20271846925679618</v>
      </c>
      <c r="L24" s="81">
        <f t="shared" si="12"/>
        <v>0.50425854626064637</v>
      </c>
      <c r="M24" s="81">
        <f t="shared" si="12"/>
        <v>0.29302298448255748</v>
      </c>
      <c r="N24" s="73"/>
    </row>
    <row r="25" spans="2:15" ht="18.75">
      <c r="D25" s="73" t="s">
        <v>1732</v>
      </c>
      <c r="E25" s="84">
        <v>2111</v>
      </c>
      <c r="F25" s="84">
        <v>9089</v>
      </c>
      <c r="G25" s="84">
        <v>4604</v>
      </c>
      <c r="H25" s="84">
        <f t="shared" ref="H25:H32" si="13">SUM(E25:G25)</f>
        <v>15804</v>
      </c>
      <c r="I25" s="73"/>
      <c r="J25" s="79"/>
      <c r="K25" s="81">
        <f t="shared" si="12"/>
        <v>0.1335737787901797</v>
      </c>
      <c r="L25" s="81">
        <f t="shared" si="12"/>
        <v>0.57510756770437865</v>
      </c>
      <c r="M25" s="81">
        <f t="shared" si="12"/>
        <v>0.29131865350544167</v>
      </c>
      <c r="N25" s="73"/>
    </row>
    <row r="26" spans="2:15" ht="18.75">
      <c r="D26" s="73" t="s">
        <v>1731</v>
      </c>
      <c r="E26" s="84">
        <v>2077</v>
      </c>
      <c r="F26" s="84">
        <v>8879</v>
      </c>
      <c r="G26" s="84">
        <v>5435</v>
      </c>
      <c r="H26" s="84">
        <f t="shared" si="13"/>
        <v>16391</v>
      </c>
      <c r="I26" s="73"/>
      <c r="J26" s="79"/>
      <c r="K26" s="81">
        <f t="shared" si="12"/>
        <v>0.12671588066621928</v>
      </c>
      <c r="L26" s="81">
        <f t="shared" si="12"/>
        <v>0.54169971325727528</v>
      </c>
      <c r="M26" s="81">
        <f t="shared" si="12"/>
        <v>0.33158440607650541</v>
      </c>
      <c r="N26" s="73"/>
    </row>
    <row r="27" spans="2:15" ht="21" customHeight="1">
      <c r="D27" s="73" t="s">
        <v>2178</v>
      </c>
      <c r="E27" s="84">
        <v>975</v>
      </c>
      <c r="F27" s="84">
        <v>8919</v>
      </c>
      <c r="G27" s="84">
        <v>5534</v>
      </c>
      <c r="H27" s="84">
        <f t="shared" si="13"/>
        <v>15428</v>
      </c>
      <c r="I27" s="73"/>
      <c r="J27" s="79"/>
      <c r="K27" s="81">
        <f t="shared" si="12"/>
        <v>6.3196785066113564E-2</v>
      </c>
      <c r="L27" s="81">
        <f t="shared" si="12"/>
        <v>0.57810474462017114</v>
      </c>
      <c r="M27" s="81">
        <f t="shared" si="12"/>
        <v>0.35869847031371532</v>
      </c>
      <c r="N27" s="73"/>
    </row>
    <row r="28" spans="2:15" ht="18.75" customHeight="1">
      <c r="D28" s="73" t="s">
        <v>2195</v>
      </c>
      <c r="E28" s="84">
        <v>964</v>
      </c>
      <c r="F28" s="84">
        <v>8314</v>
      </c>
      <c r="G28" s="84">
        <v>6541</v>
      </c>
      <c r="H28" s="84">
        <f t="shared" si="13"/>
        <v>15819</v>
      </c>
      <c r="I28" s="73"/>
      <c r="J28" s="79"/>
      <c r="K28" s="81">
        <f t="shared" ref="K28:M29" si="14">E28/$H28</f>
        <v>6.0939376698906381E-2</v>
      </c>
      <c r="L28" s="81">
        <f t="shared" si="14"/>
        <v>0.52557051646753905</v>
      </c>
      <c r="M28" s="81">
        <f t="shared" si="14"/>
        <v>0.41349010683355458</v>
      </c>
      <c r="N28" s="73"/>
      <c r="O28" s="82"/>
    </row>
    <row r="29" spans="2:15" ht="19.5" customHeight="1">
      <c r="B29" s="83"/>
      <c r="D29" s="73" t="s">
        <v>3137</v>
      </c>
      <c r="E29" s="84">
        <v>1551</v>
      </c>
      <c r="F29" s="84">
        <v>8940</v>
      </c>
      <c r="G29" s="84">
        <v>6411</v>
      </c>
      <c r="H29" s="84">
        <f t="shared" si="13"/>
        <v>16902</v>
      </c>
      <c r="I29" s="73"/>
      <c r="J29" s="79"/>
      <c r="K29" s="81">
        <f t="shared" si="14"/>
        <v>9.1764288249911258E-2</v>
      </c>
      <c r="L29" s="81">
        <f t="shared" si="14"/>
        <v>0.52893148739794105</v>
      </c>
      <c r="M29" s="81">
        <f t="shared" si="14"/>
        <v>0.37930422435214767</v>
      </c>
      <c r="N29" s="73"/>
    </row>
    <row r="30" spans="2:15" ht="18.75" customHeight="1">
      <c r="B30" s="83"/>
      <c r="D30" s="73" t="s">
        <v>3389</v>
      </c>
      <c r="E30" s="84">
        <v>2301</v>
      </c>
      <c r="F30" s="84">
        <v>7652</v>
      </c>
      <c r="G30" s="84">
        <v>10580</v>
      </c>
      <c r="H30" s="84">
        <f t="shared" si="13"/>
        <v>20533</v>
      </c>
      <c r="I30" s="73"/>
      <c r="J30" s="79"/>
      <c r="K30" s="81">
        <f t="shared" ref="K30:M34" si="15">E30/$H30</f>
        <v>0.11206350752447281</v>
      </c>
      <c r="L30" s="81">
        <f t="shared" si="15"/>
        <v>0.37266838747382264</v>
      </c>
      <c r="M30" s="81">
        <f t="shared" si="15"/>
        <v>0.51526810500170461</v>
      </c>
      <c r="N30" s="73"/>
    </row>
    <row r="31" spans="2:15" ht="18.75" customHeight="1">
      <c r="B31" s="83"/>
      <c r="D31" s="73" t="s">
        <v>4232</v>
      </c>
      <c r="E31" s="84">
        <v>2720</v>
      </c>
      <c r="F31" s="84">
        <v>7516</v>
      </c>
      <c r="G31" s="84">
        <v>11173</v>
      </c>
      <c r="H31" s="84">
        <f t="shared" si="13"/>
        <v>21409</v>
      </c>
      <c r="I31" s="73"/>
      <c r="J31" s="79"/>
      <c r="K31" s="81">
        <f>E31/$H31</f>
        <v>0.12704937175954037</v>
      </c>
      <c r="L31" s="81">
        <f>F31/$H31</f>
        <v>0.35106730814143583</v>
      </c>
      <c r="M31" s="81">
        <f>G31/$H31</f>
        <v>0.52188332009902383</v>
      </c>
      <c r="N31" s="73"/>
    </row>
    <row r="32" spans="2:15" ht="18.75" customHeight="1">
      <c r="D32" s="73" t="s">
        <v>4231</v>
      </c>
      <c r="E32" s="84">
        <v>4491</v>
      </c>
      <c r="F32" s="84">
        <v>8174</v>
      </c>
      <c r="G32" s="84">
        <v>10790</v>
      </c>
      <c r="H32" s="84">
        <f t="shared" si="13"/>
        <v>23455</v>
      </c>
      <c r="I32" s="73"/>
      <c r="J32" s="79"/>
      <c r="K32" s="81">
        <f t="shared" si="15"/>
        <v>0.19147303346834363</v>
      </c>
      <c r="L32" s="81">
        <f t="shared" si="15"/>
        <v>0.34849712214879558</v>
      </c>
      <c r="M32" s="81">
        <f t="shared" si="15"/>
        <v>0.46002984438286082</v>
      </c>
      <c r="N32" s="73"/>
    </row>
    <row r="33" spans="1:14" ht="18.75" customHeight="1">
      <c r="D33" s="73" t="s">
        <v>4230</v>
      </c>
      <c r="E33" s="84">
        <v>5889</v>
      </c>
      <c r="F33" s="84">
        <v>8945</v>
      </c>
      <c r="G33" s="84">
        <v>10883</v>
      </c>
      <c r="H33" s="84">
        <f t="shared" ref="H33:H38" si="16">SUM(E33:G33)</f>
        <v>25717</v>
      </c>
      <c r="I33" s="73"/>
      <c r="J33" s="79"/>
      <c r="K33" s="81">
        <f t="shared" si="15"/>
        <v>0.22899249523661391</v>
      </c>
      <c r="L33" s="81">
        <f t="shared" si="15"/>
        <v>0.34782439631372242</v>
      </c>
      <c r="M33" s="81">
        <f t="shared" si="15"/>
        <v>0.42318310844966367</v>
      </c>
      <c r="N33" s="73"/>
    </row>
    <row r="34" spans="1:14" ht="18.75" customHeight="1">
      <c r="A34" s="83"/>
      <c r="B34" s="83"/>
      <c r="C34" s="83"/>
      <c r="D34" s="73" t="s">
        <v>189</v>
      </c>
      <c r="E34" s="84">
        <v>6700</v>
      </c>
      <c r="F34" s="84">
        <v>9309</v>
      </c>
      <c r="G34" s="84">
        <v>11446</v>
      </c>
      <c r="H34" s="84">
        <f t="shared" si="16"/>
        <v>27455</v>
      </c>
      <c r="I34" s="73"/>
      <c r="J34" s="79"/>
      <c r="K34" s="81">
        <f t="shared" si="15"/>
        <v>0.24403569477326534</v>
      </c>
      <c r="L34" s="81">
        <f t="shared" si="15"/>
        <v>0.33906392278273539</v>
      </c>
      <c r="M34" s="81">
        <f t="shared" si="15"/>
        <v>0.4169003824439993</v>
      </c>
      <c r="N34" s="73"/>
    </row>
    <row r="35" spans="1:14" ht="18.75" customHeight="1">
      <c r="D35" s="73" t="s">
        <v>40</v>
      </c>
      <c r="E35" s="84">
        <v>8652</v>
      </c>
      <c r="F35" s="84">
        <v>7544</v>
      </c>
      <c r="G35" s="84">
        <v>12836</v>
      </c>
      <c r="H35" s="84">
        <f t="shared" si="16"/>
        <v>29032</v>
      </c>
      <c r="I35" s="73"/>
      <c r="J35" s="79"/>
      <c r="K35" s="81">
        <f t="shared" ref="K35:M36" si="17">E35/$H35</f>
        <v>0.29801598236428767</v>
      </c>
      <c r="L35" s="81">
        <f t="shared" si="17"/>
        <v>0.25985119867732159</v>
      </c>
      <c r="M35" s="81">
        <f t="shared" si="17"/>
        <v>0.44213281895839074</v>
      </c>
      <c r="N35" s="73"/>
    </row>
    <row r="36" spans="1:14" ht="18" customHeight="1">
      <c r="D36" s="73" t="s">
        <v>2052</v>
      </c>
      <c r="E36" s="84">
        <v>8803</v>
      </c>
      <c r="F36" s="84">
        <v>11784</v>
      </c>
      <c r="G36" s="84">
        <v>11410</v>
      </c>
      <c r="H36" s="84">
        <f t="shared" si="16"/>
        <v>31997</v>
      </c>
      <c r="I36" s="73"/>
      <c r="J36" s="79"/>
      <c r="K36" s="81">
        <f t="shared" si="17"/>
        <v>0.27511954245710535</v>
      </c>
      <c r="L36" s="81">
        <f t="shared" si="17"/>
        <v>0.36828452667437572</v>
      </c>
      <c r="M36" s="81">
        <f t="shared" si="17"/>
        <v>0.35659593086851893</v>
      </c>
      <c r="N36" s="73"/>
    </row>
    <row r="37" spans="1:14" ht="18.75" customHeight="1">
      <c r="D37" s="73" t="s">
        <v>2316</v>
      </c>
      <c r="E37" s="84">
        <v>10640.2</v>
      </c>
      <c r="F37" s="84">
        <v>10734</v>
      </c>
      <c r="G37" s="84">
        <v>10647</v>
      </c>
      <c r="H37" s="84">
        <f t="shared" si="16"/>
        <v>32021.200000000001</v>
      </c>
      <c r="I37" s="73"/>
      <c r="J37" s="79"/>
      <c r="K37" s="81">
        <f t="shared" ref="K37:M38" si="18">E37/$H37</f>
        <v>0.33228611045182566</v>
      </c>
      <c r="L37" s="81">
        <f t="shared" si="18"/>
        <v>0.33521541978439284</v>
      </c>
      <c r="M37" s="81">
        <f t="shared" si="18"/>
        <v>0.3324984697637815</v>
      </c>
      <c r="N37" s="73"/>
    </row>
    <row r="38" spans="1:14" ht="17.25" customHeight="1">
      <c r="D38" s="73" t="s">
        <v>862</v>
      </c>
      <c r="E38" s="84">
        <v>10917.2</v>
      </c>
      <c r="F38" s="84">
        <v>10827</v>
      </c>
      <c r="G38" s="84">
        <v>8802</v>
      </c>
      <c r="H38" s="84">
        <f t="shared" si="16"/>
        <v>30546.2</v>
      </c>
      <c r="I38" s="73"/>
      <c r="J38" s="79"/>
      <c r="K38" s="81">
        <f t="shared" si="18"/>
        <v>0.35739961108092005</v>
      </c>
      <c r="L38" s="81">
        <f t="shared" si="18"/>
        <v>0.35444670695536595</v>
      </c>
      <c r="M38" s="81">
        <f t="shared" si="18"/>
        <v>0.28815368196371399</v>
      </c>
      <c r="N38" s="73"/>
    </row>
    <row r="39" spans="1:14" ht="17.25" customHeight="1">
      <c r="D39" s="73" t="s">
        <v>2469</v>
      </c>
      <c r="E39" s="84">
        <v>12187.2</v>
      </c>
      <c r="F39" s="84">
        <v>9654</v>
      </c>
      <c r="G39" s="84">
        <v>7047</v>
      </c>
      <c r="H39" s="84">
        <f t="shared" ref="H39:H44" si="19">SUM(E39:G39)</f>
        <v>28888.2</v>
      </c>
      <c r="I39" s="73"/>
      <c r="J39" s="79"/>
      <c r="K39" s="81">
        <f>E39/$H39</f>
        <v>0.42187467547303054</v>
      </c>
      <c r="L39" s="81">
        <f t="shared" ref="L39:M42" si="20">F39/$H39</f>
        <v>0.33418489210127317</v>
      </c>
      <c r="M39" s="81">
        <f t="shared" si="20"/>
        <v>0.2439404324256963</v>
      </c>
      <c r="N39" s="73"/>
    </row>
    <row r="40" spans="1:14" ht="17.25" customHeight="1">
      <c r="C40" s="103"/>
      <c r="D40" s="73" t="s">
        <v>2468</v>
      </c>
      <c r="E40" s="84">
        <v>10098.6</v>
      </c>
      <c r="F40" s="84">
        <v>8104.5</v>
      </c>
      <c r="G40" s="84">
        <v>8355.5</v>
      </c>
      <c r="H40" s="84">
        <f t="shared" si="19"/>
        <v>26558.6</v>
      </c>
      <c r="I40" s="73"/>
      <c r="J40" s="79"/>
      <c r="K40" s="81">
        <f>E40/$H40</f>
        <v>0.38023841618157589</v>
      </c>
      <c r="L40" s="81">
        <f t="shared" si="20"/>
        <v>0.30515539222699994</v>
      </c>
      <c r="M40" s="81">
        <f t="shared" si="20"/>
        <v>0.31460619159142428</v>
      </c>
      <c r="N40" s="73"/>
    </row>
    <row r="41" spans="1:14" ht="17.25" customHeight="1">
      <c r="D41" s="73" t="s">
        <v>1437</v>
      </c>
      <c r="E41" s="84">
        <v>8010</v>
      </c>
      <c r="F41" s="84">
        <v>6555</v>
      </c>
      <c r="G41" s="84">
        <v>7640</v>
      </c>
      <c r="H41" s="84">
        <f t="shared" si="19"/>
        <v>22205</v>
      </c>
      <c r="I41" s="73"/>
      <c r="J41" s="79"/>
      <c r="K41" s="81">
        <f>E41/$H41</f>
        <v>0.36072956541319523</v>
      </c>
      <c r="L41" s="81">
        <f>F41/$H41</f>
        <v>0.29520378293177213</v>
      </c>
      <c r="M41" s="81">
        <f>G41/$H41</f>
        <v>0.34406665165503264</v>
      </c>
      <c r="N41" s="73"/>
    </row>
    <row r="42" spans="1:14" ht="18.75">
      <c r="D42" s="73" t="s">
        <v>431</v>
      </c>
      <c r="E42" s="84">
        <v>7620</v>
      </c>
      <c r="F42" s="84">
        <v>5166</v>
      </c>
      <c r="G42" s="84">
        <v>6864</v>
      </c>
      <c r="H42" s="84">
        <f t="shared" si="19"/>
        <v>19650</v>
      </c>
      <c r="I42" s="73"/>
      <c r="J42" s="79"/>
      <c r="K42" s="81">
        <f>E42/$H42</f>
        <v>0.38778625954198476</v>
      </c>
      <c r="L42" s="81">
        <f t="shared" si="20"/>
        <v>0.2629007633587786</v>
      </c>
      <c r="M42" s="81">
        <f t="shared" si="20"/>
        <v>0.34931297709923664</v>
      </c>
      <c r="N42" s="73"/>
    </row>
    <row r="43" spans="1:14" ht="18.75" customHeight="1">
      <c r="D43" s="73" t="s">
        <v>1829</v>
      </c>
      <c r="E43" s="84">
        <v>6762</v>
      </c>
      <c r="F43" s="84">
        <v>10850</v>
      </c>
      <c r="G43" s="84">
        <v>6054</v>
      </c>
      <c r="H43" s="84">
        <f t="shared" si="19"/>
        <v>23666</v>
      </c>
      <c r="I43" s="73"/>
      <c r="J43" s="79"/>
      <c r="K43" s="81">
        <f t="shared" ref="K43:M44" si="21">E43/$H43</f>
        <v>0.28572635848897154</v>
      </c>
      <c r="L43" s="81">
        <f t="shared" si="21"/>
        <v>0.45846361869348434</v>
      </c>
      <c r="M43" s="81">
        <f t="shared" si="21"/>
        <v>0.25581002281754417</v>
      </c>
      <c r="N43" s="73"/>
    </row>
    <row r="44" spans="1:14" ht="18.75">
      <c r="D44" s="73" t="s">
        <v>1968</v>
      </c>
      <c r="E44" s="84">
        <v>5058</v>
      </c>
      <c r="F44" s="84">
        <v>10506</v>
      </c>
      <c r="G44" s="84">
        <v>5208</v>
      </c>
      <c r="H44" s="84">
        <f t="shared" si="19"/>
        <v>20772</v>
      </c>
      <c r="I44" s="73"/>
      <c r="J44" s="79"/>
      <c r="K44" s="81">
        <f t="shared" si="21"/>
        <v>0.24350086655112652</v>
      </c>
      <c r="L44" s="81">
        <f t="shared" si="21"/>
        <v>0.50577700751010979</v>
      </c>
      <c r="M44" s="81">
        <f t="shared" si="21"/>
        <v>0.2507221259387637</v>
      </c>
      <c r="N44" s="73"/>
    </row>
    <row r="45" spans="1:14" ht="18" customHeight="1">
      <c r="B45" s="103"/>
      <c r="D45" s="73" t="s">
        <v>3633</v>
      </c>
      <c r="E45" s="84">
        <v>6335</v>
      </c>
      <c r="F45" s="84">
        <v>7701</v>
      </c>
      <c r="G45" s="84">
        <v>6384</v>
      </c>
      <c r="H45" s="84">
        <f t="shared" ref="H45:H50" si="22">SUM(E45:G45)</f>
        <v>20420</v>
      </c>
      <c r="I45" s="73"/>
      <c r="J45" s="79"/>
      <c r="K45" s="81">
        <f t="shared" ref="K45:M46" si="23">E45/$H45</f>
        <v>0.31023506366307541</v>
      </c>
      <c r="L45" s="81">
        <f t="shared" si="23"/>
        <v>0.37713026444662096</v>
      </c>
      <c r="M45" s="81">
        <f t="shared" si="23"/>
        <v>0.31263467189030364</v>
      </c>
      <c r="N45" s="73"/>
    </row>
    <row r="46" spans="1:14" ht="18.75">
      <c r="D46" s="73" t="s">
        <v>3627</v>
      </c>
      <c r="E46" s="84">
        <v>6448</v>
      </c>
      <c r="F46" s="84">
        <v>7236</v>
      </c>
      <c r="G46" s="84">
        <v>5475</v>
      </c>
      <c r="H46" s="84">
        <f t="shared" si="22"/>
        <v>19159</v>
      </c>
      <c r="I46" s="73"/>
      <c r="J46" s="79"/>
      <c r="K46" s="81">
        <f t="shared" si="23"/>
        <v>0.3365520121091915</v>
      </c>
      <c r="L46" s="81">
        <f t="shared" si="23"/>
        <v>0.37768150738556294</v>
      </c>
      <c r="M46" s="81">
        <f t="shared" si="23"/>
        <v>0.28576648050524556</v>
      </c>
      <c r="N46" s="73"/>
    </row>
    <row r="47" spans="1:14" ht="18.75" customHeight="1">
      <c r="D47" s="73" t="s">
        <v>1213</v>
      </c>
      <c r="E47" s="84">
        <v>4369</v>
      </c>
      <c r="F47" s="84">
        <v>7277</v>
      </c>
      <c r="G47" s="84">
        <v>4602</v>
      </c>
      <c r="H47" s="84">
        <f t="shared" si="22"/>
        <v>16248</v>
      </c>
      <c r="I47" s="73"/>
      <c r="J47" s="79"/>
      <c r="K47" s="81">
        <f t="shared" ref="K47:M48" si="24">E47/$H47</f>
        <v>0.26889463318562284</v>
      </c>
      <c r="L47" s="81">
        <f t="shared" si="24"/>
        <v>0.44787050713934023</v>
      </c>
      <c r="M47" s="81">
        <f t="shared" si="24"/>
        <v>0.28323485967503692</v>
      </c>
      <c r="N47" s="73"/>
    </row>
    <row r="48" spans="1:14" ht="20.25" customHeight="1">
      <c r="D48" s="73" t="s">
        <v>1212</v>
      </c>
      <c r="E48" s="84">
        <v>2881.49</v>
      </c>
      <c r="F48" s="84">
        <v>7718.81</v>
      </c>
      <c r="G48" s="84">
        <v>4553.6499999999996</v>
      </c>
      <c r="H48" s="84">
        <f t="shared" si="22"/>
        <v>15153.949999999999</v>
      </c>
      <c r="I48" s="73"/>
      <c r="J48" s="79"/>
      <c r="K48" s="81">
        <f t="shared" si="24"/>
        <v>0.19014778325123152</v>
      </c>
      <c r="L48" s="81">
        <f t="shared" si="24"/>
        <v>0.50935960591133012</v>
      </c>
      <c r="M48" s="81">
        <f t="shared" si="24"/>
        <v>0.30049261083743845</v>
      </c>
      <c r="N48" s="73"/>
    </row>
    <row r="49" spans="4:15" ht="18.75">
      <c r="D49" s="73" t="s">
        <v>2899</v>
      </c>
      <c r="E49" s="84">
        <v>1848</v>
      </c>
      <c r="F49" s="84">
        <v>7460</v>
      </c>
      <c r="G49" s="84">
        <v>4189</v>
      </c>
      <c r="H49" s="84">
        <f t="shared" si="22"/>
        <v>13497</v>
      </c>
      <c r="I49" s="73"/>
      <c r="J49" s="79"/>
      <c r="K49" s="81">
        <f t="shared" ref="K49:M51" si="25">E49/$H49</f>
        <v>0.13691931540342298</v>
      </c>
      <c r="L49" s="81">
        <f t="shared" si="25"/>
        <v>0.55271541824109061</v>
      </c>
      <c r="M49" s="81">
        <f t="shared" si="25"/>
        <v>0.31036526635548639</v>
      </c>
      <c r="N49" s="73"/>
    </row>
    <row r="50" spans="4:15" ht="18.75">
      <c r="D50" s="73" t="s">
        <v>919</v>
      </c>
      <c r="E50" s="84">
        <v>1812</v>
      </c>
      <c r="F50" s="84">
        <v>7327</v>
      </c>
      <c r="G50" s="84">
        <v>4664</v>
      </c>
      <c r="H50" s="84">
        <f t="shared" si="22"/>
        <v>13803</v>
      </c>
      <c r="I50" s="73"/>
      <c r="J50" s="79"/>
      <c r="K50" s="81">
        <f>E50/$H50</f>
        <v>0.13127580960660726</v>
      </c>
      <c r="L50" s="81">
        <f>F50/$H50</f>
        <v>0.53082663189161772</v>
      </c>
      <c r="M50" s="81">
        <f>G50/$H50</f>
        <v>0.337897558501775</v>
      </c>
      <c r="N50" s="73"/>
    </row>
    <row r="51" spans="4:15" ht="18.75">
      <c r="D51" s="73" t="s">
        <v>920</v>
      </c>
      <c r="E51" s="84">
        <v>1822</v>
      </c>
      <c r="F51" s="84">
        <v>6832</v>
      </c>
      <c r="G51" s="84">
        <v>5187</v>
      </c>
      <c r="H51" s="84">
        <f t="shared" ref="H51:H64" si="26">SUM(E51:G51)</f>
        <v>13841</v>
      </c>
      <c r="I51" s="73"/>
      <c r="J51" s="79"/>
      <c r="K51" s="81">
        <f t="shared" si="25"/>
        <v>0.1316378874358789</v>
      </c>
      <c r="L51" s="81">
        <f t="shared" si="25"/>
        <v>0.49360595332707174</v>
      </c>
      <c r="M51" s="81">
        <f t="shared" si="25"/>
        <v>0.37475615923704936</v>
      </c>
      <c r="N51" s="73"/>
    </row>
    <row r="52" spans="4:15" ht="18.75">
      <c r="D52" s="73" t="s">
        <v>921</v>
      </c>
      <c r="E52" s="172">
        <v>1873</v>
      </c>
      <c r="F52" s="173">
        <v>8958</v>
      </c>
      <c r="G52" s="173">
        <v>3809</v>
      </c>
      <c r="H52" s="84">
        <f t="shared" si="26"/>
        <v>14640</v>
      </c>
      <c r="I52" s="73"/>
      <c r="J52" s="79"/>
      <c r="K52" s="81">
        <f t="shared" ref="K52:M56" si="27">E52/$H52</f>
        <v>0.12793715846994536</v>
      </c>
      <c r="L52" s="81">
        <f t="shared" si="27"/>
        <v>0.6118852459016394</v>
      </c>
      <c r="M52" s="81">
        <f t="shared" si="27"/>
        <v>0.2601775956284153</v>
      </c>
      <c r="N52" s="73"/>
      <c r="O52" s="82"/>
    </row>
    <row r="53" spans="4:15" ht="18.75">
      <c r="D53" s="73" t="s">
        <v>1624</v>
      </c>
      <c r="E53" s="172">
        <v>2739</v>
      </c>
      <c r="F53" s="173">
        <v>8080</v>
      </c>
      <c r="G53" s="173">
        <v>2877</v>
      </c>
      <c r="H53" s="84">
        <f t="shared" si="26"/>
        <v>13696</v>
      </c>
      <c r="I53" s="73"/>
      <c r="J53" s="79"/>
      <c r="K53" s="81">
        <f t="shared" si="27"/>
        <v>0.19998539719626168</v>
      </c>
      <c r="L53" s="81">
        <f t="shared" si="27"/>
        <v>0.58995327102803741</v>
      </c>
      <c r="M53" s="81">
        <f t="shared" si="27"/>
        <v>0.21006133177570094</v>
      </c>
      <c r="N53" s="73"/>
    </row>
    <row r="54" spans="4:15" ht="18.75">
      <c r="D54" s="73" t="s">
        <v>1625</v>
      </c>
      <c r="E54" s="172">
        <v>3367</v>
      </c>
      <c r="F54" s="173">
        <v>7894</v>
      </c>
      <c r="G54" s="173">
        <v>3179</v>
      </c>
      <c r="H54" s="84">
        <f t="shared" si="26"/>
        <v>14440</v>
      </c>
      <c r="I54" s="73"/>
      <c r="J54" s="79"/>
      <c r="K54" s="81">
        <f t="shared" si="27"/>
        <v>0.23317174515235456</v>
      </c>
      <c r="L54" s="81">
        <f t="shared" si="27"/>
        <v>0.5466759002770083</v>
      </c>
      <c r="M54" s="81">
        <f t="shared" si="27"/>
        <v>0.22015235457063712</v>
      </c>
      <c r="N54" s="73"/>
    </row>
    <row r="55" spans="4:15" ht="18.75">
      <c r="D55" s="73" t="s">
        <v>1626</v>
      </c>
      <c r="E55" s="172">
        <v>3717</v>
      </c>
      <c r="F55" s="173">
        <v>7937</v>
      </c>
      <c r="G55" s="173">
        <v>4166</v>
      </c>
      <c r="H55" s="84">
        <f t="shared" si="26"/>
        <v>15820</v>
      </c>
      <c r="I55" s="73"/>
      <c r="J55" s="79"/>
      <c r="K55" s="81">
        <f t="shared" si="27"/>
        <v>0.23495575221238937</v>
      </c>
      <c r="L55" s="81">
        <f t="shared" si="27"/>
        <v>0.50170670037926679</v>
      </c>
      <c r="M55" s="81">
        <f t="shared" si="27"/>
        <v>0.26333754740834386</v>
      </c>
      <c r="N55" s="73"/>
    </row>
    <row r="56" spans="4:15" ht="18.75">
      <c r="D56" s="73" t="s">
        <v>1627</v>
      </c>
      <c r="E56" s="172">
        <v>3900</v>
      </c>
      <c r="F56" s="173">
        <v>7886</v>
      </c>
      <c r="G56" s="173">
        <v>3612</v>
      </c>
      <c r="H56" s="84">
        <f t="shared" si="26"/>
        <v>15398</v>
      </c>
      <c r="I56" s="73"/>
      <c r="J56" s="79"/>
      <c r="K56" s="81">
        <f t="shared" si="27"/>
        <v>0.25327964670736458</v>
      </c>
      <c r="L56" s="81">
        <f t="shared" si="27"/>
        <v>0.51214443434212231</v>
      </c>
      <c r="M56" s="81">
        <f t="shared" si="27"/>
        <v>0.23457591895051305</v>
      </c>
      <c r="N56" s="73"/>
    </row>
    <row r="57" spans="4:15" ht="18.75">
      <c r="D57" s="73" t="s">
        <v>1629</v>
      </c>
      <c r="E57" s="172">
        <v>3648.69</v>
      </c>
      <c r="F57" s="172">
        <v>8513.61</v>
      </c>
      <c r="G57" s="172">
        <v>5909.85</v>
      </c>
      <c r="H57" s="84">
        <f t="shared" si="26"/>
        <v>18072.150000000001</v>
      </c>
      <c r="I57" s="73"/>
      <c r="J57" s="79"/>
      <c r="K57" s="81">
        <v>0.21299999999999999</v>
      </c>
      <c r="L57" s="81">
        <v>0.497</v>
      </c>
      <c r="M57" s="81">
        <v>0.34499999999999997</v>
      </c>
      <c r="N57" s="73"/>
    </row>
    <row r="58" spans="4:15" ht="18.75">
      <c r="D58" s="73" t="s">
        <v>1630</v>
      </c>
      <c r="E58" s="172">
        <v>3196</v>
      </c>
      <c r="F58" s="172">
        <v>8378</v>
      </c>
      <c r="G58" s="172">
        <v>7230</v>
      </c>
      <c r="H58" s="84">
        <f t="shared" si="26"/>
        <v>18804</v>
      </c>
      <c r="I58" s="73"/>
      <c r="J58" s="79"/>
      <c r="K58" s="81">
        <f t="shared" ref="K58:M59" si="28">E58/$H58</f>
        <v>0.16996383748138694</v>
      </c>
      <c r="L58" s="81">
        <f t="shared" si="28"/>
        <v>0.44554350138268456</v>
      </c>
      <c r="M58" s="81">
        <f t="shared" si="28"/>
        <v>0.3844926611359285</v>
      </c>
      <c r="N58" s="73"/>
    </row>
    <row r="59" spans="4:15" ht="18.75">
      <c r="D59" s="73" t="s">
        <v>1631</v>
      </c>
      <c r="E59" s="172">
        <v>5681</v>
      </c>
      <c r="F59" s="172">
        <v>6311</v>
      </c>
      <c r="G59" s="172">
        <v>6534</v>
      </c>
      <c r="H59" s="84">
        <f t="shared" si="26"/>
        <v>18526</v>
      </c>
      <c r="I59" s="73"/>
      <c r="J59" s="79"/>
      <c r="K59" s="81">
        <f t="shared" si="28"/>
        <v>0.30665011335420489</v>
      </c>
      <c r="L59" s="81">
        <f t="shared" si="28"/>
        <v>0.3406563748245709</v>
      </c>
      <c r="M59" s="81">
        <f t="shared" si="28"/>
        <v>0.35269351182122421</v>
      </c>
      <c r="N59" s="73"/>
    </row>
    <row r="60" spans="4:15" ht="18.75">
      <c r="D60" s="73" t="s">
        <v>1632</v>
      </c>
      <c r="E60" s="172">
        <v>6056.55</v>
      </c>
      <c r="F60" s="172">
        <v>5514.75</v>
      </c>
      <c r="G60" s="172">
        <v>7681.95</v>
      </c>
      <c r="H60" s="84">
        <f t="shared" si="26"/>
        <v>19253.25</v>
      </c>
      <c r="I60" s="73"/>
      <c r="J60" s="79"/>
      <c r="K60" s="81">
        <v>0.313</v>
      </c>
      <c r="L60" s="81">
        <v>0.28499999999999998</v>
      </c>
      <c r="M60" s="81">
        <v>0.39700000000000002</v>
      </c>
      <c r="N60" s="73"/>
    </row>
    <row r="61" spans="4:15" ht="18.75">
      <c r="D61" s="73" t="s">
        <v>427</v>
      </c>
      <c r="E61" s="172">
        <v>7609.4</v>
      </c>
      <c r="F61" s="172">
        <v>5584</v>
      </c>
      <c r="G61" s="172">
        <v>10701.56</v>
      </c>
      <c r="H61" s="84">
        <f t="shared" si="26"/>
        <v>23894.959999999999</v>
      </c>
      <c r="I61" s="73"/>
      <c r="J61" s="79"/>
      <c r="K61" s="81">
        <f t="shared" ref="K61:M62" si="29">E61/$H61</f>
        <v>0.31845209198927305</v>
      </c>
      <c r="L61" s="81">
        <f t="shared" si="29"/>
        <v>0.23368944748181208</v>
      </c>
      <c r="M61" s="81">
        <f t="shared" si="29"/>
        <v>0.44785846052891487</v>
      </c>
      <c r="N61" s="73"/>
    </row>
    <row r="62" spans="4:15" ht="18.75">
      <c r="D62" s="73" t="s">
        <v>428</v>
      </c>
      <c r="E62" s="172">
        <v>9092</v>
      </c>
      <c r="F62" s="172">
        <v>4538</v>
      </c>
      <c r="G62" s="172">
        <v>11628</v>
      </c>
      <c r="H62" s="84">
        <f t="shared" si="26"/>
        <v>25258</v>
      </c>
      <c r="I62" s="73"/>
      <c r="J62" s="79"/>
      <c r="K62" s="81">
        <f t="shared" si="29"/>
        <v>0.3599651595534088</v>
      </c>
      <c r="L62" s="81">
        <f t="shared" si="29"/>
        <v>0.17966584844405734</v>
      </c>
      <c r="M62" s="81">
        <f t="shared" si="29"/>
        <v>0.46036899200253384</v>
      </c>
      <c r="N62" s="73"/>
    </row>
    <row r="63" spans="4:15" ht="18.75">
      <c r="D63" s="73" t="s">
        <v>429</v>
      </c>
      <c r="E63" s="172">
        <v>8032.5</v>
      </c>
      <c r="F63" s="172">
        <v>4117.5</v>
      </c>
      <c r="G63" s="172">
        <v>10147.5</v>
      </c>
      <c r="H63" s="84">
        <f t="shared" si="26"/>
        <v>22297.5</v>
      </c>
      <c r="I63" s="73"/>
      <c r="J63" s="79"/>
      <c r="K63" s="81">
        <v>0.35699999999999998</v>
      </c>
      <c r="L63" s="81">
        <v>0.183</v>
      </c>
      <c r="M63" s="81">
        <v>0.45100000000000001</v>
      </c>
      <c r="N63" s="73"/>
    </row>
    <row r="64" spans="4:15" ht="19.5" thickBot="1">
      <c r="D64" s="73" t="s">
        <v>430</v>
      </c>
      <c r="E64" s="172">
        <v>6472</v>
      </c>
      <c r="F64" s="172">
        <v>3631</v>
      </c>
      <c r="G64" s="172">
        <v>8357</v>
      </c>
      <c r="H64" s="84">
        <f t="shared" si="26"/>
        <v>18460</v>
      </c>
      <c r="I64" s="73"/>
      <c r="J64" s="79"/>
      <c r="K64" s="81">
        <f>E64/$H64</f>
        <v>0.35059588299024919</v>
      </c>
      <c r="L64" s="81">
        <f>F64/$H64</f>
        <v>0.1966955579631636</v>
      </c>
      <c r="M64" s="81">
        <f>G64/$H64</f>
        <v>0.45270855904658719</v>
      </c>
      <c r="N64" s="73"/>
    </row>
    <row r="65" spans="4:15" ht="18.75">
      <c r="D65" s="97"/>
      <c r="E65" s="97"/>
      <c r="F65" s="97"/>
      <c r="G65" s="97"/>
      <c r="H65" s="97"/>
      <c r="I65" s="97"/>
      <c r="J65" s="80"/>
      <c r="K65" s="97"/>
      <c r="L65" s="97"/>
      <c r="M65" s="97"/>
      <c r="N65" s="97"/>
      <c r="O65" s="97"/>
    </row>
    <row r="66" spans="4:15" ht="18.75">
      <c r="D66" s="171" t="s">
        <v>4522</v>
      </c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4:15" ht="23.25">
      <c r="D67" s="176" t="s">
        <v>4581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4:15" ht="23.25">
      <c r="D68" s="177" t="s">
        <v>4582</v>
      </c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4:15" ht="23.25">
      <c r="D69" s="177" t="s">
        <v>4583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4:15" ht="23.25">
      <c r="D70" s="177" t="s">
        <v>4584</v>
      </c>
      <c r="E70" s="73"/>
      <c r="F70" s="73"/>
      <c r="G70" s="73"/>
      <c r="H70" s="73"/>
      <c r="I70" s="73"/>
      <c r="J70" s="73"/>
      <c r="K70" s="73"/>
      <c r="L70" s="73"/>
      <c r="M70" s="73"/>
      <c r="N70" s="73"/>
    </row>
    <row r="71" spans="4:15" ht="18.75"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</row>
    <row r="72" spans="4:15" ht="18.75"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4:15" ht="18.75"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</sheetData>
  <phoneticPr fontId="0" type="noConversion"/>
  <pageMargins left="0.75" right="0.75" top="1" bottom="1" header="0.5" footer="0.5"/>
  <pageSetup scale="64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W90"/>
  <sheetViews>
    <sheetView topLeftCell="B1" zoomScale="70" zoomScaleNormal="70" workbookViewId="0">
      <selection activeCell="D7" sqref="D7"/>
    </sheetView>
  </sheetViews>
  <sheetFormatPr defaultRowHeight="15.75"/>
  <cols>
    <col min="1" max="1" width="16.33203125" style="14" customWidth="1"/>
    <col min="2" max="2" width="8.88671875" style="14"/>
    <col min="3" max="3" width="8.88671875" style="33"/>
    <col min="4" max="4" width="18.5546875" style="14" customWidth="1"/>
    <col min="5" max="5" width="1.21875" style="14" customWidth="1"/>
    <col min="6" max="6" width="19.21875" style="14" customWidth="1"/>
    <col min="7" max="7" width="44.77734375" style="14" customWidth="1"/>
    <col min="8" max="8" width="31.21875" style="14" customWidth="1"/>
    <col min="9" max="9" width="15.44140625" style="14" hidden="1" customWidth="1"/>
    <col min="10" max="10" width="19" style="14" hidden="1" customWidth="1"/>
    <col min="11" max="11" width="15.6640625" style="14" hidden="1" customWidth="1"/>
    <col min="12" max="12" width="10.21875" style="32" customWidth="1"/>
    <col min="13" max="13" width="8.88671875" style="32"/>
    <col min="14" max="14" width="17.88671875" style="14" customWidth="1"/>
    <col min="15" max="15" width="12.6640625" style="32" customWidth="1"/>
    <col min="16" max="16" width="10" style="32" customWidth="1"/>
    <col min="17" max="17" width="21.77734375" style="32" customWidth="1"/>
    <col min="18" max="18" width="41.5546875" style="32" customWidth="1"/>
    <col min="19" max="19" width="17.5546875" style="32" customWidth="1"/>
    <col min="20" max="20" width="16.33203125" style="14" customWidth="1"/>
    <col min="21" max="16384" width="8.88671875" style="14"/>
  </cols>
  <sheetData>
    <row r="1" spans="2:75">
      <c r="D1" s="33"/>
      <c r="I1" s="32"/>
    </row>
    <row r="2" spans="2:75">
      <c r="D2" s="33"/>
      <c r="I2" s="32"/>
    </row>
    <row r="3" spans="2:75">
      <c r="D3" s="33"/>
      <c r="I3" s="32"/>
    </row>
    <row r="4" spans="2:75" ht="30">
      <c r="D4" s="64" t="s">
        <v>3541</v>
      </c>
      <c r="E4" s="54"/>
      <c r="H4" s="35"/>
      <c r="I4" s="32"/>
      <c r="J4" s="35"/>
      <c r="K4" s="35"/>
      <c r="N4" s="53"/>
      <c r="O4" s="31"/>
      <c r="T4" s="8" t="s">
        <v>1410</v>
      </c>
    </row>
    <row r="5" spans="2:75" ht="22.5">
      <c r="D5" s="66" t="s">
        <v>4709</v>
      </c>
      <c r="E5" s="32"/>
      <c r="H5" s="35"/>
      <c r="I5" s="32"/>
      <c r="J5" s="35"/>
      <c r="K5" s="35"/>
      <c r="N5" s="53"/>
      <c r="O5" s="31"/>
      <c r="P5" s="12" t="s">
        <v>1694</v>
      </c>
      <c r="T5" s="8" t="s">
        <v>1420</v>
      </c>
    </row>
    <row r="6" spans="2:75">
      <c r="D6" s="148" t="s">
        <v>4420</v>
      </c>
      <c r="E6" s="47"/>
      <c r="H6" s="35"/>
      <c r="I6" s="32"/>
      <c r="J6" s="35"/>
      <c r="K6" s="35"/>
      <c r="N6" s="53"/>
      <c r="O6" s="31"/>
      <c r="P6" s="12" t="s">
        <v>1695</v>
      </c>
      <c r="T6" s="8" t="s">
        <v>4421</v>
      </c>
    </row>
    <row r="7" spans="2:75">
      <c r="D7" s="148" t="s">
        <v>2807</v>
      </c>
      <c r="E7" s="8"/>
      <c r="F7" s="9"/>
      <c r="G7" s="10"/>
      <c r="H7" s="7"/>
      <c r="I7" s="8"/>
      <c r="J7" s="7"/>
      <c r="K7" s="7"/>
      <c r="L7" s="8"/>
      <c r="M7" s="11"/>
      <c r="N7" s="51"/>
      <c r="O7" s="12" t="s">
        <v>1694</v>
      </c>
      <c r="P7" s="12" t="s">
        <v>914</v>
      </c>
      <c r="Q7" s="12"/>
      <c r="R7" s="8"/>
      <c r="S7" s="8"/>
      <c r="T7" s="32" t="s">
        <v>4422</v>
      </c>
    </row>
    <row r="8" spans="2:75">
      <c r="D8" s="149" t="s">
        <v>2807</v>
      </c>
      <c r="E8" s="8"/>
      <c r="F8" s="9" t="s">
        <v>1695</v>
      </c>
      <c r="G8" s="10"/>
      <c r="H8" s="7"/>
      <c r="I8" s="8"/>
      <c r="J8" s="7"/>
      <c r="K8" s="7"/>
      <c r="L8" s="8"/>
      <c r="M8" s="11"/>
      <c r="N8" s="51" t="s">
        <v>1696</v>
      </c>
      <c r="O8" s="12" t="s">
        <v>1695</v>
      </c>
      <c r="P8" s="32" t="s">
        <v>2965</v>
      </c>
      <c r="Q8" s="12"/>
      <c r="R8" s="8"/>
      <c r="S8" s="8"/>
      <c r="T8" s="32" t="s">
        <v>4423</v>
      </c>
    </row>
    <row r="9" spans="2:75">
      <c r="D9" s="6" t="s">
        <v>4424</v>
      </c>
      <c r="E9" s="8"/>
      <c r="F9" s="9" t="s">
        <v>1412</v>
      </c>
      <c r="G9" s="6" t="s">
        <v>1413</v>
      </c>
      <c r="H9" s="6" t="s">
        <v>1414</v>
      </c>
      <c r="I9" s="8" t="s">
        <v>2244</v>
      </c>
      <c r="J9" s="6" t="s">
        <v>4425</v>
      </c>
      <c r="K9" s="6" t="s">
        <v>3907</v>
      </c>
      <c r="L9" s="8" t="s">
        <v>4426</v>
      </c>
      <c r="M9" s="11" t="s">
        <v>1415</v>
      </c>
      <c r="N9" s="51" t="s">
        <v>1416</v>
      </c>
      <c r="O9" s="12" t="s">
        <v>1417</v>
      </c>
      <c r="P9" s="32" t="s">
        <v>2966</v>
      </c>
      <c r="Q9" s="12" t="s">
        <v>2020</v>
      </c>
      <c r="R9" s="8" t="s">
        <v>1418</v>
      </c>
      <c r="S9" s="8" t="s">
        <v>1419</v>
      </c>
      <c r="T9" s="32" t="s">
        <v>4427</v>
      </c>
    </row>
    <row r="10" spans="2:75" ht="5.0999999999999996" customHeight="1">
      <c r="D10" s="6"/>
      <c r="E10" s="8"/>
      <c r="F10" s="9"/>
      <c r="G10" s="8"/>
      <c r="H10" s="7"/>
      <c r="I10" s="8"/>
      <c r="J10" s="7"/>
      <c r="K10" s="7"/>
      <c r="L10" s="8"/>
      <c r="M10" s="11"/>
      <c r="N10" s="51"/>
      <c r="O10" s="12"/>
      <c r="P10" s="12"/>
      <c r="Q10" s="12"/>
      <c r="R10" s="8"/>
      <c r="S10" s="8"/>
      <c r="T10" s="8"/>
    </row>
    <row r="11" spans="2:75" ht="5.0999999999999996" customHeight="1">
      <c r="D11" s="150"/>
      <c r="E11" s="151"/>
      <c r="F11" s="152"/>
      <c r="G11" s="151"/>
      <c r="H11" s="153"/>
      <c r="I11" s="151"/>
      <c r="J11" s="153"/>
      <c r="K11" s="153"/>
      <c r="L11" s="151"/>
      <c r="M11" s="154"/>
      <c r="N11" s="155"/>
      <c r="O11" s="156"/>
      <c r="P11" s="156"/>
      <c r="Q11" s="156"/>
      <c r="R11" s="151"/>
      <c r="S11" s="151"/>
      <c r="T11" s="157"/>
    </row>
    <row r="12" spans="2:75" ht="5.0999999999999996" customHeight="1">
      <c r="D12" s="52"/>
      <c r="E12" s="158"/>
      <c r="F12" s="27"/>
      <c r="G12" s="26"/>
      <c r="H12" s="7"/>
      <c r="I12" s="8"/>
      <c r="J12" s="7"/>
      <c r="K12" s="7"/>
      <c r="L12" s="8"/>
      <c r="M12" s="11"/>
      <c r="N12" s="51"/>
      <c r="O12" s="12"/>
      <c r="P12" s="12"/>
      <c r="Q12" s="12"/>
      <c r="R12" s="8"/>
      <c r="S12" s="8"/>
      <c r="T12" s="8"/>
    </row>
    <row r="14" spans="2:75" ht="20.25">
      <c r="D14" s="149" t="s">
        <v>4578</v>
      </c>
      <c r="E14" s="32"/>
      <c r="F14" s="56"/>
      <c r="G14" s="56"/>
      <c r="H14" s="56"/>
      <c r="I14" s="92"/>
      <c r="J14" s="56"/>
      <c r="K14" s="56"/>
      <c r="M14" s="183" t="s">
        <v>4778</v>
      </c>
      <c r="N14" s="53"/>
      <c r="O14" s="59"/>
      <c r="P14" s="92"/>
      <c r="T14" s="93"/>
    </row>
    <row r="15" spans="2:75">
      <c r="B15" s="136"/>
      <c r="D15" s="131">
        <v>10916999</v>
      </c>
      <c r="F15" s="132" t="s">
        <v>4760</v>
      </c>
      <c r="G15" s="132" t="s">
        <v>4800</v>
      </c>
      <c r="H15" s="132" t="s">
        <v>4628</v>
      </c>
      <c r="I15" s="133">
        <v>3364844</v>
      </c>
      <c r="L15" s="133" t="s">
        <v>3743</v>
      </c>
      <c r="M15" s="5">
        <v>228</v>
      </c>
      <c r="N15" s="141">
        <v>12.771000000000001</v>
      </c>
      <c r="O15" s="134">
        <v>41354</v>
      </c>
      <c r="P15" s="14"/>
      <c r="Q15" s="133" t="s">
        <v>1892</v>
      </c>
      <c r="R15" s="133" t="s">
        <v>3103</v>
      </c>
      <c r="S15" s="133" t="s">
        <v>4482</v>
      </c>
      <c r="T15" s="32" t="s">
        <v>915</v>
      </c>
      <c r="V15" s="132"/>
      <c r="AH15" s="132"/>
      <c r="AR15" s="132"/>
      <c r="AV15" s="132"/>
      <c r="BW15" s="132"/>
    </row>
    <row r="16" spans="2:75" ht="15.75" customHeight="1">
      <c r="B16" s="136"/>
      <c r="D16" s="131">
        <v>10904772</v>
      </c>
      <c r="F16" s="132" t="s">
        <v>4770</v>
      </c>
      <c r="G16" s="132" t="s">
        <v>4768</v>
      </c>
      <c r="H16" s="132" t="s">
        <v>4769</v>
      </c>
      <c r="I16" s="133">
        <v>173569</v>
      </c>
      <c r="L16" s="133" t="s">
        <v>542</v>
      </c>
      <c r="M16" s="5">
        <v>8</v>
      </c>
      <c r="N16" s="141">
        <v>0.495</v>
      </c>
      <c r="O16" s="134">
        <v>41333</v>
      </c>
      <c r="P16" s="14"/>
      <c r="Q16" s="133" t="s">
        <v>4518</v>
      </c>
      <c r="R16" s="133" t="s">
        <v>787</v>
      </c>
      <c r="S16" s="133" t="s">
        <v>2255</v>
      </c>
      <c r="T16" s="32" t="s">
        <v>915</v>
      </c>
      <c r="V16" s="132"/>
      <c r="AH16" s="132"/>
      <c r="AR16" s="132"/>
      <c r="AV16" s="132"/>
      <c r="BW16" s="132"/>
    </row>
    <row r="17" spans="1:75" ht="15.75" customHeight="1">
      <c r="B17" s="136"/>
      <c r="D17" s="131">
        <v>10896921</v>
      </c>
      <c r="F17" s="132" t="s">
        <v>4718</v>
      </c>
      <c r="G17" s="132" t="s">
        <v>4716</v>
      </c>
      <c r="H17" s="132" t="s">
        <v>4717</v>
      </c>
      <c r="I17" s="133">
        <v>309434</v>
      </c>
      <c r="L17" s="133" t="s">
        <v>540</v>
      </c>
      <c r="M17" s="5">
        <v>118</v>
      </c>
      <c r="N17" s="141">
        <v>0.79</v>
      </c>
      <c r="O17" s="134">
        <v>41319</v>
      </c>
      <c r="P17" s="14"/>
      <c r="Q17" s="133" t="s">
        <v>1892</v>
      </c>
      <c r="R17" s="133" t="s">
        <v>4253</v>
      </c>
      <c r="S17" s="133" t="s">
        <v>2248</v>
      </c>
      <c r="T17" s="32" t="s">
        <v>915</v>
      </c>
      <c r="U17" s="180"/>
      <c r="V17" s="181"/>
      <c r="W17" s="180"/>
      <c r="AH17" s="132"/>
      <c r="AR17" s="132"/>
      <c r="AV17" s="132"/>
      <c r="BW17" s="132"/>
    </row>
    <row r="18" spans="1:75" ht="15.75" customHeight="1">
      <c r="B18" s="136"/>
      <c r="D18" s="131">
        <v>10897522</v>
      </c>
      <c r="F18" s="132" t="s">
        <v>4771</v>
      </c>
      <c r="G18" s="132" t="s">
        <v>2947</v>
      </c>
      <c r="H18" s="132" t="s">
        <v>929</v>
      </c>
      <c r="I18" s="133">
        <v>216823</v>
      </c>
      <c r="L18" s="133" t="s">
        <v>3957</v>
      </c>
      <c r="M18" s="5">
        <v>34</v>
      </c>
      <c r="N18" s="141">
        <v>3.32</v>
      </c>
      <c r="O18" s="134">
        <v>41320</v>
      </c>
      <c r="P18" s="14"/>
      <c r="Q18" s="133" t="s">
        <v>4518</v>
      </c>
      <c r="R18" s="133" t="s">
        <v>127</v>
      </c>
      <c r="S18" s="133" t="s">
        <v>1991</v>
      </c>
      <c r="T18" s="32" t="s">
        <v>915</v>
      </c>
      <c r="U18" s="180"/>
      <c r="V18" s="182"/>
      <c r="W18" s="180"/>
      <c r="AH18" s="132"/>
      <c r="AR18" s="132"/>
      <c r="AV18" s="132"/>
      <c r="BW18" s="132"/>
    </row>
    <row r="19" spans="1:75" ht="15.75" customHeight="1">
      <c r="B19" s="136"/>
      <c r="D19" s="131">
        <v>10915139</v>
      </c>
      <c r="F19" s="132" t="s">
        <v>4735</v>
      </c>
      <c r="G19" s="132" t="s">
        <v>4733</v>
      </c>
      <c r="H19" s="132" t="s">
        <v>4734</v>
      </c>
      <c r="I19" s="133">
        <v>335096</v>
      </c>
      <c r="L19" s="133" t="s">
        <v>547</v>
      </c>
      <c r="M19" s="5">
        <v>17</v>
      </c>
      <c r="N19" s="141">
        <v>1.44</v>
      </c>
      <c r="O19" s="134">
        <v>41351</v>
      </c>
      <c r="P19" s="14"/>
      <c r="Q19" s="133" t="s">
        <v>263</v>
      </c>
      <c r="R19" s="133" t="s">
        <v>4705</v>
      </c>
      <c r="S19" s="133" t="s">
        <v>120</v>
      </c>
      <c r="T19" s="32" t="s">
        <v>915</v>
      </c>
      <c r="V19" s="136"/>
      <c r="AG19" s="136"/>
      <c r="AH19" s="132"/>
      <c r="AR19" s="132"/>
      <c r="AV19" s="132"/>
      <c r="BW19" s="132"/>
    </row>
    <row r="20" spans="1:75" ht="15.75" customHeight="1">
      <c r="A20" s="186"/>
      <c r="B20" s="136"/>
      <c r="D20" s="131">
        <v>10904573</v>
      </c>
      <c r="F20" s="132" t="s">
        <v>4732</v>
      </c>
      <c r="G20" s="132" t="s">
        <v>4730</v>
      </c>
      <c r="H20" s="132" t="s">
        <v>4731</v>
      </c>
      <c r="I20" s="133">
        <v>3347187</v>
      </c>
      <c r="L20" s="133" t="s">
        <v>547</v>
      </c>
      <c r="M20" s="5">
        <v>4</v>
      </c>
      <c r="N20" s="141">
        <v>0.45</v>
      </c>
      <c r="O20" s="134">
        <v>41333</v>
      </c>
      <c r="P20" s="14"/>
      <c r="Q20" s="133" t="s">
        <v>1892</v>
      </c>
      <c r="R20" s="133" t="s">
        <v>525</v>
      </c>
      <c r="S20" s="133" t="s">
        <v>524</v>
      </c>
      <c r="T20" s="32" t="s">
        <v>915</v>
      </c>
      <c r="V20" s="136"/>
      <c r="AG20" s="136"/>
      <c r="AH20" s="132"/>
      <c r="AR20" s="132"/>
      <c r="AV20" s="132"/>
      <c r="BW20" s="132"/>
    </row>
    <row r="21" spans="1:75" ht="15.75" customHeight="1">
      <c r="B21" s="136"/>
      <c r="D21" s="131">
        <v>10878619</v>
      </c>
      <c r="F21" s="132" t="s">
        <v>4713</v>
      </c>
      <c r="G21" s="132" t="s">
        <v>4711</v>
      </c>
      <c r="H21" s="132" t="s">
        <v>4712</v>
      </c>
      <c r="I21" s="133">
        <v>3374247</v>
      </c>
      <c r="L21" s="133" t="s">
        <v>295</v>
      </c>
      <c r="M21" s="5">
        <v>354</v>
      </c>
      <c r="N21" s="141">
        <v>21.99</v>
      </c>
      <c r="O21" s="134">
        <v>41281</v>
      </c>
      <c r="P21" s="14"/>
      <c r="Q21" s="133" t="s">
        <v>263</v>
      </c>
      <c r="R21" s="133" t="s">
        <v>4779</v>
      </c>
      <c r="S21" s="133" t="s">
        <v>297</v>
      </c>
      <c r="T21" s="32" t="s">
        <v>915</v>
      </c>
      <c r="V21" s="136"/>
      <c r="AG21" s="136"/>
      <c r="AH21" s="132"/>
      <c r="AR21" s="132"/>
      <c r="AV21" s="132"/>
      <c r="BW21" s="132"/>
    </row>
    <row r="22" spans="1:75" ht="15.75" customHeight="1">
      <c r="B22" s="136"/>
      <c r="D22" s="33">
        <v>10921138</v>
      </c>
      <c r="F22" s="131" t="s">
        <v>4791</v>
      </c>
      <c r="G22" s="33" t="s">
        <v>4792</v>
      </c>
      <c r="H22" s="132" t="s">
        <v>4790</v>
      </c>
      <c r="I22" s="133">
        <v>403587</v>
      </c>
      <c r="L22" s="133" t="s">
        <v>3957</v>
      </c>
      <c r="M22" s="32">
        <v>45</v>
      </c>
      <c r="N22" s="32">
        <v>5.92</v>
      </c>
      <c r="O22" s="184" t="s">
        <v>4793</v>
      </c>
      <c r="Q22" s="133" t="s">
        <v>4518</v>
      </c>
      <c r="R22" s="133" t="s">
        <v>127</v>
      </c>
      <c r="S22" s="133" t="s">
        <v>1991</v>
      </c>
      <c r="T22" s="32" t="s">
        <v>915</v>
      </c>
      <c r="V22" s="136"/>
      <c r="AG22" s="136"/>
      <c r="AH22" s="132"/>
      <c r="AR22" s="132"/>
      <c r="AV22" s="132"/>
      <c r="BW22" s="132"/>
    </row>
    <row r="23" spans="1:75" ht="15.75" customHeight="1">
      <c r="B23" s="136"/>
      <c r="D23" s="131">
        <v>10878052</v>
      </c>
      <c r="F23" s="132" t="s">
        <v>4727</v>
      </c>
      <c r="G23" s="132" t="s">
        <v>4725</v>
      </c>
      <c r="H23" s="132" t="s">
        <v>4726</v>
      </c>
      <c r="I23" s="133">
        <v>3554263</v>
      </c>
      <c r="L23" s="133" t="s">
        <v>4598</v>
      </c>
      <c r="M23" s="5">
        <v>75</v>
      </c>
      <c r="N23" s="141">
        <v>20</v>
      </c>
      <c r="O23" s="134">
        <v>41278</v>
      </c>
      <c r="P23" s="14"/>
      <c r="Q23" s="133" t="s">
        <v>521</v>
      </c>
      <c r="R23" s="133" t="s">
        <v>253</v>
      </c>
      <c r="S23" s="133" t="s">
        <v>2249</v>
      </c>
      <c r="T23" s="32" t="s">
        <v>915</v>
      </c>
      <c r="V23" s="136"/>
      <c r="AG23" s="136"/>
      <c r="AH23" s="132"/>
      <c r="AR23" s="132"/>
      <c r="AV23" s="132"/>
      <c r="BW23" s="132"/>
    </row>
    <row r="24" spans="1:75" ht="15.75" customHeight="1">
      <c r="B24" s="136"/>
      <c r="D24" s="131">
        <v>10913563</v>
      </c>
      <c r="F24" s="132" t="s">
        <v>4721</v>
      </c>
      <c r="G24" s="132" t="s">
        <v>4719</v>
      </c>
      <c r="H24" s="132" t="s">
        <v>4720</v>
      </c>
      <c r="I24" s="133">
        <v>3033316</v>
      </c>
      <c r="L24" s="133" t="s">
        <v>2212</v>
      </c>
      <c r="M24" s="5">
        <v>16</v>
      </c>
      <c r="N24" s="141">
        <v>8.6370000000000005</v>
      </c>
      <c r="O24" s="134">
        <v>41348</v>
      </c>
      <c r="P24" s="14"/>
      <c r="Q24" s="133" t="s">
        <v>1892</v>
      </c>
      <c r="R24" s="133" t="s">
        <v>4780</v>
      </c>
      <c r="S24" s="133" t="s">
        <v>1884</v>
      </c>
      <c r="T24" s="32" t="s">
        <v>915</v>
      </c>
      <c r="V24" s="136"/>
      <c r="AG24" s="136"/>
      <c r="AH24" s="132"/>
      <c r="AR24" s="132"/>
      <c r="AV24" s="132"/>
      <c r="BW24" s="132"/>
    </row>
    <row r="25" spans="1:75">
      <c r="B25" s="136"/>
      <c r="D25" s="131">
        <v>10913549</v>
      </c>
      <c r="F25" s="132" t="s">
        <v>4724</v>
      </c>
      <c r="G25" s="132" t="s">
        <v>4722</v>
      </c>
      <c r="H25" s="132" t="s">
        <v>4723</v>
      </c>
      <c r="I25" s="133">
        <v>3049324</v>
      </c>
      <c r="L25" s="133" t="s">
        <v>2212</v>
      </c>
      <c r="M25" s="5">
        <v>3</v>
      </c>
      <c r="N25" s="141">
        <v>2.262</v>
      </c>
      <c r="O25" s="134">
        <v>41348</v>
      </c>
      <c r="P25" s="14"/>
      <c r="Q25" s="133" t="s">
        <v>1892</v>
      </c>
      <c r="R25" s="133" t="s">
        <v>4780</v>
      </c>
      <c r="S25" s="133" t="s">
        <v>1884</v>
      </c>
      <c r="T25" s="32" t="s">
        <v>915</v>
      </c>
      <c r="V25" s="136"/>
      <c r="AG25" s="136"/>
      <c r="AH25" s="132"/>
      <c r="AR25" s="132"/>
      <c r="AV25" s="132"/>
      <c r="BW25" s="132"/>
    </row>
    <row r="26" spans="1:75">
      <c r="B26" s="136"/>
      <c r="D26" s="131">
        <v>10893961</v>
      </c>
      <c r="F26" s="132" t="s">
        <v>4767</v>
      </c>
      <c r="G26" s="132" t="s">
        <v>4765</v>
      </c>
      <c r="H26" s="132" t="s">
        <v>4766</v>
      </c>
      <c r="I26" s="133">
        <v>5055430</v>
      </c>
      <c r="L26" s="133" t="s">
        <v>3665</v>
      </c>
      <c r="M26" s="5">
        <v>240</v>
      </c>
      <c r="N26" s="141">
        <v>22.07</v>
      </c>
      <c r="O26" s="134">
        <v>41312</v>
      </c>
      <c r="P26" s="14"/>
      <c r="Q26" s="133" t="s">
        <v>4518</v>
      </c>
      <c r="R26" s="133" t="s">
        <v>4499</v>
      </c>
      <c r="S26" s="133" t="s">
        <v>2249</v>
      </c>
      <c r="T26" s="32" t="s">
        <v>915</v>
      </c>
      <c r="V26" s="136"/>
      <c r="AG26" s="136"/>
      <c r="AH26" s="132"/>
      <c r="AR26" s="132"/>
      <c r="AV26" s="132"/>
      <c r="BW26" s="132"/>
    </row>
    <row r="27" spans="1:75">
      <c r="B27" s="136"/>
      <c r="D27" s="131">
        <v>10884050</v>
      </c>
      <c r="F27" s="132" t="s">
        <v>4764</v>
      </c>
      <c r="G27" s="132" t="s">
        <v>4763</v>
      </c>
      <c r="H27" s="132" t="s">
        <v>4473</v>
      </c>
      <c r="I27" s="133">
        <v>3774795</v>
      </c>
      <c r="L27" s="133" t="s">
        <v>554</v>
      </c>
      <c r="M27" s="5">
        <v>250</v>
      </c>
      <c r="N27" s="141">
        <v>13.255000000000001</v>
      </c>
      <c r="O27" s="134">
        <v>41291</v>
      </c>
      <c r="P27" s="14"/>
      <c r="Q27" s="133" t="s">
        <v>1892</v>
      </c>
      <c r="R27" s="133" t="s">
        <v>2273</v>
      </c>
      <c r="S27" s="133" t="s">
        <v>2253</v>
      </c>
      <c r="T27" s="32" t="s">
        <v>915</v>
      </c>
      <c r="V27" s="136"/>
      <c r="AG27" s="136"/>
      <c r="AH27" s="132"/>
      <c r="AR27" s="132"/>
      <c r="AV27" s="132"/>
      <c r="BW27" s="132"/>
    </row>
    <row r="28" spans="1:75">
      <c r="B28" s="136"/>
      <c r="D28" s="131">
        <v>10909767</v>
      </c>
      <c r="F28" s="132" t="s">
        <v>4729</v>
      </c>
      <c r="G28" s="132" t="s">
        <v>4728</v>
      </c>
      <c r="H28" s="132" t="s">
        <v>2494</v>
      </c>
      <c r="I28" s="133">
        <v>3129218</v>
      </c>
      <c r="L28" s="133" t="s">
        <v>3957</v>
      </c>
      <c r="M28" s="5">
        <v>224</v>
      </c>
      <c r="N28" s="141">
        <v>34.729999999999997</v>
      </c>
      <c r="O28" s="134">
        <v>41340</v>
      </c>
      <c r="P28" s="14"/>
      <c r="Q28" s="133" t="s">
        <v>4111</v>
      </c>
      <c r="R28" s="133" t="s">
        <v>4781</v>
      </c>
      <c r="S28" s="133" t="s">
        <v>4772</v>
      </c>
      <c r="T28" s="32" t="s">
        <v>915</v>
      </c>
      <c r="V28" s="136"/>
      <c r="AG28" s="136"/>
      <c r="AH28" s="132"/>
      <c r="AR28" s="132"/>
      <c r="AV28" s="132"/>
      <c r="BW28" s="132"/>
    </row>
    <row r="29" spans="1:75">
      <c r="B29" s="136"/>
      <c r="D29" s="131">
        <v>10892119</v>
      </c>
      <c r="F29" s="132" t="s">
        <v>4750</v>
      </c>
      <c r="G29" s="132" t="s">
        <v>4748</v>
      </c>
      <c r="H29" s="132" t="s">
        <v>4749</v>
      </c>
      <c r="I29" s="133">
        <v>195694</v>
      </c>
      <c r="L29" s="133" t="s">
        <v>4076</v>
      </c>
      <c r="M29" s="5">
        <v>12</v>
      </c>
      <c r="N29" s="141">
        <v>1.4998</v>
      </c>
      <c r="O29" s="134">
        <v>41309</v>
      </c>
      <c r="P29" s="14"/>
      <c r="Q29" s="133" t="s">
        <v>1892</v>
      </c>
      <c r="R29" s="133" t="s">
        <v>4786</v>
      </c>
      <c r="S29" s="133" t="s">
        <v>4773</v>
      </c>
      <c r="T29" s="32" t="s">
        <v>915</v>
      </c>
      <c r="V29" s="136"/>
      <c r="AG29" s="136"/>
      <c r="AH29" s="132"/>
      <c r="AR29" s="132"/>
      <c r="AV29" s="132"/>
      <c r="BW29" s="132"/>
    </row>
    <row r="30" spans="1:75">
      <c r="B30" s="136"/>
      <c r="D30" s="131">
        <v>10889785</v>
      </c>
      <c r="F30" s="132" t="s">
        <v>4754</v>
      </c>
      <c r="G30" s="132" t="s">
        <v>4788</v>
      </c>
      <c r="H30" s="132" t="s">
        <v>194</v>
      </c>
      <c r="I30" s="133">
        <v>3355651</v>
      </c>
      <c r="L30" s="133" t="s">
        <v>4319</v>
      </c>
      <c r="M30" s="5">
        <v>326</v>
      </c>
      <c r="N30" s="141">
        <v>37.51</v>
      </c>
      <c r="O30" s="134">
        <v>41305</v>
      </c>
      <c r="P30" s="14"/>
      <c r="Q30" s="133" t="s">
        <v>1036</v>
      </c>
      <c r="R30" s="133" t="s">
        <v>1896</v>
      </c>
      <c r="S30" s="133" t="s">
        <v>2248</v>
      </c>
      <c r="T30" s="32" t="s">
        <v>915</v>
      </c>
      <c r="V30" s="136"/>
      <c r="AG30" s="136"/>
      <c r="AH30" s="132"/>
      <c r="AR30" s="132"/>
      <c r="AV30" s="132"/>
      <c r="BW30" s="132"/>
    </row>
    <row r="31" spans="1:75">
      <c r="B31" s="136"/>
      <c r="D31" s="131">
        <v>10892121</v>
      </c>
      <c r="F31" s="132" t="s">
        <v>4758</v>
      </c>
      <c r="G31" s="132" t="s">
        <v>4756</v>
      </c>
      <c r="H31" s="132" t="s">
        <v>4757</v>
      </c>
      <c r="I31" s="133">
        <v>5062238</v>
      </c>
      <c r="L31" s="133" t="s">
        <v>3669</v>
      </c>
      <c r="M31" s="5">
        <v>45</v>
      </c>
      <c r="N31" s="141">
        <v>0.35799999999999998</v>
      </c>
      <c r="O31" s="134">
        <v>41309</v>
      </c>
      <c r="P31" s="14"/>
      <c r="Q31" s="133" t="s">
        <v>1892</v>
      </c>
      <c r="R31" s="133" t="s">
        <v>4789</v>
      </c>
      <c r="S31" s="133" t="s">
        <v>2280</v>
      </c>
      <c r="T31" s="32" t="s">
        <v>915</v>
      </c>
      <c r="V31" s="136"/>
      <c r="AG31" s="136"/>
      <c r="AH31" s="132"/>
      <c r="AR31" s="132"/>
      <c r="AV31" s="132"/>
      <c r="BW31" s="132"/>
    </row>
    <row r="32" spans="1:75">
      <c r="B32" s="136"/>
      <c r="D32" s="131">
        <v>10881229</v>
      </c>
      <c r="F32" s="132" t="s">
        <v>4762</v>
      </c>
      <c r="G32" s="132" t="s">
        <v>4761</v>
      </c>
      <c r="H32" s="132" t="s">
        <v>4755</v>
      </c>
      <c r="I32" s="133">
        <v>5060885</v>
      </c>
      <c r="L32" s="133" t="s">
        <v>3743</v>
      </c>
      <c r="M32" s="5">
        <v>332</v>
      </c>
      <c r="N32" s="141">
        <v>19.689</v>
      </c>
      <c r="O32" s="134">
        <v>41288</v>
      </c>
      <c r="P32" s="14"/>
      <c r="Q32" s="133" t="s">
        <v>1892</v>
      </c>
      <c r="R32" s="133" t="s">
        <v>4673</v>
      </c>
      <c r="S32" s="133" t="s">
        <v>4774</v>
      </c>
      <c r="T32" s="32" t="s">
        <v>915</v>
      </c>
      <c r="V32" s="136"/>
      <c r="AG32" s="136"/>
      <c r="AH32" s="132"/>
      <c r="AR32" s="132"/>
      <c r="AV32" s="132"/>
      <c r="BW32" s="132"/>
    </row>
    <row r="33" spans="2:75">
      <c r="B33" s="136"/>
      <c r="D33" s="131">
        <v>10879589</v>
      </c>
      <c r="F33" s="132" t="s">
        <v>4741</v>
      </c>
      <c r="G33" s="132" t="s">
        <v>4739</v>
      </c>
      <c r="H33" s="132" t="s">
        <v>4740</v>
      </c>
      <c r="I33" s="133">
        <v>5059790</v>
      </c>
      <c r="L33" s="133" t="s">
        <v>2667</v>
      </c>
      <c r="M33" s="5">
        <v>62</v>
      </c>
      <c r="N33" s="141">
        <v>9.3260000000000005</v>
      </c>
      <c r="O33" s="134">
        <v>41283</v>
      </c>
      <c r="P33" s="14"/>
      <c r="Q33" s="133" t="s">
        <v>1892</v>
      </c>
      <c r="R33" s="133" t="s">
        <v>4783</v>
      </c>
      <c r="S33" s="133" t="s">
        <v>2251</v>
      </c>
      <c r="T33" s="32" t="s">
        <v>915</v>
      </c>
      <c r="V33" s="136"/>
      <c r="AG33" s="136"/>
      <c r="AH33" s="132"/>
      <c r="AR33" s="132"/>
      <c r="AV33" s="132"/>
      <c r="BW33" s="132"/>
    </row>
    <row r="34" spans="2:75">
      <c r="B34" s="136"/>
      <c r="D34" s="131">
        <v>10916451</v>
      </c>
      <c r="F34" s="132" t="s">
        <v>4753</v>
      </c>
      <c r="G34" s="132" t="s">
        <v>4751</v>
      </c>
      <c r="H34" s="132" t="s">
        <v>4752</v>
      </c>
      <c r="I34" s="133">
        <v>92582</v>
      </c>
      <c r="L34" s="133" t="s">
        <v>3669</v>
      </c>
      <c r="M34" s="5">
        <v>182</v>
      </c>
      <c r="N34" s="141">
        <v>0.77300000000000002</v>
      </c>
      <c r="O34" s="134">
        <v>41353</v>
      </c>
      <c r="P34" s="14"/>
      <c r="Q34" s="133" t="s">
        <v>1892</v>
      </c>
      <c r="R34" s="133" t="s">
        <v>4787</v>
      </c>
      <c r="S34" s="133" t="s">
        <v>2249</v>
      </c>
      <c r="T34" s="32" t="s">
        <v>915</v>
      </c>
      <c r="V34" s="136"/>
      <c r="AG34" s="136"/>
      <c r="AH34" s="132"/>
      <c r="AR34" s="132"/>
      <c r="AV34" s="132"/>
      <c r="BW34" s="132"/>
    </row>
    <row r="35" spans="2:75">
      <c r="B35" s="136"/>
      <c r="D35" s="131">
        <v>10904589</v>
      </c>
      <c r="F35" s="132" t="s">
        <v>4738</v>
      </c>
      <c r="G35" s="132" t="s">
        <v>4736</v>
      </c>
      <c r="H35" s="132" t="s">
        <v>4737</v>
      </c>
      <c r="I35" s="133">
        <v>751634</v>
      </c>
      <c r="L35" s="133" t="s">
        <v>3957</v>
      </c>
      <c r="M35" s="5">
        <v>36</v>
      </c>
      <c r="N35" s="141">
        <v>7.4</v>
      </c>
      <c r="O35" s="134">
        <v>41333</v>
      </c>
      <c r="P35" s="14"/>
      <c r="Q35" s="133" t="s">
        <v>263</v>
      </c>
      <c r="R35" s="133" t="s">
        <v>4782</v>
      </c>
      <c r="S35" s="133" t="s">
        <v>2355</v>
      </c>
      <c r="T35" s="32" t="s">
        <v>915</v>
      </c>
      <c r="V35" s="136"/>
      <c r="AG35" s="136"/>
      <c r="AH35" s="132"/>
      <c r="AR35" s="132"/>
      <c r="AV35" s="132"/>
      <c r="BW35" s="132"/>
    </row>
    <row r="36" spans="2:75">
      <c r="B36" s="136"/>
      <c r="D36" s="131">
        <v>10896244</v>
      </c>
      <c r="F36" s="132" t="s">
        <v>4747</v>
      </c>
      <c r="G36" s="132" t="s">
        <v>4745</v>
      </c>
      <c r="H36" s="132" t="s">
        <v>4746</v>
      </c>
      <c r="I36" s="133">
        <v>253275</v>
      </c>
      <c r="L36" s="133" t="s">
        <v>540</v>
      </c>
      <c r="M36" s="5">
        <v>55</v>
      </c>
      <c r="N36" s="141">
        <v>0.47199999999999998</v>
      </c>
      <c r="O36" s="134">
        <v>41318</v>
      </c>
      <c r="P36" s="14"/>
      <c r="Q36" s="133" t="s">
        <v>1892</v>
      </c>
      <c r="R36" s="133" t="s">
        <v>4785</v>
      </c>
      <c r="S36" s="133" t="s">
        <v>1884</v>
      </c>
      <c r="T36" s="32" t="s">
        <v>915</v>
      </c>
      <c r="V36" s="136"/>
      <c r="AG36" s="136"/>
      <c r="AH36" s="132"/>
      <c r="AR36" s="132"/>
      <c r="AV36" s="132"/>
      <c r="BW36" s="132"/>
    </row>
    <row r="37" spans="2:75">
      <c r="B37" s="136"/>
      <c r="D37" s="131">
        <v>10915005</v>
      </c>
      <c r="F37" s="132" t="s">
        <v>4715</v>
      </c>
      <c r="G37" s="132" t="s">
        <v>4794</v>
      </c>
      <c r="H37" s="132" t="s">
        <v>4714</v>
      </c>
      <c r="I37" s="133">
        <v>3230228</v>
      </c>
      <c r="L37" s="133" t="s">
        <v>4546</v>
      </c>
      <c r="M37" s="5">
        <v>350</v>
      </c>
      <c r="N37" s="141">
        <v>14.6</v>
      </c>
      <c r="O37" s="134">
        <v>41351</v>
      </c>
      <c r="P37" s="14"/>
      <c r="Q37" s="133" t="s">
        <v>4777</v>
      </c>
      <c r="R37" s="133" t="s">
        <v>529</v>
      </c>
      <c r="S37" s="133" t="s">
        <v>2249</v>
      </c>
      <c r="T37" s="32" t="s">
        <v>915</v>
      </c>
      <c r="V37" s="136"/>
      <c r="AG37" s="136"/>
      <c r="AH37" s="132"/>
      <c r="AR37" s="132"/>
      <c r="AV37" s="132"/>
      <c r="BW37" s="132"/>
    </row>
    <row r="38" spans="2:75">
      <c r="B38" s="136"/>
      <c r="D38" s="131">
        <v>10888471</v>
      </c>
      <c r="F38" s="132" t="s">
        <v>4776</v>
      </c>
      <c r="G38" s="132" t="s">
        <v>1633</v>
      </c>
      <c r="H38" s="132" t="s">
        <v>4710</v>
      </c>
      <c r="I38" s="133">
        <v>474716</v>
      </c>
      <c r="K38" s="180"/>
      <c r="L38" s="133" t="s">
        <v>3669</v>
      </c>
      <c r="M38" s="5">
        <v>80</v>
      </c>
      <c r="N38" s="141">
        <v>0.41099999999999998</v>
      </c>
      <c r="O38" s="134">
        <v>41303</v>
      </c>
      <c r="P38" s="14"/>
      <c r="Q38" s="133" t="s">
        <v>4518</v>
      </c>
      <c r="R38" s="133" t="s">
        <v>4775</v>
      </c>
      <c r="S38" s="133" t="s">
        <v>2602</v>
      </c>
      <c r="T38" s="32" t="s">
        <v>915</v>
      </c>
      <c r="V38" s="136"/>
      <c r="AG38" s="136"/>
      <c r="AH38" s="132"/>
      <c r="AR38" s="132"/>
      <c r="AV38" s="132"/>
      <c r="BW38" s="132"/>
    </row>
    <row r="39" spans="2:75" ht="16.5" thickBot="1">
      <c r="B39" s="136"/>
      <c r="D39" s="131">
        <v>10893477</v>
      </c>
      <c r="F39" s="132" t="s">
        <v>4744</v>
      </c>
      <c r="G39" s="132" t="s">
        <v>4742</v>
      </c>
      <c r="H39" s="132" t="s">
        <v>4743</v>
      </c>
      <c r="I39" s="133">
        <v>5062236</v>
      </c>
      <c r="L39" s="133" t="s">
        <v>3960</v>
      </c>
      <c r="M39" s="5">
        <v>340</v>
      </c>
      <c r="N39" s="141">
        <v>19.5</v>
      </c>
      <c r="O39" s="134">
        <v>41311</v>
      </c>
      <c r="P39" s="14"/>
      <c r="Q39" s="133" t="s">
        <v>263</v>
      </c>
      <c r="R39" s="133" t="s">
        <v>4784</v>
      </c>
      <c r="S39" s="133" t="s">
        <v>2249</v>
      </c>
      <c r="T39" s="32" t="s">
        <v>915</v>
      </c>
      <c r="V39" s="136"/>
      <c r="AG39" s="136"/>
      <c r="AH39" s="132"/>
      <c r="AR39" s="132"/>
      <c r="AV39" s="132"/>
      <c r="BW39" s="132"/>
    </row>
    <row r="40" spans="2:75">
      <c r="B40" s="136"/>
      <c r="H40" s="159" t="s">
        <v>4428</v>
      </c>
      <c r="L40" s="102">
        <f>COUNTA(L15:L39)</f>
        <v>25</v>
      </c>
      <c r="M40" s="161">
        <f>SUM(M15:M39)</f>
        <v>3436</v>
      </c>
      <c r="V40" s="132"/>
      <c r="AH40" s="132"/>
      <c r="AR40" s="132"/>
      <c r="AV40" s="132"/>
      <c r="BW40" s="132"/>
    </row>
    <row r="41" spans="2:75">
      <c r="B41" s="136"/>
      <c r="V41" s="132"/>
      <c r="AH41" s="132"/>
      <c r="AR41" s="132"/>
      <c r="AV41" s="132"/>
      <c r="BW41" s="132"/>
    </row>
    <row r="42" spans="2:75">
      <c r="D42" s="149" t="s">
        <v>4795</v>
      </c>
      <c r="F42" s="132"/>
      <c r="G42" s="132"/>
      <c r="H42" s="132"/>
      <c r="I42" s="132"/>
      <c r="J42" s="132"/>
      <c r="K42" s="132"/>
      <c r="L42" s="133"/>
      <c r="N42" s="132"/>
      <c r="O42" s="133"/>
      <c r="R42" s="133"/>
      <c r="S42" s="133"/>
      <c r="T42" s="132"/>
    </row>
    <row r="43" spans="2:75">
      <c r="D43" s="131">
        <v>10711747</v>
      </c>
      <c r="F43" s="132" t="s">
        <v>1852</v>
      </c>
      <c r="G43" s="132" t="s">
        <v>1851</v>
      </c>
      <c r="H43" s="132" t="s">
        <v>1853</v>
      </c>
      <c r="I43" s="133">
        <v>362546</v>
      </c>
      <c r="J43" s="132"/>
      <c r="L43" s="133" t="s">
        <v>542</v>
      </c>
      <c r="M43" s="32">
        <v>27</v>
      </c>
      <c r="N43" s="141">
        <v>0.33</v>
      </c>
      <c r="O43" s="134">
        <v>40938</v>
      </c>
      <c r="P43" s="134">
        <v>41340</v>
      </c>
      <c r="Q43" s="133" t="s">
        <v>263</v>
      </c>
      <c r="R43" s="133" t="s">
        <v>3716</v>
      </c>
      <c r="S43" s="133" t="s">
        <v>1882</v>
      </c>
      <c r="T43" s="133" t="s">
        <v>914</v>
      </c>
    </row>
    <row r="44" spans="2:75">
      <c r="D44" s="131">
        <v>10821240</v>
      </c>
      <c r="F44" s="132" t="s">
        <v>4548</v>
      </c>
      <c r="G44" s="132" t="s">
        <v>4688</v>
      </c>
      <c r="H44" s="132" t="s">
        <v>1635</v>
      </c>
      <c r="I44" s="133">
        <v>219716</v>
      </c>
      <c r="L44" s="133" t="s">
        <v>4108</v>
      </c>
      <c r="M44" s="32">
        <v>19</v>
      </c>
      <c r="N44" s="144">
        <v>0.79</v>
      </c>
      <c r="O44" s="134">
        <v>41156</v>
      </c>
      <c r="P44" s="134">
        <v>41348</v>
      </c>
      <c r="Q44" s="32" t="s">
        <v>4111</v>
      </c>
      <c r="R44" s="133" t="s">
        <v>4557</v>
      </c>
      <c r="S44" s="133" t="s">
        <v>4556</v>
      </c>
      <c r="T44" s="32" t="s">
        <v>914</v>
      </c>
    </row>
    <row r="45" spans="2:75">
      <c r="D45" s="131">
        <v>10781965</v>
      </c>
      <c r="F45" s="132" t="s">
        <v>4474</v>
      </c>
      <c r="G45" s="132" t="s">
        <v>4500</v>
      </c>
      <c r="H45" s="132" t="s">
        <v>4517</v>
      </c>
      <c r="I45" s="133">
        <v>13350</v>
      </c>
      <c r="J45" s="132"/>
      <c r="L45" s="133">
        <v>78726</v>
      </c>
      <c r="M45" s="32">
        <v>351</v>
      </c>
      <c r="N45" s="135">
        <v>16.792999999999999</v>
      </c>
      <c r="O45" s="134">
        <v>41075</v>
      </c>
      <c r="P45" s="134">
        <v>41302</v>
      </c>
      <c r="Q45" s="32" t="s">
        <v>4518</v>
      </c>
      <c r="R45" s="133" t="s">
        <v>4501</v>
      </c>
      <c r="S45" s="133" t="s">
        <v>120</v>
      </c>
      <c r="T45" s="32" t="s">
        <v>914</v>
      </c>
    </row>
    <row r="46" spans="2:75">
      <c r="D46" s="131">
        <v>10630912</v>
      </c>
      <c r="F46" s="132" t="s">
        <v>3997</v>
      </c>
      <c r="G46" s="132" t="s">
        <v>946</v>
      </c>
      <c r="H46" s="132" t="s">
        <v>3996</v>
      </c>
      <c r="I46" s="133">
        <v>842108</v>
      </c>
      <c r="L46" s="133" t="s">
        <v>3660</v>
      </c>
      <c r="M46" s="32">
        <v>12</v>
      </c>
      <c r="N46" s="121">
        <v>0.74099999999999999</v>
      </c>
      <c r="O46" s="134">
        <v>40757</v>
      </c>
      <c r="P46" s="134">
        <v>41288</v>
      </c>
      <c r="Q46" s="32" t="s">
        <v>263</v>
      </c>
      <c r="R46" s="133" t="s">
        <v>2157</v>
      </c>
      <c r="S46" s="133" t="s">
        <v>2143</v>
      </c>
      <c r="T46" s="133" t="s">
        <v>914</v>
      </c>
    </row>
    <row r="47" spans="2:75">
      <c r="D47" s="131">
        <v>10725169</v>
      </c>
      <c r="F47" s="132" t="s">
        <v>1848</v>
      </c>
      <c r="G47" s="132" t="s">
        <v>1847</v>
      </c>
      <c r="H47" s="132" t="s">
        <v>1849</v>
      </c>
      <c r="I47" s="133">
        <v>3690557</v>
      </c>
      <c r="J47" s="132"/>
      <c r="L47" s="133" t="s">
        <v>2667</v>
      </c>
      <c r="M47" s="32">
        <v>42</v>
      </c>
      <c r="N47" s="141">
        <v>4.0810000000000004</v>
      </c>
      <c r="O47" s="134">
        <v>40963</v>
      </c>
      <c r="P47" s="134">
        <v>41341</v>
      </c>
      <c r="Q47" s="133" t="s">
        <v>1892</v>
      </c>
      <c r="R47" s="133" t="s">
        <v>1893</v>
      </c>
      <c r="S47" s="133" t="s">
        <v>1881</v>
      </c>
      <c r="T47" s="133" t="s">
        <v>914</v>
      </c>
    </row>
    <row r="48" spans="2:75">
      <c r="D48" s="131">
        <v>10780200</v>
      </c>
      <c r="F48" s="132" t="s">
        <v>4460</v>
      </c>
      <c r="G48" s="132" t="s">
        <v>4461</v>
      </c>
      <c r="H48" s="132" t="s">
        <v>4462</v>
      </c>
      <c r="I48" s="133">
        <v>5000722</v>
      </c>
      <c r="J48" s="132"/>
      <c r="L48" s="133" t="s">
        <v>2804</v>
      </c>
      <c r="M48" s="32">
        <v>279</v>
      </c>
      <c r="N48" s="135">
        <v>3.6360000000000001</v>
      </c>
      <c r="O48" s="134">
        <v>41072</v>
      </c>
      <c r="P48" s="134">
        <v>41288</v>
      </c>
      <c r="Q48" s="32" t="s">
        <v>4364</v>
      </c>
      <c r="R48" s="133" t="s">
        <v>4489</v>
      </c>
      <c r="S48" s="133" t="s">
        <v>2249</v>
      </c>
      <c r="T48" s="32" t="s">
        <v>914</v>
      </c>
    </row>
    <row r="49" spans="4:20">
      <c r="D49" s="131">
        <v>10719804</v>
      </c>
      <c r="F49" s="132" t="s">
        <v>1858</v>
      </c>
      <c r="G49" s="132" t="s">
        <v>1857</v>
      </c>
      <c r="H49" s="132" t="s">
        <v>1859</v>
      </c>
      <c r="I49" s="133">
        <v>3390609</v>
      </c>
      <c r="J49" s="132"/>
      <c r="L49" s="133" t="s">
        <v>2667</v>
      </c>
      <c r="M49" s="32">
        <v>115</v>
      </c>
      <c r="N49" s="141">
        <v>16.274999999999999</v>
      </c>
      <c r="O49" s="134">
        <v>40954</v>
      </c>
      <c r="P49" s="134">
        <v>41299</v>
      </c>
      <c r="Q49" s="133" t="s">
        <v>4111</v>
      </c>
      <c r="R49" s="133" t="s">
        <v>3718</v>
      </c>
      <c r="S49" s="133" t="s">
        <v>2251</v>
      </c>
      <c r="T49" s="133" t="s">
        <v>914</v>
      </c>
    </row>
    <row r="50" spans="4:20">
      <c r="D50" s="131">
        <v>10817872</v>
      </c>
      <c r="F50" s="132" t="s">
        <v>4542</v>
      </c>
      <c r="G50" s="132" t="s">
        <v>4540</v>
      </c>
      <c r="H50" s="132" t="s">
        <v>4541</v>
      </c>
      <c r="I50" s="133">
        <v>474776</v>
      </c>
      <c r="L50" s="133" t="s">
        <v>540</v>
      </c>
      <c r="M50" s="32">
        <v>141</v>
      </c>
      <c r="N50" s="144">
        <v>1.4</v>
      </c>
      <c r="O50" s="134">
        <v>41145</v>
      </c>
      <c r="P50" s="134">
        <v>41318</v>
      </c>
      <c r="Q50" s="32" t="s">
        <v>1892</v>
      </c>
      <c r="R50" s="133" t="s">
        <v>3590</v>
      </c>
      <c r="S50" s="133" t="s">
        <v>2249</v>
      </c>
      <c r="T50" s="32" t="s">
        <v>914</v>
      </c>
    </row>
    <row r="51" spans="4:20" ht="16.5" thickBot="1">
      <c r="D51" s="131">
        <v>10811214</v>
      </c>
      <c r="F51" s="132" t="s">
        <v>4535</v>
      </c>
      <c r="G51" s="132" t="s">
        <v>4566</v>
      </c>
      <c r="H51" s="132" t="s">
        <v>4534</v>
      </c>
      <c r="I51" s="133">
        <v>5001585</v>
      </c>
      <c r="L51" s="133" t="s">
        <v>542</v>
      </c>
      <c r="M51" s="32">
        <v>45</v>
      </c>
      <c r="N51" s="144">
        <v>2.4209999999999998</v>
      </c>
      <c r="O51" s="134">
        <v>41131</v>
      </c>
      <c r="P51" s="134">
        <v>41333</v>
      </c>
      <c r="Q51" s="32" t="s">
        <v>1892</v>
      </c>
      <c r="R51" s="133" t="s">
        <v>3590</v>
      </c>
      <c r="S51" s="133" t="s">
        <v>2249</v>
      </c>
      <c r="T51" s="32" t="s">
        <v>914</v>
      </c>
    </row>
    <row r="52" spans="4:20">
      <c r="D52" s="33"/>
      <c r="E52" s="32"/>
      <c r="H52" s="159" t="s">
        <v>4428</v>
      </c>
      <c r="I52" s="160"/>
      <c r="J52" s="159"/>
      <c r="K52" s="56"/>
      <c r="L52" s="102">
        <f>COUNTA(L43:L51)</f>
        <v>9</v>
      </c>
      <c r="M52" s="161">
        <f>SUM(M43:M51)</f>
        <v>1031</v>
      </c>
      <c r="N52" s="99"/>
      <c r="O52" s="59"/>
      <c r="P52" s="59"/>
      <c r="Q52" s="93"/>
      <c r="R52" s="93"/>
      <c r="T52" s="93"/>
    </row>
    <row r="53" spans="4:20">
      <c r="D53" s="33"/>
      <c r="E53" s="32"/>
      <c r="I53" s="32"/>
      <c r="J53" s="32"/>
      <c r="K53" s="35"/>
      <c r="M53" s="92"/>
      <c r="N53" s="99"/>
      <c r="O53" s="59"/>
      <c r="P53" s="59"/>
      <c r="Q53" s="93"/>
      <c r="R53" s="93"/>
      <c r="T53" s="93"/>
    </row>
    <row r="54" spans="4:20">
      <c r="D54" s="149" t="s">
        <v>4429</v>
      </c>
      <c r="E54" s="32"/>
      <c r="F54" s="56"/>
      <c r="G54" s="57"/>
      <c r="H54" s="56"/>
      <c r="I54" s="92"/>
      <c r="J54" s="56"/>
      <c r="K54" s="56"/>
      <c r="M54" s="92"/>
      <c r="N54" s="99"/>
      <c r="O54" s="59"/>
      <c r="P54" s="59"/>
      <c r="R54" s="93"/>
      <c r="T54" s="32"/>
    </row>
    <row r="55" spans="4:20">
      <c r="D55" s="131">
        <v>10705506</v>
      </c>
      <c r="F55" s="132" t="s">
        <v>1868</v>
      </c>
      <c r="G55" s="132" t="s">
        <v>1867</v>
      </c>
      <c r="H55" s="132" t="s">
        <v>4138</v>
      </c>
      <c r="I55" s="133">
        <v>3322549</v>
      </c>
      <c r="J55" s="132"/>
      <c r="L55" s="133" t="s">
        <v>547</v>
      </c>
      <c r="M55" s="32">
        <f>329+30</f>
        <v>359</v>
      </c>
      <c r="N55" s="141">
        <v>10.345000000000001</v>
      </c>
      <c r="O55" s="134">
        <v>40925</v>
      </c>
      <c r="P55" s="134">
        <v>41192</v>
      </c>
      <c r="Q55" s="133" t="s">
        <v>1892</v>
      </c>
      <c r="R55" s="133" t="s">
        <v>3722</v>
      </c>
      <c r="S55" s="133" t="s">
        <v>2250</v>
      </c>
      <c r="T55" s="93" t="s">
        <v>178</v>
      </c>
    </row>
    <row r="56" spans="4:20">
      <c r="D56" s="131">
        <v>10725295</v>
      </c>
      <c r="F56" s="132" t="s">
        <v>1872</v>
      </c>
      <c r="G56" s="132" t="s">
        <v>1871</v>
      </c>
      <c r="H56" s="132" t="s">
        <v>4686</v>
      </c>
      <c r="I56" s="133">
        <v>129812</v>
      </c>
      <c r="J56" s="132"/>
      <c r="L56" s="133" t="s">
        <v>4108</v>
      </c>
      <c r="M56" s="32">
        <v>370</v>
      </c>
      <c r="N56" s="141">
        <v>0.97199999999999998</v>
      </c>
      <c r="O56" s="134">
        <v>40963</v>
      </c>
      <c r="P56" s="134">
        <v>41226</v>
      </c>
      <c r="Q56" s="133" t="s">
        <v>263</v>
      </c>
      <c r="R56" s="133" t="s">
        <v>3726</v>
      </c>
      <c r="S56" s="133" t="s">
        <v>1885</v>
      </c>
      <c r="T56" s="93" t="s">
        <v>178</v>
      </c>
    </row>
    <row r="57" spans="4:20">
      <c r="D57" s="131">
        <v>10661412</v>
      </c>
      <c r="F57" s="132" t="s">
        <v>2946</v>
      </c>
      <c r="G57" s="132" t="s">
        <v>2945</v>
      </c>
      <c r="H57" s="132" t="s">
        <v>729</v>
      </c>
      <c r="I57" s="133">
        <v>428198</v>
      </c>
      <c r="J57" s="132"/>
      <c r="L57" s="133" t="s">
        <v>3669</v>
      </c>
      <c r="M57" s="133">
        <v>221</v>
      </c>
      <c r="N57" s="135">
        <v>0.58499999999999996</v>
      </c>
      <c r="O57" s="59">
        <v>40821</v>
      </c>
      <c r="P57" s="59">
        <v>41249</v>
      </c>
      <c r="Q57" s="32" t="s">
        <v>2147</v>
      </c>
      <c r="R57" s="133" t="s">
        <v>4256</v>
      </c>
      <c r="S57" s="133" t="s">
        <v>2249</v>
      </c>
      <c r="T57" s="32" t="s">
        <v>178</v>
      </c>
    </row>
    <row r="58" spans="4:20">
      <c r="D58" s="131">
        <v>10755611</v>
      </c>
      <c r="F58" s="132" t="s">
        <v>4456</v>
      </c>
      <c r="G58" s="132" t="s">
        <v>4457</v>
      </c>
      <c r="H58" s="132" t="s">
        <v>4458</v>
      </c>
      <c r="I58" s="133">
        <v>215514</v>
      </c>
      <c r="J58" s="132"/>
      <c r="L58" s="133" t="s">
        <v>558</v>
      </c>
      <c r="M58" s="32">
        <v>327</v>
      </c>
      <c r="N58" s="135">
        <v>6.95</v>
      </c>
      <c r="O58" s="134">
        <v>41024</v>
      </c>
      <c r="P58" s="134">
        <v>41227</v>
      </c>
      <c r="Q58" s="32" t="s">
        <v>4364</v>
      </c>
      <c r="R58" s="133" t="s">
        <v>4488</v>
      </c>
      <c r="S58" s="133" t="s">
        <v>2249</v>
      </c>
      <c r="T58" s="32" t="s">
        <v>178</v>
      </c>
    </row>
    <row r="59" spans="4:20">
      <c r="D59" s="33" t="s">
        <v>1998</v>
      </c>
      <c r="E59" s="33"/>
      <c r="F59" s="56" t="s">
        <v>3032</v>
      </c>
      <c r="G59" s="33" t="s">
        <v>1999</v>
      </c>
      <c r="H59" s="33" t="s">
        <v>2071</v>
      </c>
      <c r="I59" s="32">
        <v>3368280</v>
      </c>
      <c r="J59" s="33" t="s">
        <v>3796</v>
      </c>
      <c r="K59" s="33">
        <v>3368280</v>
      </c>
      <c r="L59" s="32" t="s">
        <v>547</v>
      </c>
      <c r="M59" s="32">
        <v>40</v>
      </c>
      <c r="N59" s="53">
        <v>2.17</v>
      </c>
      <c r="O59" s="59">
        <v>39841</v>
      </c>
      <c r="P59" s="59">
        <v>40646</v>
      </c>
      <c r="Q59" s="32" t="s">
        <v>4364</v>
      </c>
      <c r="R59" s="32" t="s">
        <v>2086</v>
      </c>
      <c r="S59" s="32" t="s">
        <v>2087</v>
      </c>
      <c r="T59" s="133" t="s">
        <v>178</v>
      </c>
    </row>
    <row r="60" spans="4:20">
      <c r="D60" s="131">
        <v>10646673</v>
      </c>
      <c r="F60" s="132" t="s">
        <v>2139</v>
      </c>
      <c r="G60" s="132" t="s">
        <v>2137</v>
      </c>
      <c r="H60" s="132" t="s">
        <v>2138</v>
      </c>
      <c r="I60" s="133">
        <v>3528474</v>
      </c>
      <c r="L60" s="133" t="s">
        <v>295</v>
      </c>
      <c r="M60" s="32">
        <v>334</v>
      </c>
      <c r="N60" s="121">
        <v>46.7</v>
      </c>
      <c r="O60" s="134">
        <v>40788</v>
      </c>
      <c r="P60" s="134">
        <v>41072</v>
      </c>
      <c r="Q60" s="32" t="s">
        <v>263</v>
      </c>
      <c r="R60" s="133" t="s">
        <v>2165</v>
      </c>
      <c r="S60" s="133" t="s">
        <v>2249</v>
      </c>
      <c r="T60" s="133" t="s">
        <v>178</v>
      </c>
    </row>
    <row r="61" spans="4:20">
      <c r="D61" s="131">
        <v>10707153</v>
      </c>
      <c r="F61" s="132" t="s">
        <v>1878</v>
      </c>
      <c r="G61" s="132" t="s">
        <v>4799</v>
      </c>
      <c r="H61" s="132" t="s">
        <v>4140</v>
      </c>
      <c r="I61" s="133">
        <v>613660</v>
      </c>
      <c r="J61" s="132"/>
      <c r="L61" s="133" t="s">
        <v>4187</v>
      </c>
      <c r="M61" s="32">
        <v>248</v>
      </c>
      <c r="N61" s="141">
        <v>5.6</v>
      </c>
      <c r="O61" s="134">
        <v>40926</v>
      </c>
      <c r="P61" s="134">
        <v>41184</v>
      </c>
      <c r="Q61" s="133" t="s">
        <v>263</v>
      </c>
      <c r="R61" s="133" t="s">
        <v>356</v>
      </c>
      <c r="S61" s="133" t="s">
        <v>120</v>
      </c>
      <c r="T61" s="93" t="s">
        <v>178</v>
      </c>
    </row>
    <row r="62" spans="4:20">
      <c r="D62" s="131">
        <v>10696486</v>
      </c>
      <c r="F62" s="132" t="s">
        <v>2934</v>
      </c>
      <c r="G62" s="132" t="s">
        <v>2931</v>
      </c>
      <c r="H62" s="132" t="s">
        <v>2935</v>
      </c>
      <c r="I62" s="132" t="s">
        <v>2932</v>
      </c>
      <c r="J62" s="132" t="s">
        <v>2933</v>
      </c>
      <c r="K62" s="132">
        <v>3351107</v>
      </c>
      <c r="L62" s="133" t="s">
        <v>3743</v>
      </c>
      <c r="M62" s="133">
        <v>342</v>
      </c>
      <c r="N62" s="135">
        <v>18.34</v>
      </c>
      <c r="O62" s="59">
        <v>40897</v>
      </c>
      <c r="P62" s="134">
        <v>41151</v>
      </c>
      <c r="Q62" s="32" t="s">
        <v>2147</v>
      </c>
      <c r="R62" s="133" t="s">
        <v>1176</v>
      </c>
      <c r="S62" s="133" t="s">
        <v>1167</v>
      </c>
      <c r="T62" s="32" t="s">
        <v>178</v>
      </c>
    </row>
    <row r="63" spans="4:20">
      <c r="D63" s="131">
        <v>10627770</v>
      </c>
      <c r="F63" s="132" t="s">
        <v>3981</v>
      </c>
      <c r="G63" s="132" t="s">
        <v>3979</v>
      </c>
      <c r="H63" s="132" t="s">
        <v>3980</v>
      </c>
      <c r="I63" s="133">
        <v>3516085</v>
      </c>
      <c r="L63" s="133" t="s">
        <v>295</v>
      </c>
      <c r="M63" s="32">
        <v>352</v>
      </c>
      <c r="N63" s="121">
        <v>17.91</v>
      </c>
      <c r="O63" s="134">
        <v>40752</v>
      </c>
      <c r="P63" s="134">
        <v>41141</v>
      </c>
      <c r="Q63" s="32" t="s">
        <v>2147</v>
      </c>
      <c r="R63" s="133" t="s">
        <v>2148</v>
      </c>
      <c r="S63" s="133" t="s">
        <v>2248</v>
      </c>
      <c r="T63" s="32" t="s">
        <v>178</v>
      </c>
    </row>
    <row r="64" spans="4:20">
      <c r="D64" s="131">
        <v>10715409</v>
      </c>
      <c r="F64" s="132" t="s">
        <v>1862</v>
      </c>
      <c r="G64" s="132" t="s">
        <v>3720</v>
      </c>
      <c r="H64" s="132" t="s">
        <v>1863</v>
      </c>
      <c r="I64" s="133">
        <v>3527856</v>
      </c>
      <c r="J64" s="132"/>
      <c r="L64" s="133" t="s">
        <v>2936</v>
      </c>
      <c r="M64" s="32">
        <v>275</v>
      </c>
      <c r="N64" s="141">
        <v>1.1718</v>
      </c>
      <c r="O64" s="134">
        <v>40942</v>
      </c>
      <c r="P64" s="134">
        <v>41172</v>
      </c>
      <c r="Q64" s="133" t="s">
        <v>263</v>
      </c>
      <c r="R64" s="133" t="s">
        <v>3719</v>
      </c>
      <c r="S64" s="133" t="s">
        <v>2249</v>
      </c>
      <c r="T64" s="32" t="s">
        <v>178</v>
      </c>
    </row>
    <row r="65" spans="4:20">
      <c r="D65" s="131">
        <v>10811214</v>
      </c>
      <c r="F65" s="132" t="s">
        <v>4535</v>
      </c>
      <c r="G65" s="132" t="s">
        <v>4566</v>
      </c>
      <c r="H65" s="132" t="s">
        <v>4534</v>
      </c>
      <c r="I65" s="133">
        <v>5001585</v>
      </c>
      <c r="L65" s="133" t="s">
        <v>542</v>
      </c>
      <c r="M65" s="32">
        <v>45</v>
      </c>
      <c r="N65" s="144">
        <v>2.4209999999999998</v>
      </c>
      <c r="O65" s="134">
        <v>41131</v>
      </c>
      <c r="P65" s="134">
        <v>41333</v>
      </c>
      <c r="Q65" s="32" t="s">
        <v>1892</v>
      </c>
      <c r="R65" s="133" t="s">
        <v>3590</v>
      </c>
      <c r="S65" s="133" t="s">
        <v>2249</v>
      </c>
      <c r="T65" s="32" t="s">
        <v>178</v>
      </c>
    </row>
    <row r="66" spans="4:20" ht="16.5" thickBot="1">
      <c r="D66" s="131">
        <v>10693717</v>
      </c>
      <c r="F66" s="132" t="s">
        <v>2944</v>
      </c>
      <c r="G66" s="132" t="s">
        <v>4798</v>
      </c>
      <c r="H66" s="132" t="s">
        <v>4685</v>
      </c>
      <c r="I66" s="133">
        <v>3302003</v>
      </c>
      <c r="J66" s="132"/>
      <c r="L66" s="133" t="s">
        <v>547</v>
      </c>
      <c r="M66" s="133">
        <v>223</v>
      </c>
      <c r="N66" s="135">
        <v>1.8740000000000001</v>
      </c>
      <c r="O66" s="59">
        <v>40892</v>
      </c>
      <c r="P66" s="59">
        <v>41207</v>
      </c>
      <c r="Q66" s="32" t="s">
        <v>4364</v>
      </c>
      <c r="R66" s="133" t="s">
        <v>4255</v>
      </c>
      <c r="S66" s="133" t="s">
        <v>2248</v>
      </c>
      <c r="T66" s="32" t="s">
        <v>178</v>
      </c>
    </row>
    <row r="67" spans="4:20">
      <c r="D67" s="131"/>
      <c r="F67" s="132"/>
      <c r="G67" s="132"/>
      <c r="H67" s="159" t="s">
        <v>4428</v>
      </c>
      <c r="I67" s="160"/>
      <c r="J67" s="159"/>
      <c r="K67" s="56"/>
      <c r="L67" s="102">
        <f>COUNTA(L55:L66)</f>
        <v>12</v>
      </c>
      <c r="M67" s="161">
        <f>SUM(M55:M66)</f>
        <v>3136</v>
      </c>
      <c r="N67" s="135"/>
      <c r="O67" s="59"/>
      <c r="P67" s="59"/>
      <c r="R67" s="133"/>
      <c r="S67" s="133"/>
      <c r="T67" s="32"/>
    </row>
    <row r="68" spans="4:20">
      <c r="D68" s="131"/>
      <c r="F68" s="132"/>
      <c r="G68" s="132"/>
      <c r="H68" s="132"/>
      <c r="I68" s="132"/>
      <c r="J68" s="132"/>
      <c r="K68" s="132"/>
      <c r="L68" s="133"/>
      <c r="M68" s="133"/>
      <c r="N68" s="135"/>
      <c r="O68" s="59"/>
      <c r="P68" s="59"/>
      <c r="R68" s="133"/>
      <c r="S68" s="133"/>
      <c r="T68" s="32"/>
    </row>
    <row r="69" spans="4:20">
      <c r="D69" s="149" t="s">
        <v>4430</v>
      </c>
      <c r="E69" s="32"/>
      <c r="F69" s="56"/>
      <c r="G69" s="56"/>
      <c r="H69" s="56"/>
      <c r="I69" s="92"/>
      <c r="J69" s="92"/>
      <c r="K69" s="56"/>
      <c r="L69" s="92"/>
      <c r="M69" s="92"/>
      <c r="N69" s="99"/>
      <c r="O69" s="59"/>
      <c r="P69" s="59"/>
      <c r="Q69" s="93"/>
      <c r="R69" s="93"/>
      <c r="T69" s="32"/>
    </row>
    <row r="70" spans="4:20">
      <c r="D70" s="131">
        <v>10586365</v>
      </c>
      <c r="F70" s="132" t="s">
        <v>192</v>
      </c>
      <c r="G70" s="132" t="s">
        <v>193</v>
      </c>
      <c r="H70" s="132" t="s">
        <v>191</v>
      </c>
      <c r="I70" s="133">
        <v>3504981</v>
      </c>
      <c r="L70" s="133" t="s">
        <v>547</v>
      </c>
      <c r="M70" s="32">
        <v>12</v>
      </c>
      <c r="N70" s="135">
        <v>0.65</v>
      </c>
      <c r="O70" s="134">
        <v>40672</v>
      </c>
      <c r="P70" s="134">
        <v>40787</v>
      </c>
      <c r="Q70" s="133" t="s">
        <v>4111</v>
      </c>
      <c r="R70" s="133" t="s">
        <v>225</v>
      </c>
      <c r="S70" s="133" t="s">
        <v>224</v>
      </c>
      <c r="T70" s="32" t="s">
        <v>3338</v>
      </c>
    </row>
    <row r="71" spans="4:20">
      <c r="D71" s="131">
        <v>10157359</v>
      </c>
      <c r="F71" s="132" t="s">
        <v>2236</v>
      </c>
      <c r="G71" s="132" t="s">
        <v>949</v>
      </c>
      <c r="H71" s="132" t="s">
        <v>2237</v>
      </c>
      <c r="I71" s="133">
        <v>141927</v>
      </c>
      <c r="J71" s="133"/>
      <c r="K71" s="132"/>
      <c r="L71" s="133" t="s">
        <v>547</v>
      </c>
      <c r="M71" s="133">
        <v>62</v>
      </c>
      <c r="N71" s="141">
        <v>3.42</v>
      </c>
      <c r="O71" s="134">
        <v>39605</v>
      </c>
      <c r="P71" s="134">
        <v>39864</v>
      </c>
      <c r="Q71" s="133" t="s">
        <v>2320</v>
      </c>
      <c r="R71" s="133" t="s">
        <v>1343</v>
      </c>
      <c r="S71" s="32" t="s">
        <v>2248</v>
      </c>
      <c r="T71" s="32" t="s">
        <v>3338</v>
      </c>
    </row>
    <row r="72" spans="4:20">
      <c r="D72" s="131">
        <v>10617061</v>
      </c>
      <c r="F72" s="132" t="s">
        <v>3978</v>
      </c>
      <c r="G72" s="132" t="s">
        <v>3976</v>
      </c>
      <c r="H72" s="132" t="s">
        <v>3977</v>
      </c>
      <c r="I72" s="133">
        <v>3540409</v>
      </c>
      <c r="L72" s="133" t="s">
        <v>554</v>
      </c>
      <c r="M72" s="32">
        <v>570</v>
      </c>
      <c r="N72" s="121">
        <v>27.654</v>
      </c>
      <c r="O72" s="134">
        <v>40729</v>
      </c>
      <c r="P72" s="134">
        <v>40998</v>
      </c>
      <c r="Q72" s="32" t="s">
        <v>4111</v>
      </c>
      <c r="R72" s="133" t="s">
        <v>2146</v>
      </c>
      <c r="S72" s="133" t="s">
        <v>2250</v>
      </c>
      <c r="T72" s="32" t="s">
        <v>3338</v>
      </c>
    </row>
    <row r="73" spans="4:20">
      <c r="D73" s="33">
        <v>10088881</v>
      </c>
      <c r="E73" s="32"/>
      <c r="F73" s="14" t="s">
        <v>15</v>
      </c>
      <c r="G73" s="14" t="s">
        <v>4080</v>
      </c>
      <c r="H73" s="14" t="s">
        <v>16</v>
      </c>
      <c r="I73" s="32">
        <v>3218512</v>
      </c>
      <c r="J73" s="32"/>
      <c r="K73" s="59"/>
      <c r="L73" s="32" t="s">
        <v>547</v>
      </c>
      <c r="M73" s="32">
        <v>298</v>
      </c>
      <c r="N73" s="32">
        <v>4.0999999999999996</v>
      </c>
      <c r="O73" s="59">
        <v>39394</v>
      </c>
      <c r="P73" s="59">
        <v>39603</v>
      </c>
      <c r="Q73" s="93" t="s">
        <v>1562</v>
      </c>
      <c r="R73" s="93" t="s">
        <v>3501</v>
      </c>
      <c r="S73" s="32" t="s">
        <v>3502</v>
      </c>
      <c r="T73" s="5" t="s">
        <v>3338</v>
      </c>
    </row>
    <row r="74" spans="4:20" ht="16.5" thickBot="1">
      <c r="D74" s="131">
        <v>10613998</v>
      </c>
      <c r="F74" s="132" t="s">
        <v>208</v>
      </c>
      <c r="G74" s="132" t="s">
        <v>209</v>
      </c>
      <c r="H74" s="132" t="s">
        <v>1514</v>
      </c>
      <c r="I74" s="133">
        <v>374216</v>
      </c>
      <c r="L74" s="133" t="s">
        <v>3743</v>
      </c>
      <c r="M74" s="32">
        <v>192</v>
      </c>
      <c r="N74" s="135">
        <v>9.44</v>
      </c>
      <c r="O74" s="134">
        <v>40724</v>
      </c>
      <c r="P74" s="134">
        <v>40911</v>
      </c>
      <c r="Q74" s="132"/>
      <c r="R74" s="133" t="s">
        <v>528</v>
      </c>
      <c r="S74" s="133" t="s">
        <v>2253</v>
      </c>
      <c r="T74" s="32" t="s">
        <v>3338</v>
      </c>
    </row>
    <row r="75" spans="4:20">
      <c r="H75" s="159" t="s">
        <v>4428</v>
      </c>
      <c r="I75" s="160"/>
      <c r="J75" s="159"/>
      <c r="K75" s="56"/>
      <c r="L75" s="102">
        <f>COUNTA(L70:L74)</f>
        <v>5</v>
      </c>
      <c r="M75" s="161">
        <f>SUM(M70:M74)</f>
        <v>1134</v>
      </c>
    </row>
    <row r="80" spans="4:20" ht="20.25">
      <c r="G80" s="164"/>
    </row>
    <row r="81" spans="7:7" ht="20.25">
      <c r="G81" s="164"/>
    </row>
    <row r="82" spans="7:7" ht="20.25">
      <c r="G82" s="164"/>
    </row>
    <row r="83" spans="7:7" ht="20.25">
      <c r="G83" s="164"/>
    </row>
    <row r="84" spans="7:7" ht="20.25">
      <c r="G84" s="164"/>
    </row>
    <row r="86" spans="7:7" ht="20.25">
      <c r="G86" s="164"/>
    </row>
    <row r="87" spans="7:7" ht="20.25">
      <c r="G87" s="164"/>
    </row>
    <row r="89" spans="7:7" ht="20.25">
      <c r="G89" s="164"/>
    </row>
    <row r="90" spans="7:7" ht="20.25">
      <c r="G90" s="164"/>
    </row>
  </sheetData>
  <sortState ref="D73:T77">
    <sortCondition ref="G73:G77"/>
  </sortState>
  <phoneticPr fontId="21" type="noConversion"/>
  <pageMargins left="0.25" right="0.25" top="0.75" bottom="0.75" header="0.3" footer="0.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ID4475"/>
  <sheetViews>
    <sheetView defaultGridColor="0" colorId="22" zoomScale="52" zoomScaleNormal="52" workbookViewId="0">
      <selection activeCell="E13" sqref="E13"/>
    </sheetView>
  </sheetViews>
  <sheetFormatPr defaultColWidth="9.77734375" defaultRowHeight="15.75"/>
  <cols>
    <col min="1" max="1" width="9.77734375" style="14"/>
    <col min="2" max="2" width="11" style="6" customWidth="1"/>
    <col min="3" max="3" width="9.77734375" style="8"/>
    <col min="4" max="4" width="4.88671875" style="6" customWidth="1"/>
    <col min="5" max="5" width="18.88671875" style="33" customWidth="1"/>
    <col min="6" max="6" width="4.77734375" style="32" customWidth="1"/>
    <col min="7" max="7" width="19.21875" style="14" customWidth="1"/>
    <col min="8" max="8" width="49.109375" style="14" customWidth="1"/>
    <col min="9" max="9" width="27.77734375" style="14" customWidth="1"/>
    <col min="10" max="11" width="27.77734375" style="32" hidden="1" customWidth="1"/>
    <col min="12" max="12" width="31.109375" style="14" hidden="1" customWidth="1"/>
    <col min="13" max="13" width="10.44140625" style="32" customWidth="1"/>
    <col min="14" max="14" width="9.77734375" style="32" customWidth="1"/>
    <col min="15" max="15" width="9.77734375" style="53" customWidth="1"/>
    <col min="16" max="16" width="11.5546875" style="32" customWidth="1"/>
    <col min="17" max="17" width="12" style="32" customWidth="1"/>
    <col min="18" max="18" width="17.88671875" style="14" customWidth="1"/>
    <col min="19" max="19" width="35.77734375" style="32" customWidth="1"/>
    <col min="20" max="20" width="18.77734375" style="32" customWidth="1"/>
    <col min="21" max="21" width="14" style="32" customWidth="1"/>
    <col min="22" max="22" width="9.77734375" style="14" customWidth="1"/>
    <col min="23" max="23" width="54.109375" style="14" customWidth="1"/>
    <col min="24" max="24" width="10" style="14" customWidth="1"/>
    <col min="25" max="25" width="7.33203125" style="14" customWidth="1"/>
    <col min="26" max="26" width="30.5546875" style="14" customWidth="1"/>
    <col min="27" max="27" width="12.5546875" style="14" customWidth="1"/>
    <col min="28" max="28" width="12.44140625" style="14" customWidth="1"/>
    <col min="29" max="30" width="9.77734375" style="14" customWidth="1"/>
    <col min="31" max="31" width="33.33203125" style="14" customWidth="1"/>
    <col min="32" max="32" width="28.44140625" style="14" customWidth="1"/>
    <col min="33" max="33" width="32.44140625" style="14" customWidth="1"/>
    <col min="34" max="37" width="9.77734375" style="14"/>
    <col min="38" max="38" width="12.77734375" style="14" customWidth="1"/>
    <col min="39" max="39" width="40.77734375" style="14" customWidth="1"/>
    <col min="40" max="40" width="30.77734375" style="14" customWidth="1"/>
    <col min="41" max="41" width="9.5546875" style="14" customWidth="1"/>
    <col min="42" max="66" width="9.77734375" style="14"/>
    <col min="67" max="68" width="40.77734375" style="14" customWidth="1"/>
    <col min="69" max="72" width="9.77734375" style="14"/>
    <col min="73" max="73" width="30.77734375" style="14" customWidth="1"/>
    <col min="74" max="16384" width="9.77734375" style="14"/>
  </cols>
  <sheetData>
    <row r="1" spans="2:147">
      <c r="E1" s="6"/>
      <c r="F1" s="8"/>
      <c r="G1" s="9"/>
      <c r="H1" s="10"/>
      <c r="I1" s="6"/>
      <c r="J1" s="8"/>
      <c r="K1" s="8"/>
      <c r="L1" s="6"/>
      <c r="M1" s="8"/>
      <c r="N1" s="11"/>
      <c r="O1" s="51"/>
      <c r="P1" s="12"/>
      <c r="Q1" s="12"/>
      <c r="R1" s="12"/>
      <c r="S1" s="8"/>
      <c r="T1" s="8"/>
      <c r="U1" s="8"/>
      <c r="V1" s="13"/>
      <c r="W1" s="10"/>
      <c r="X1" s="10"/>
      <c r="Y1" s="10"/>
      <c r="Z1" s="10"/>
      <c r="AA1" s="10"/>
      <c r="AB1" s="10"/>
      <c r="AC1" s="10"/>
      <c r="AD1" s="10"/>
      <c r="AE1" s="10"/>
      <c r="AF1" s="7"/>
      <c r="AG1" s="10"/>
      <c r="AH1" s="6"/>
      <c r="AI1" s="10"/>
      <c r="AJ1" s="10"/>
      <c r="AK1" s="10"/>
      <c r="AL1" s="6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</row>
    <row r="2" spans="2:147">
      <c r="E2" s="6"/>
      <c r="F2" s="8"/>
      <c r="G2" s="9"/>
      <c r="H2" s="10"/>
      <c r="I2" s="6"/>
      <c r="J2" s="8"/>
      <c r="K2" s="8"/>
      <c r="L2" s="6"/>
      <c r="M2" s="8"/>
      <c r="N2" s="11"/>
      <c r="O2" s="51"/>
      <c r="P2" s="12"/>
      <c r="Q2" s="12"/>
      <c r="R2" s="12"/>
      <c r="S2" s="8"/>
      <c r="T2" s="8"/>
      <c r="U2" s="8"/>
      <c r="V2" s="13"/>
      <c r="W2" s="10"/>
      <c r="X2" s="10"/>
      <c r="Y2" s="10"/>
      <c r="Z2" s="10"/>
      <c r="AA2" s="10"/>
      <c r="AB2" s="10"/>
      <c r="AC2" s="10"/>
      <c r="AD2" s="10"/>
      <c r="AE2" s="10"/>
      <c r="AF2" s="7"/>
      <c r="AG2" s="10"/>
      <c r="AH2" s="6"/>
      <c r="AI2" s="10"/>
      <c r="AJ2" s="10"/>
      <c r="AK2" s="10"/>
      <c r="AL2" s="6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</row>
    <row r="3" spans="2:147">
      <c r="E3" s="6"/>
      <c r="F3" s="8"/>
      <c r="G3" s="9"/>
      <c r="H3" s="10"/>
      <c r="I3" s="6"/>
      <c r="J3" s="8"/>
      <c r="K3" s="8"/>
      <c r="L3" s="6"/>
      <c r="M3" s="8"/>
      <c r="N3" s="11"/>
      <c r="O3" s="51"/>
      <c r="P3" s="12"/>
      <c r="Q3" s="12"/>
      <c r="R3" s="12"/>
      <c r="S3" s="8"/>
      <c r="T3" s="8"/>
      <c r="U3" s="8"/>
      <c r="V3" s="13"/>
      <c r="W3" s="10"/>
      <c r="X3" s="10"/>
      <c r="Y3" s="10"/>
      <c r="Z3" s="10"/>
      <c r="AA3" s="10"/>
      <c r="AB3" s="10"/>
      <c r="AC3" s="10"/>
      <c r="AD3" s="10"/>
      <c r="AE3" s="10"/>
      <c r="AF3" s="7"/>
      <c r="AG3" s="10"/>
      <c r="AH3" s="6"/>
      <c r="AI3" s="10"/>
      <c r="AJ3" s="10"/>
      <c r="AK3" s="10"/>
      <c r="AL3" s="6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</row>
    <row r="4" spans="2:147">
      <c r="E4" s="6"/>
      <c r="F4" s="8"/>
      <c r="G4" s="9"/>
      <c r="H4" s="10"/>
      <c r="I4" s="6"/>
      <c r="J4" s="8"/>
      <c r="K4" s="8"/>
      <c r="L4" s="6"/>
      <c r="M4" s="8"/>
      <c r="N4" s="11"/>
      <c r="O4" s="51"/>
      <c r="P4" s="12"/>
      <c r="Q4" s="12"/>
      <c r="R4" s="12"/>
      <c r="S4" s="8"/>
      <c r="T4" s="8"/>
      <c r="U4" s="8"/>
      <c r="V4" s="13"/>
      <c r="W4" s="10"/>
      <c r="X4" s="10"/>
      <c r="Y4" s="10"/>
      <c r="Z4" s="10"/>
      <c r="AA4" s="10"/>
      <c r="AB4" s="10"/>
      <c r="AC4" s="10"/>
      <c r="AD4" s="10"/>
      <c r="AE4" s="10"/>
      <c r="AF4" s="7"/>
      <c r="AG4" s="10"/>
      <c r="AH4" s="6"/>
      <c r="AI4" s="10"/>
      <c r="AJ4" s="10"/>
      <c r="AK4" s="10"/>
      <c r="AL4" s="6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</row>
    <row r="5" spans="2:147" ht="18.75">
      <c r="B5" s="15"/>
      <c r="E5" s="6"/>
      <c r="F5" s="8"/>
      <c r="G5" s="9"/>
      <c r="H5" s="10"/>
      <c r="I5" s="6"/>
      <c r="J5" s="8"/>
      <c r="K5" s="8"/>
      <c r="L5" s="6"/>
      <c r="M5" s="8"/>
      <c r="N5" s="11"/>
      <c r="O5" s="51"/>
      <c r="P5" s="12"/>
      <c r="Q5" s="12"/>
      <c r="R5" s="12"/>
      <c r="S5" s="8"/>
      <c r="T5" s="8"/>
      <c r="U5" s="8"/>
      <c r="V5" s="13"/>
      <c r="W5" s="10"/>
      <c r="X5" s="10"/>
      <c r="Y5" s="10"/>
      <c r="Z5" s="10"/>
      <c r="AA5" s="10"/>
      <c r="AB5" s="10"/>
      <c r="AC5" s="10"/>
      <c r="AD5" s="10"/>
      <c r="AE5" s="10"/>
      <c r="AF5" s="7"/>
      <c r="AG5" s="10"/>
      <c r="AH5" s="6"/>
      <c r="AI5" s="10"/>
      <c r="AJ5" s="10"/>
      <c r="AK5" s="10"/>
      <c r="AL5" s="6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</row>
    <row r="6" spans="2:147" ht="18.75">
      <c r="B6" s="15"/>
      <c r="E6" s="6"/>
      <c r="F6" s="8" t="s">
        <v>2807</v>
      </c>
      <c r="G6" s="9"/>
      <c r="H6" s="10"/>
      <c r="I6" s="10"/>
      <c r="J6" s="8"/>
      <c r="K6" s="8"/>
      <c r="L6" s="10"/>
      <c r="M6" s="133"/>
      <c r="N6" s="11"/>
      <c r="O6" s="51"/>
      <c r="P6" s="12"/>
      <c r="Q6" s="12"/>
      <c r="R6" s="12"/>
      <c r="S6" s="8"/>
      <c r="T6" s="8"/>
      <c r="U6" s="8"/>
      <c r="V6" s="13"/>
      <c r="W6" s="10"/>
      <c r="X6" s="10"/>
      <c r="Y6" s="10"/>
      <c r="Z6" s="10"/>
      <c r="AA6" s="10"/>
      <c r="AB6" s="10"/>
      <c r="AC6" s="10"/>
      <c r="AD6" s="10"/>
      <c r="AE6" s="10"/>
      <c r="AF6" s="7"/>
      <c r="AG6" s="10"/>
      <c r="AH6" s="6"/>
      <c r="AI6" s="10"/>
      <c r="AJ6" s="10"/>
      <c r="AK6" s="10"/>
      <c r="AL6" s="6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</row>
    <row r="7" spans="2:147" ht="18.75">
      <c r="B7" s="15"/>
      <c r="C7" s="8" t="s">
        <v>2807</v>
      </c>
      <c r="E7" s="6"/>
      <c r="F7" s="8" t="s">
        <v>2807</v>
      </c>
      <c r="G7" s="9"/>
      <c r="H7" s="10"/>
      <c r="I7" s="10"/>
      <c r="J7" s="8"/>
      <c r="K7" s="8"/>
      <c r="L7" s="10"/>
      <c r="M7" s="133"/>
      <c r="N7" s="11"/>
      <c r="O7" s="51"/>
      <c r="P7" s="12"/>
      <c r="Q7" s="12"/>
      <c r="R7" s="12"/>
      <c r="S7" s="8"/>
      <c r="T7" s="8"/>
      <c r="U7" s="8"/>
      <c r="V7" s="13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8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</row>
    <row r="8" spans="2:147" ht="18.75">
      <c r="B8" s="15"/>
      <c r="E8" s="6" t="s">
        <v>2807</v>
      </c>
      <c r="F8" s="8" t="s">
        <v>2807</v>
      </c>
      <c r="G8" s="9"/>
      <c r="H8" s="10"/>
      <c r="I8" s="10"/>
      <c r="J8" s="8"/>
      <c r="K8" s="8"/>
      <c r="L8" s="10"/>
      <c r="M8" s="8"/>
      <c r="N8" s="11"/>
      <c r="O8" s="51"/>
      <c r="P8" s="12"/>
      <c r="Q8" s="12"/>
      <c r="R8" s="12"/>
      <c r="S8" s="8"/>
      <c r="T8" s="8"/>
      <c r="U8" s="8"/>
      <c r="V8" s="13"/>
      <c r="W8" s="8"/>
      <c r="X8" s="17"/>
      <c r="Y8" s="17"/>
      <c r="Z8" s="17"/>
      <c r="AA8" s="17"/>
      <c r="AB8" s="17"/>
      <c r="AC8" s="17"/>
      <c r="AD8" s="17"/>
      <c r="AE8" s="17"/>
      <c r="AF8" s="8"/>
      <c r="AG8" s="17"/>
      <c r="AH8" s="17"/>
      <c r="AI8" s="17"/>
      <c r="AJ8" s="17"/>
      <c r="AK8" s="17"/>
      <c r="AL8" s="18"/>
      <c r="AM8" s="17"/>
      <c r="AN8" s="17"/>
      <c r="AO8" s="8"/>
      <c r="AP8" s="17"/>
      <c r="AQ8" s="17"/>
      <c r="AR8" s="8"/>
      <c r="AS8" s="8"/>
      <c r="AT8" s="17"/>
      <c r="AU8" s="8"/>
      <c r="AV8" s="8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</row>
    <row r="9" spans="2:147" ht="45">
      <c r="B9" s="15"/>
      <c r="E9" s="187" t="s">
        <v>2470</v>
      </c>
      <c r="G9" s="9"/>
      <c r="H9" s="10"/>
      <c r="I9" s="10"/>
      <c r="J9" s="8"/>
      <c r="K9" s="8"/>
      <c r="L9" s="10"/>
      <c r="M9" s="8"/>
      <c r="N9" s="11"/>
      <c r="O9" s="51"/>
      <c r="P9" s="12"/>
      <c r="Q9" s="12"/>
      <c r="R9" s="12"/>
      <c r="S9" s="19"/>
      <c r="T9" s="19"/>
      <c r="U9" s="19"/>
      <c r="V9" s="13"/>
      <c r="W9" s="10"/>
      <c r="X9" s="10"/>
      <c r="Y9" s="10"/>
      <c r="Z9" s="10"/>
      <c r="AA9" s="10"/>
      <c r="AB9" s="10"/>
      <c r="AC9" s="10"/>
      <c r="AD9" s="10"/>
      <c r="AE9" s="10"/>
      <c r="AF9" s="7"/>
      <c r="AG9" s="10"/>
      <c r="AH9" s="6"/>
      <c r="AI9" s="10"/>
      <c r="AJ9" s="10"/>
      <c r="AK9" s="10"/>
      <c r="AL9" s="6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</row>
    <row r="10" spans="2:147" ht="33">
      <c r="B10" s="15"/>
      <c r="E10" s="188" t="s">
        <v>1693</v>
      </c>
      <c r="G10" s="9"/>
      <c r="H10" s="10"/>
      <c r="I10" s="10"/>
      <c r="J10" s="8"/>
      <c r="K10" s="8"/>
      <c r="L10" s="10"/>
      <c r="M10" s="8"/>
      <c r="N10" s="11"/>
      <c r="O10" s="51"/>
      <c r="P10" s="12"/>
      <c r="Q10" s="24" t="s">
        <v>1694</v>
      </c>
      <c r="R10" s="12"/>
      <c r="S10" s="19"/>
      <c r="T10" s="19"/>
      <c r="U10" s="8"/>
      <c r="V10" s="13"/>
      <c r="W10" s="10"/>
      <c r="X10" s="10"/>
      <c r="Y10" s="10"/>
      <c r="Z10" s="10"/>
      <c r="AA10" s="10"/>
      <c r="AB10" s="10"/>
      <c r="AC10" s="10"/>
      <c r="AD10" s="10"/>
      <c r="AE10" s="10"/>
      <c r="AF10" s="7"/>
      <c r="AG10" s="10"/>
      <c r="AH10" s="6"/>
      <c r="AI10" s="10"/>
      <c r="AJ10" s="10"/>
      <c r="AK10" s="10"/>
      <c r="AL10" s="6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</row>
    <row r="11" spans="2:147" ht="33">
      <c r="E11" s="188" t="s">
        <v>4807</v>
      </c>
      <c r="G11" s="9"/>
      <c r="H11" s="10"/>
      <c r="I11" s="10"/>
      <c r="J11" s="8"/>
      <c r="K11" s="8"/>
      <c r="L11" s="10"/>
      <c r="M11" s="8"/>
      <c r="N11" s="11"/>
      <c r="O11" s="51"/>
      <c r="P11" s="12"/>
      <c r="Q11" s="24" t="s">
        <v>1695</v>
      </c>
      <c r="R11" s="12"/>
      <c r="S11" s="8"/>
      <c r="T11" s="8"/>
      <c r="U11" s="8"/>
      <c r="V11" s="13"/>
      <c r="W11" s="10"/>
      <c r="X11" s="10"/>
      <c r="Y11" s="10"/>
      <c r="Z11" s="10"/>
      <c r="AA11" s="21" t="s">
        <v>3543</v>
      </c>
      <c r="AB11" s="10"/>
      <c r="AC11" s="10"/>
      <c r="AD11" s="10"/>
      <c r="AE11" s="10"/>
      <c r="AF11" s="7"/>
      <c r="AG11" s="10"/>
      <c r="AH11" s="6"/>
      <c r="AI11" s="10"/>
      <c r="AJ11" s="10"/>
      <c r="AK11" s="10"/>
      <c r="AL11" s="6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</row>
    <row r="12" spans="2:147" ht="25.5">
      <c r="E12" s="189" t="s">
        <v>4823</v>
      </c>
      <c r="F12" s="19"/>
      <c r="G12" s="23"/>
      <c r="H12" s="22"/>
      <c r="I12" s="22" t="s">
        <v>2807</v>
      </c>
      <c r="J12" s="19"/>
      <c r="K12" s="19"/>
      <c r="L12" s="22"/>
      <c r="M12" s="19"/>
      <c r="N12" s="11"/>
      <c r="O12" s="116"/>
      <c r="P12" s="24" t="s">
        <v>1694</v>
      </c>
      <c r="Q12" s="24" t="s">
        <v>914</v>
      </c>
      <c r="R12" s="24"/>
      <c r="S12" s="8"/>
      <c r="T12" s="8"/>
      <c r="U12" s="8"/>
      <c r="V12" s="13"/>
      <c r="W12" s="10"/>
      <c r="X12" s="10"/>
      <c r="Y12" s="10"/>
      <c r="Z12" s="10"/>
      <c r="AA12" s="10"/>
      <c r="AB12" s="10"/>
      <c r="AC12" s="10"/>
      <c r="AD12" s="10"/>
      <c r="AE12" s="10"/>
      <c r="AF12" s="7"/>
      <c r="AG12" s="10"/>
      <c r="AH12" s="6"/>
      <c r="AI12" s="10"/>
      <c r="AJ12" s="10"/>
      <c r="AK12" s="10"/>
      <c r="AL12" s="6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</row>
    <row r="13" spans="2:147" ht="18.75">
      <c r="E13" s="6" t="s">
        <v>2807</v>
      </c>
      <c r="F13" s="19"/>
      <c r="G13" s="23" t="s">
        <v>1695</v>
      </c>
      <c r="H13" s="10"/>
      <c r="I13" s="22"/>
      <c r="J13" s="19"/>
      <c r="K13" s="19"/>
      <c r="L13" s="22"/>
      <c r="M13" s="19"/>
      <c r="N13" s="25"/>
      <c r="O13" s="116" t="s">
        <v>1696</v>
      </c>
      <c r="P13" s="24" t="s">
        <v>1695</v>
      </c>
      <c r="Q13" s="139" t="s">
        <v>2965</v>
      </c>
      <c r="R13" s="24"/>
      <c r="S13" s="8"/>
      <c r="T13" s="8"/>
      <c r="U13" s="19" t="s">
        <v>1410</v>
      </c>
      <c r="V13" s="19" t="s">
        <v>1411</v>
      </c>
      <c r="W13" s="10"/>
      <c r="X13" s="10"/>
      <c r="Y13" s="10"/>
      <c r="Z13" s="10"/>
      <c r="AA13" s="10"/>
      <c r="AB13" s="8" t="s">
        <v>3542</v>
      </c>
      <c r="AC13" s="10"/>
      <c r="AD13" s="10"/>
      <c r="AE13" s="10"/>
      <c r="AF13" s="7"/>
      <c r="AG13" s="10"/>
      <c r="AH13" s="6"/>
      <c r="AI13" s="10"/>
      <c r="AJ13" s="10"/>
      <c r="AK13" s="10"/>
      <c r="AL13" s="6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</row>
    <row r="14" spans="2:147" ht="18.75">
      <c r="E14" s="6" t="s">
        <v>4443</v>
      </c>
      <c r="F14" s="19"/>
      <c r="G14" s="23" t="s">
        <v>1412</v>
      </c>
      <c r="H14" s="19" t="s">
        <v>1413</v>
      </c>
      <c r="I14" s="19" t="s">
        <v>1414</v>
      </c>
      <c r="J14" s="19" t="s">
        <v>2053</v>
      </c>
      <c r="K14" s="19"/>
      <c r="L14" s="15" t="s">
        <v>3907</v>
      </c>
      <c r="M14" s="19" t="s">
        <v>503</v>
      </c>
      <c r="N14" s="25" t="s">
        <v>1415</v>
      </c>
      <c r="O14" s="116" t="s">
        <v>1416</v>
      </c>
      <c r="P14" s="24" t="s">
        <v>1417</v>
      </c>
      <c r="Q14" s="139" t="s">
        <v>2966</v>
      </c>
      <c r="R14" s="24" t="s">
        <v>2020</v>
      </c>
      <c r="S14" s="19" t="s">
        <v>1418</v>
      </c>
      <c r="T14" s="19" t="s">
        <v>1419</v>
      </c>
      <c r="U14" s="19" t="s">
        <v>1420</v>
      </c>
      <c r="V14" s="19" t="s">
        <v>1421</v>
      </c>
      <c r="W14"/>
      <c r="X14" s="10"/>
      <c r="Y14" s="10"/>
      <c r="Z14" s="10"/>
      <c r="AA14" s="19" t="s">
        <v>1411</v>
      </c>
      <c r="AB14" s="8" t="s">
        <v>1415</v>
      </c>
      <c r="AC14" s="10"/>
      <c r="AD14" s="10"/>
      <c r="AE14" s="10"/>
      <c r="AF14" s="7"/>
      <c r="AG14" s="10"/>
      <c r="AH14" s="6"/>
      <c r="AI14" s="10"/>
      <c r="AJ14" s="10"/>
      <c r="AK14" s="10"/>
      <c r="AL14" s="6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</row>
    <row r="15" spans="2:147" ht="5.0999999999999996" customHeight="1">
      <c r="E15" s="6"/>
      <c r="F15" s="19"/>
      <c r="G15" s="23"/>
      <c r="H15" s="19"/>
      <c r="I15" s="19"/>
      <c r="J15" s="19"/>
      <c r="K15" s="19"/>
      <c r="L15" s="19"/>
      <c r="M15" s="19"/>
      <c r="N15" s="25"/>
      <c r="O15" s="116"/>
      <c r="P15" s="24"/>
      <c r="Q15" s="24"/>
      <c r="R15" s="24"/>
      <c r="S15" s="19"/>
      <c r="T15" s="19"/>
      <c r="U15" s="19"/>
      <c r="V15" s="19"/>
      <c r="W15"/>
      <c r="X15" s="10"/>
      <c r="Y15" s="10"/>
      <c r="Z15" s="10"/>
      <c r="AA15" s="19"/>
      <c r="AB15" s="8"/>
      <c r="AC15" s="10"/>
      <c r="AD15" s="10"/>
      <c r="AE15" s="10"/>
      <c r="AF15" s="7"/>
      <c r="AG15" s="10"/>
      <c r="AH15" s="6"/>
      <c r="AI15" s="10"/>
      <c r="AJ15" s="10"/>
      <c r="AK15" s="10"/>
      <c r="AL15" s="6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</row>
    <row r="16" spans="2:147" ht="5.0999999999999996" customHeight="1">
      <c r="E16" s="86"/>
      <c r="F16" s="87"/>
      <c r="G16" s="88"/>
      <c r="H16" s="87"/>
      <c r="I16" s="87"/>
      <c r="J16" s="87"/>
      <c r="K16" s="87"/>
      <c r="L16" s="87"/>
      <c r="M16" s="87"/>
      <c r="N16" s="89"/>
      <c r="O16" s="117"/>
      <c r="P16" s="90"/>
      <c r="Q16" s="90"/>
      <c r="R16" s="90"/>
      <c r="S16" s="87"/>
      <c r="T16" s="87"/>
      <c r="U16" s="87"/>
      <c r="V16" s="91"/>
      <c r="W16"/>
      <c r="Y16" s="10"/>
      <c r="Z16" s="10"/>
      <c r="AA16" s="86"/>
      <c r="AB16" s="91"/>
      <c r="AC16" s="10"/>
      <c r="AD16" s="10"/>
      <c r="AE16" s="10"/>
      <c r="AF16" s="7"/>
      <c r="AG16" s="10"/>
      <c r="AH16" s="6"/>
      <c r="AI16" s="10"/>
      <c r="AJ16" s="10"/>
      <c r="AK16" s="10"/>
      <c r="AL16" s="6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</row>
    <row r="17" spans="1:147" ht="5.0999999999999996" customHeight="1">
      <c r="E17" s="52"/>
      <c r="F17" s="8"/>
      <c r="G17" s="27"/>
      <c r="H17" s="26"/>
      <c r="I17" s="26"/>
      <c r="J17" s="8"/>
      <c r="K17" s="8"/>
      <c r="L17" s="26"/>
      <c r="M17" s="8"/>
      <c r="N17" s="11"/>
      <c r="O17" s="51"/>
      <c r="P17" s="12"/>
      <c r="Q17" s="12"/>
      <c r="R17" s="12"/>
      <c r="S17" s="8"/>
      <c r="T17" s="8"/>
      <c r="U17" s="8"/>
      <c r="V17" s="8"/>
      <c r="W17"/>
      <c r="AA17" s="26"/>
      <c r="AB17" s="26"/>
      <c r="AD17" s="28"/>
      <c r="AE17" s="29"/>
      <c r="AF17" s="29"/>
      <c r="AG17" s="28"/>
      <c r="AH17" s="28"/>
      <c r="AI17" s="28"/>
      <c r="AJ17" s="28"/>
      <c r="AK17" s="10"/>
      <c r="AL17" s="6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</row>
    <row r="18" spans="1:147">
      <c r="B18" s="14"/>
      <c r="C18" s="32"/>
      <c r="D18" s="33"/>
      <c r="E18" s="60">
        <v>247510</v>
      </c>
      <c r="F18" s="92"/>
      <c r="G18" s="56" t="s">
        <v>1713</v>
      </c>
      <c r="H18" s="56" t="s">
        <v>1714</v>
      </c>
      <c r="I18" s="56" t="s">
        <v>1715</v>
      </c>
      <c r="J18" s="92">
        <v>256073</v>
      </c>
      <c r="K18" s="92"/>
      <c r="L18" s="14" t="s">
        <v>1716</v>
      </c>
      <c r="M18" s="72">
        <v>78701</v>
      </c>
      <c r="N18" s="32">
        <v>258</v>
      </c>
      <c r="O18" s="53">
        <v>1.1000000000000001</v>
      </c>
      <c r="P18" s="59">
        <v>38435</v>
      </c>
      <c r="Q18" s="59">
        <v>38938</v>
      </c>
      <c r="R18" s="32" t="s">
        <v>604</v>
      </c>
      <c r="S18" s="32" t="s">
        <v>1717</v>
      </c>
      <c r="T18" s="85" t="s">
        <v>1718</v>
      </c>
      <c r="U18" s="32" t="s">
        <v>3338</v>
      </c>
      <c r="V18" s="32" t="s">
        <v>2473</v>
      </c>
      <c r="AA18" s="8" t="s">
        <v>346</v>
      </c>
      <c r="AB18" s="8">
        <v>246</v>
      </c>
      <c r="AC18" s="14">
        <f t="shared" ref="AC18:AC49" si="0">COUNTIF(V$18:V$916,AA18)</f>
        <v>1</v>
      </c>
      <c r="AD18" s="28"/>
      <c r="AE18">
        <f>SUM(AC18:AC37)</f>
        <v>95</v>
      </c>
      <c r="AF18"/>
      <c r="AH18" s="28"/>
      <c r="AI18" s="28"/>
      <c r="AJ18" s="28"/>
      <c r="AK18" s="10"/>
      <c r="AL18" s="6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</row>
    <row r="19" spans="1:147">
      <c r="B19" s="14"/>
      <c r="C19" s="32"/>
      <c r="D19" s="33"/>
      <c r="E19" s="131">
        <v>10281232</v>
      </c>
      <c r="F19" s="14"/>
      <c r="G19" s="132" t="s">
        <v>3344</v>
      </c>
      <c r="H19" s="132" t="s">
        <v>2976</v>
      </c>
      <c r="I19" s="132" t="s">
        <v>3345</v>
      </c>
      <c r="J19" s="32">
        <v>1028144</v>
      </c>
      <c r="K19" s="132"/>
      <c r="L19" s="132"/>
      <c r="M19" s="133" t="s">
        <v>547</v>
      </c>
      <c r="N19" s="32">
        <v>24</v>
      </c>
      <c r="O19" s="135">
        <v>1.5</v>
      </c>
      <c r="P19" s="134">
        <v>39954</v>
      </c>
      <c r="Q19" s="14"/>
      <c r="R19" s="32" t="s">
        <v>4111</v>
      </c>
      <c r="S19" s="133" t="s">
        <v>2977</v>
      </c>
      <c r="T19" s="133" t="s">
        <v>2179</v>
      </c>
      <c r="U19" s="133" t="s">
        <v>562</v>
      </c>
      <c r="V19" s="32" t="s">
        <v>1192</v>
      </c>
      <c r="AA19" s="17" t="s">
        <v>172</v>
      </c>
      <c r="AB19" s="8">
        <v>131</v>
      </c>
      <c r="AC19" s="14">
        <f t="shared" si="0"/>
        <v>1</v>
      </c>
      <c r="AD19" s="28"/>
      <c r="AE19"/>
      <c r="AF19"/>
      <c r="AH19" s="28"/>
      <c r="AI19" s="28"/>
      <c r="AJ19" s="28"/>
      <c r="AK19" s="10"/>
      <c r="AL19" s="6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</row>
    <row r="20" spans="1:147">
      <c r="B20" s="14"/>
      <c r="C20" s="32"/>
      <c r="D20" s="33"/>
      <c r="E20" s="131">
        <v>10870898</v>
      </c>
      <c r="F20" s="14"/>
      <c r="G20" s="132" t="s">
        <v>4603</v>
      </c>
      <c r="H20" s="132" t="s">
        <v>4684</v>
      </c>
      <c r="I20" s="132" t="s">
        <v>1456</v>
      </c>
      <c r="J20" s="133">
        <v>3076078</v>
      </c>
      <c r="K20" s="14"/>
      <c r="M20" s="133" t="s">
        <v>547</v>
      </c>
      <c r="N20" s="32">
        <v>65</v>
      </c>
      <c r="O20" s="135">
        <v>1.5</v>
      </c>
      <c r="P20" s="134">
        <v>41257</v>
      </c>
      <c r="R20" s="32" t="s">
        <v>4111</v>
      </c>
      <c r="S20" s="133" t="s">
        <v>2977</v>
      </c>
      <c r="T20" s="133" t="s">
        <v>4659</v>
      </c>
      <c r="U20" s="32" t="s">
        <v>915</v>
      </c>
      <c r="V20" s="32" t="s">
        <v>4706</v>
      </c>
      <c r="AA20" s="17" t="s">
        <v>179</v>
      </c>
      <c r="AB20" s="8">
        <v>997</v>
      </c>
      <c r="AC20" s="14">
        <f t="shared" si="0"/>
        <v>5</v>
      </c>
      <c r="AE20"/>
      <c r="AF20"/>
      <c r="AK20" s="10"/>
      <c r="AL20" s="33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</row>
    <row r="21" spans="1:147">
      <c r="A21" s="4"/>
      <c r="B21"/>
      <c r="C21"/>
      <c r="D21" s="33"/>
      <c r="E21" s="33">
        <v>10073591</v>
      </c>
      <c r="G21" s="14" t="s">
        <v>3404</v>
      </c>
      <c r="H21" s="14" t="s">
        <v>3405</v>
      </c>
      <c r="I21" s="14" t="s">
        <v>3406</v>
      </c>
      <c r="L21" s="35"/>
      <c r="M21" s="32" t="s">
        <v>3669</v>
      </c>
      <c r="N21" s="32">
        <v>20</v>
      </c>
      <c r="O21" s="99">
        <v>0.54</v>
      </c>
      <c r="P21" s="59">
        <v>39345</v>
      </c>
      <c r="Q21" s="14"/>
      <c r="R21" s="93"/>
      <c r="S21" s="93" t="s">
        <v>2543</v>
      </c>
      <c r="T21" s="32" t="s">
        <v>2544</v>
      </c>
      <c r="U21" s="32" t="s">
        <v>2780</v>
      </c>
      <c r="V21" s="93" t="s">
        <v>4107</v>
      </c>
      <c r="AA21" s="17" t="s">
        <v>3339</v>
      </c>
      <c r="AB21" s="17">
        <v>498</v>
      </c>
      <c r="AC21" s="14">
        <f t="shared" si="0"/>
        <v>2</v>
      </c>
      <c r="AD21" s="10"/>
      <c r="AE21"/>
      <c r="AF21"/>
      <c r="AH21" s="6"/>
      <c r="AK21" s="10"/>
      <c r="AL21" s="33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</row>
    <row r="22" spans="1:147">
      <c r="B22" s="60"/>
      <c r="C22" s="32"/>
      <c r="E22" s="131" t="s">
        <v>1314</v>
      </c>
      <c r="F22" s="14"/>
      <c r="G22" s="132" t="s">
        <v>4169</v>
      </c>
      <c r="H22" s="132" t="s">
        <v>1315</v>
      </c>
      <c r="I22" s="132" t="s">
        <v>1643</v>
      </c>
      <c r="J22" s="133">
        <v>3317480</v>
      </c>
      <c r="K22" s="14"/>
      <c r="M22" s="133" t="s">
        <v>3669</v>
      </c>
      <c r="N22" s="32">
        <v>10</v>
      </c>
      <c r="O22" s="135">
        <v>0.34</v>
      </c>
      <c r="P22" s="134">
        <v>39715</v>
      </c>
      <c r="Q22" s="134">
        <v>40443</v>
      </c>
      <c r="R22" s="133" t="s">
        <v>2320</v>
      </c>
      <c r="S22" s="133" t="s">
        <v>1343</v>
      </c>
      <c r="T22" s="133" t="s">
        <v>2637</v>
      </c>
      <c r="U22" s="133" t="s">
        <v>914</v>
      </c>
      <c r="V22" s="32" t="s">
        <v>188</v>
      </c>
      <c r="AA22" s="17" t="s">
        <v>1281</v>
      </c>
      <c r="AB22" s="17">
        <v>454</v>
      </c>
      <c r="AC22" s="14">
        <f t="shared" si="0"/>
        <v>2</v>
      </c>
      <c r="AD22" s="10"/>
      <c r="AE22"/>
      <c r="AF22"/>
      <c r="AH22" s="6"/>
      <c r="AK22" s="10"/>
      <c r="AL22" s="33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</row>
    <row r="23" spans="1:147">
      <c r="B23" s="14"/>
      <c r="C23" s="32"/>
      <c r="D23" s="33"/>
      <c r="E23" s="58" t="s">
        <v>426</v>
      </c>
      <c r="G23" s="56" t="s">
        <v>233</v>
      </c>
      <c r="H23" s="56" t="s">
        <v>2553</v>
      </c>
      <c r="I23" s="14" t="s">
        <v>799</v>
      </c>
      <c r="J23" s="32">
        <v>3144704</v>
      </c>
      <c r="L23" s="56" t="s">
        <v>3870</v>
      </c>
      <c r="M23" s="32">
        <v>78704</v>
      </c>
      <c r="N23" s="32">
        <v>5</v>
      </c>
      <c r="O23" s="53">
        <v>1.2</v>
      </c>
      <c r="P23" s="59">
        <v>38338</v>
      </c>
      <c r="Q23" s="59">
        <v>38692</v>
      </c>
      <c r="R23" s="5" t="s">
        <v>1157</v>
      </c>
      <c r="S23" s="32" t="s">
        <v>591</v>
      </c>
      <c r="T23" s="32" t="s">
        <v>592</v>
      </c>
      <c r="U23" s="32" t="s">
        <v>914</v>
      </c>
      <c r="V23" s="32" t="s">
        <v>597</v>
      </c>
      <c r="AA23" s="17" t="s">
        <v>3544</v>
      </c>
      <c r="AB23" s="17">
        <v>991</v>
      </c>
      <c r="AC23" s="14">
        <f t="shared" si="0"/>
        <v>4</v>
      </c>
      <c r="AD23" s="10"/>
      <c r="AE23"/>
      <c r="AF23"/>
      <c r="AH23" s="6"/>
      <c r="AK23" s="10"/>
      <c r="AL23" s="33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</row>
    <row r="24" spans="1:147">
      <c r="A24" s="60"/>
      <c r="B24" s="14"/>
      <c r="C24" s="92"/>
      <c r="D24" s="33"/>
      <c r="E24" s="58" t="s">
        <v>234</v>
      </c>
      <c r="G24" s="56" t="s">
        <v>236</v>
      </c>
      <c r="H24" s="56" t="s">
        <v>235</v>
      </c>
      <c r="I24" s="14" t="s">
        <v>798</v>
      </c>
      <c r="L24" s="56" t="s">
        <v>3869</v>
      </c>
      <c r="M24" s="32">
        <v>78704</v>
      </c>
      <c r="N24" s="32">
        <v>21</v>
      </c>
      <c r="O24" s="53">
        <v>0.66</v>
      </c>
      <c r="P24" s="59">
        <v>38338</v>
      </c>
      <c r="Q24" s="59">
        <v>38707</v>
      </c>
      <c r="R24" s="5" t="s">
        <v>1157</v>
      </c>
      <c r="S24" s="5" t="s">
        <v>3416</v>
      </c>
      <c r="T24" s="5" t="s">
        <v>3415</v>
      </c>
      <c r="U24" s="32" t="s">
        <v>3338</v>
      </c>
      <c r="V24" s="32" t="s">
        <v>597</v>
      </c>
      <c r="AA24" s="17" t="s">
        <v>3545</v>
      </c>
      <c r="AB24" s="17">
        <v>1347</v>
      </c>
      <c r="AC24" s="14">
        <f t="shared" si="0"/>
        <v>5</v>
      </c>
      <c r="AD24" s="10"/>
      <c r="AE24"/>
      <c r="AF24"/>
      <c r="AH24" s="6"/>
      <c r="AK24" s="10"/>
      <c r="AL24" s="33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</row>
    <row r="25" spans="1:147">
      <c r="A25" s="137"/>
      <c r="B25"/>
      <c r="D25" s="33"/>
      <c r="E25" s="60">
        <v>285833</v>
      </c>
      <c r="G25" s="56" t="s">
        <v>4397</v>
      </c>
      <c r="H25" s="56" t="s">
        <v>3712</v>
      </c>
      <c r="I25" s="56" t="s">
        <v>4398</v>
      </c>
      <c r="J25" s="92">
        <v>219212</v>
      </c>
      <c r="K25" s="92"/>
      <c r="L25" s="56" t="s">
        <v>4398</v>
      </c>
      <c r="M25" s="32">
        <v>78704</v>
      </c>
      <c r="N25" s="92">
        <v>9</v>
      </c>
      <c r="O25" s="53">
        <v>0.37</v>
      </c>
      <c r="P25" s="59">
        <v>38658</v>
      </c>
      <c r="Q25" s="59">
        <v>38841</v>
      </c>
      <c r="R25" s="32" t="s">
        <v>4364</v>
      </c>
      <c r="S25" s="32" t="s">
        <v>3710</v>
      </c>
      <c r="T25" s="93" t="s">
        <v>3711</v>
      </c>
      <c r="U25" s="32" t="s">
        <v>178</v>
      </c>
      <c r="V25" s="32" t="s">
        <v>3634</v>
      </c>
      <c r="AA25" s="17" t="s">
        <v>3546</v>
      </c>
      <c r="AB25" s="17">
        <v>2608</v>
      </c>
      <c r="AC25" s="14">
        <f t="shared" si="0"/>
        <v>9</v>
      </c>
      <c r="AD25" s="10"/>
      <c r="AE25"/>
      <c r="AF25"/>
      <c r="AH25" s="6"/>
      <c r="AK25" s="10"/>
      <c r="AL25" s="33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</row>
    <row r="26" spans="1:147">
      <c r="B26" s="33"/>
      <c r="C26" s="32"/>
      <c r="E26" s="60">
        <v>308032</v>
      </c>
      <c r="G26" s="60" t="s">
        <v>1484</v>
      </c>
      <c r="H26" s="60" t="s">
        <v>467</v>
      </c>
      <c r="I26" s="60" t="s">
        <v>1485</v>
      </c>
      <c r="J26" s="92"/>
      <c r="K26" s="92"/>
      <c r="L26" s="60" t="s">
        <v>1485</v>
      </c>
      <c r="M26" s="92">
        <v>78703</v>
      </c>
      <c r="N26" s="92">
        <v>6</v>
      </c>
      <c r="O26" s="99">
        <v>0.41399999999999998</v>
      </c>
      <c r="P26" s="114">
        <v>39037</v>
      </c>
      <c r="Q26" s="114">
        <v>39155</v>
      </c>
      <c r="R26" s="92" t="s">
        <v>1296</v>
      </c>
      <c r="S26" s="92" t="s">
        <v>1567</v>
      </c>
      <c r="T26" s="92" t="s">
        <v>1568</v>
      </c>
      <c r="U26" s="32" t="s">
        <v>3338</v>
      </c>
      <c r="V26" s="32" t="s">
        <v>4361</v>
      </c>
      <c r="AA26" s="17" t="s">
        <v>3547</v>
      </c>
      <c r="AB26" s="17">
        <v>344</v>
      </c>
      <c r="AC26" s="14">
        <f t="shared" si="0"/>
        <v>2</v>
      </c>
      <c r="AD26" s="10"/>
      <c r="AE26"/>
      <c r="AF26"/>
      <c r="AH26" s="6"/>
      <c r="AK26" s="10"/>
      <c r="AL26" s="33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</row>
    <row r="27" spans="1:147">
      <c r="B27" s="14"/>
      <c r="C27" s="32"/>
      <c r="D27" s="33"/>
      <c r="E27" s="131">
        <v>10207999</v>
      </c>
      <c r="F27" s="14"/>
      <c r="G27" s="132" t="s">
        <v>289</v>
      </c>
      <c r="H27" s="132" t="s">
        <v>290</v>
      </c>
      <c r="I27" s="132" t="s">
        <v>291</v>
      </c>
      <c r="J27" s="133">
        <v>242679</v>
      </c>
      <c r="K27" s="132"/>
      <c r="M27" s="133" t="s">
        <v>547</v>
      </c>
      <c r="N27" s="32">
        <v>6</v>
      </c>
      <c r="O27" s="140">
        <v>0.374</v>
      </c>
      <c r="P27" s="134">
        <v>39751</v>
      </c>
      <c r="Q27" s="14"/>
      <c r="R27" s="133" t="s">
        <v>4111</v>
      </c>
      <c r="S27" s="133" t="s">
        <v>2859</v>
      </c>
      <c r="T27" s="133" t="s">
        <v>2255</v>
      </c>
      <c r="U27" s="133" t="s">
        <v>562</v>
      </c>
      <c r="V27" s="32" t="s">
        <v>2281</v>
      </c>
      <c r="AA27" s="17" t="s">
        <v>3548</v>
      </c>
      <c r="AB27" s="17">
        <v>892</v>
      </c>
      <c r="AC27" s="14">
        <f t="shared" si="0"/>
        <v>4</v>
      </c>
      <c r="AD27" s="10"/>
      <c r="AE27"/>
      <c r="AF27"/>
      <c r="AH27" s="6"/>
      <c r="AK27" s="10"/>
      <c r="AL27" s="33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</row>
    <row r="28" spans="1:147">
      <c r="B28" s="14"/>
      <c r="C28" s="32"/>
      <c r="D28" s="33"/>
      <c r="E28" s="131">
        <v>10904772</v>
      </c>
      <c r="F28" s="14"/>
      <c r="G28" s="132" t="s">
        <v>4770</v>
      </c>
      <c r="H28" s="132" t="s">
        <v>4768</v>
      </c>
      <c r="I28" s="132" t="s">
        <v>4769</v>
      </c>
      <c r="J28" s="133">
        <v>173569</v>
      </c>
      <c r="K28" s="14"/>
      <c r="M28" s="133" t="s">
        <v>542</v>
      </c>
      <c r="N28" s="5">
        <v>8</v>
      </c>
      <c r="O28" s="141">
        <v>0.495</v>
      </c>
      <c r="P28" s="134">
        <v>41333</v>
      </c>
      <c r="Q28" s="14"/>
      <c r="R28" s="133" t="s">
        <v>4518</v>
      </c>
      <c r="S28" s="133" t="s">
        <v>787</v>
      </c>
      <c r="T28" s="133" t="s">
        <v>2255</v>
      </c>
      <c r="U28" s="32" t="s">
        <v>915</v>
      </c>
      <c r="V28" s="32" t="s">
        <v>4801</v>
      </c>
      <c r="AA28" s="17" t="s">
        <v>3549</v>
      </c>
      <c r="AB28" s="17">
        <v>1327</v>
      </c>
      <c r="AC28" s="14">
        <f t="shared" si="0"/>
        <v>4</v>
      </c>
      <c r="AD28" s="10"/>
      <c r="AE28"/>
      <c r="AF28"/>
      <c r="AH28" s="6"/>
      <c r="AK28" s="10"/>
      <c r="AL28" s="33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</row>
    <row r="29" spans="1:147">
      <c r="A29" s="137"/>
      <c r="B29" s="14"/>
      <c r="C29" s="32"/>
      <c r="D29" s="33"/>
      <c r="E29" s="131">
        <v>10896921</v>
      </c>
      <c r="F29" s="14"/>
      <c r="G29" s="132" t="s">
        <v>4718</v>
      </c>
      <c r="H29" s="132" t="s">
        <v>4716</v>
      </c>
      <c r="I29" s="132" t="s">
        <v>4717</v>
      </c>
      <c r="J29" s="133">
        <v>309434</v>
      </c>
      <c r="K29" s="14"/>
      <c r="M29" s="133" t="s">
        <v>540</v>
      </c>
      <c r="N29" s="5">
        <v>118</v>
      </c>
      <c r="O29" s="141">
        <v>0.79</v>
      </c>
      <c r="P29" s="134">
        <v>41319</v>
      </c>
      <c r="Q29" s="14"/>
      <c r="R29" s="133" t="s">
        <v>1892</v>
      </c>
      <c r="S29" s="133" t="s">
        <v>4253</v>
      </c>
      <c r="T29" s="133" t="s">
        <v>2248</v>
      </c>
      <c r="U29" s="32" t="s">
        <v>915</v>
      </c>
      <c r="V29" s="32" t="s">
        <v>4801</v>
      </c>
      <c r="AA29" s="17" t="s">
        <v>3550</v>
      </c>
      <c r="AB29" s="8">
        <v>2586</v>
      </c>
      <c r="AC29" s="14">
        <f t="shared" si="0"/>
        <v>7</v>
      </c>
      <c r="AD29" s="10"/>
      <c r="AE29"/>
      <c r="AF29"/>
      <c r="AH29" s="6"/>
      <c r="AK29" s="10"/>
      <c r="AL29" s="33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</row>
    <row r="30" spans="1:147">
      <c r="B30" s="14"/>
      <c r="C30" s="32"/>
      <c r="D30" s="33"/>
      <c r="E30" s="131">
        <v>10195511</v>
      </c>
      <c r="F30" s="14"/>
      <c r="G30" s="132" t="s">
        <v>1639</v>
      </c>
      <c r="H30" s="132" t="s">
        <v>1640</v>
      </c>
      <c r="I30" s="132" t="s">
        <v>1638</v>
      </c>
      <c r="J30" s="133">
        <v>638756</v>
      </c>
      <c r="K30" s="14"/>
      <c r="M30" s="133" t="s">
        <v>542</v>
      </c>
      <c r="N30" s="54">
        <v>12</v>
      </c>
      <c r="O30" s="135">
        <v>0.39300000000000002</v>
      </c>
      <c r="P30" s="134">
        <v>39714</v>
      </c>
      <c r="Q30" s="14"/>
      <c r="R30" s="133" t="s">
        <v>1671</v>
      </c>
      <c r="S30" s="133" t="s">
        <v>2859</v>
      </c>
      <c r="T30" s="133" t="s">
        <v>2860</v>
      </c>
      <c r="U30" s="133" t="s">
        <v>562</v>
      </c>
      <c r="V30" s="32" t="s">
        <v>188</v>
      </c>
      <c r="AA30" s="17" t="s">
        <v>3551</v>
      </c>
      <c r="AB30" s="17">
        <v>586</v>
      </c>
      <c r="AC30" s="14">
        <f t="shared" si="0"/>
        <v>4</v>
      </c>
      <c r="AD30" s="10"/>
      <c r="AE30"/>
      <c r="AF30"/>
      <c r="AH30" s="6"/>
      <c r="AK30" s="10"/>
      <c r="AL30" s="33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</row>
    <row r="31" spans="1:147">
      <c r="B31" s="14"/>
      <c r="C31" s="32"/>
      <c r="D31" s="33"/>
      <c r="E31" s="58" t="s">
        <v>1116</v>
      </c>
      <c r="G31" s="56" t="s">
        <v>1109</v>
      </c>
      <c r="H31" s="56" t="s">
        <v>1115</v>
      </c>
      <c r="I31" s="56" t="s">
        <v>2520</v>
      </c>
      <c r="J31" s="92">
        <v>475388</v>
      </c>
      <c r="K31" s="92"/>
      <c r="L31" s="56" t="s">
        <v>2520</v>
      </c>
      <c r="M31" s="32">
        <v>78705</v>
      </c>
      <c r="N31" s="92">
        <v>128</v>
      </c>
      <c r="O31" s="99">
        <v>0.39</v>
      </c>
      <c r="P31" s="59">
        <v>39261</v>
      </c>
      <c r="Q31" s="59">
        <v>39359</v>
      </c>
      <c r="R31" s="32" t="s">
        <v>2033</v>
      </c>
      <c r="S31" s="93" t="s">
        <v>3437</v>
      </c>
      <c r="T31" s="32" t="s">
        <v>3438</v>
      </c>
      <c r="U31" s="32" t="s">
        <v>3338</v>
      </c>
      <c r="V31" s="32" t="s">
        <v>3634</v>
      </c>
      <c r="AA31" s="17" t="s">
        <v>3552</v>
      </c>
      <c r="AB31" s="17">
        <v>1495</v>
      </c>
      <c r="AC31" s="14">
        <f t="shared" si="0"/>
        <v>7</v>
      </c>
      <c r="AD31" s="10"/>
      <c r="AE31"/>
      <c r="AF31"/>
      <c r="AH31" s="6"/>
      <c r="AK31" s="10"/>
      <c r="AL31" s="33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</row>
    <row r="32" spans="1:147">
      <c r="B32" s="14"/>
      <c r="C32" s="32"/>
      <c r="D32" s="33"/>
      <c r="E32" s="58" t="s">
        <v>3509</v>
      </c>
      <c r="G32" s="14" t="s">
        <v>3151</v>
      </c>
      <c r="H32" s="60" t="s">
        <v>1670</v>
      </c>
      <c r="I32" s="60" t="s">
        <v>1469</v>
      </c>
      <c r="J32" s="92">
        <v>568814</v>
      </c>
      <c r="K32" s="92"/>
      <c r="L32" s="60" t="s">
        <v>1469</v>
      </c>
      <c r="M32" s="92">
        <v>78741</v>
      </c>
      <c r="N32" s="92">
        <v>51</v>
      </c>
      <c r="O32" s="99">
        <v>3.0289999999999999</v>
      </c>
      <c r="P32" s="114">
        <v>39071</v>
      </c>
      <c r="Q32" s="114">
        <v>39489</v>
      </c>
      <c r="R32" s="92" t="s">
        <v>1615</v>
      </c>
      <c r="S32" s="92" t="s">
        <v>398</v>
      </c>
      <c r="T32" s="92" t="s">
        <v>399</v>
      </c>
      <c r="U32" s="93" t="s">
        <v>914</v>
      </c>
      <c r="V32" s="32" t="s">
        <v>4361</v>
      </c>
      <c r="AA32" s="17" t="s">
        <v>3553</v>
      </c>
      <c r="AB32" s="17">
        <v>1430</v>
      </c>
      <c r="AC32" s="14">
        <f t="shared" si="0"/>
        <v>6</v>
      </c>
      <c r="AD32" s="10"/>
      <c r="AE32"/>
      <c r="AF32"/>
      <c r="AH32" s="6"/>
      <c r="AK32" s="10"/>
      <c r="AL32" s="33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</row>
    <row r="33" spans="1:147">
      <c r="B33" s="14"/>
      <c r="C33" s="32"/>
      <c r="D33" s="33"/>
      <c r="E33" s="33">
        <v>10058887</v>
      </c>
      <c r="G33" s="14" t="s">
        <v>3666</v>
      </c>
      <c r="H33" s="14" t="s">
        <v>3667</v>
      </c>
      <c r="I33" s="14" t="s">
        <v>3668</v>
      </c>
      <c r="L33" s="35"/>
      <c r="M33" s="32" t="s">
        <v>3669</v>
      </c>
      <c r="N33" s="92">
        <v>202</v>
      </c>
      <c r="O33" s="99">
        <v>0.83</v>
      </c>
      <c r="P33" s="59">
        <v>39297</v>
      </c>
      <c r="Q33" s="14"/>
      <c r="R33" s="32" t="s">
        <v>1296</v>
      </c>
      <c r="S33" s="93" t="s">
        <v>3089</v>
      </c>
      <c r="T33" s="32" t="s">
        <v>1129</v>
      </c>
      <c r="U33" s="32" t="s">
        <v>562</v>
      </c>
      <c r="V33" s="93" t="s">
        <v>4107</v>
      </c>
      <c r="AA33" s="17" t="s">
        <v>3554</v>
      </c>
      <c r="AB33" s="17">
        <v>3350</v>
      </c>
      <c r="AC33" s="14">
        <f t="shared" si="0"/>
        <v>6</v>
      </c>
      <c r="AD33" s="10"/>
      <c r="AE33"/>
      <c r="AF33"/>
      <c r="AH33" s="6"/>
      <c r="AK33" s="10"/>
      <c r="AL33" s="33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</row>
    <row r="34" spans="1:147">
      <c r="B34" s="14"/>
      <c r="C34" s="32"/>
      <c r="D34" s="33"/>
      <c r="E34" s="60">
        <v>308024</v>
      </c>
      <c r="G34" s="60" t="s">
        <v>1482</v>
      </c>
      <c r="H34" s="60" t="s">
        <v>1565</v>
      </c>
      <c r="I34" s="60" t="s">
        <v>1483</v>
      </c>
      <c r="J34" s="92">
        <v>309590</v>
      </c>
      <c r="K34" s="92"/>
      <c r="L34" s="60" t="s">
        <v>1566</v>
      </c>
      <c r="M34" s="92">
        <v>78705</v>
      </c>
      <c r="N34" s="92">
        <v>116</v>
      </c>
      <c r="O34" s="99">
        <v>0.878</v>
      </c>
      <c r="P34" s="114">
        <v>39037</v>
      </c>
      <c r="Q34" s="114">
        <v>39213</v>
      </c>
      <c r="R34" s="92" t="s">
        <v>2033</v>
      </c>
      <c r="S34" s="92" t="s">
        <v>3713</v>
      </c>
      <c r="T34" s="92" t="s">
        <v>1398</v>
      </c>
      <c r="U34" s="93" t="s">
        <v>178</v>
      </c>
      <c r="V34" s="32" t="s">
        <v>4361</v>
      </c>
      <c r="AA34" s="17" t="s">
        <v>3555</v>
      </c>
      <c r="AB34" s="17">
        <v>608</v>
      </c>
      <c r="AC34" s="14">
        <f t="shared" si="0"/>
        <v>1</v>
      </c>
      <c r="AD34" s="10"/>
      <c r="AE34"/>
      <c r="AF34"/>
      <c r="AH34" s="6"/>
      <c r="AK34" s="10"/>
      <c r="AL34" s="33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</row>
    <row r="35" spans="1:147">
      <c r="B35" s="14"/>
      <c r="C35" s="32"/>
      <c r="D35" s="33"/>
      <c r="E35" s="131">
        <v>10646606</v>
      </c>
      <c r="F35" s="14"/>
      <c r="G35" s="132" t="s">
        <v>3995</v>
      </c>
      <c r="H35" s="132" t="s">
        <v>3993</v>
      </c>
      <c r="I35" s="132" t="s">
        <v>3994</v>
      </c>
      <c r="J35" s="133">
        <v>389912</v>
      </c>
      <c r="K35" s="14"/>
      <c r="M35" s="133" t="s">
        <v>540</v>
      </c>
      <c r="N35" s="32">
        <v>5</v>
      </c>
      <c r="O35" s="121">
        <v>0.22</v>
      </c>
      <c r="P35" s="134">
        <v>40788</v>
      </c>
      <c r="Q35" s="14"/>
      <c r="R35" s="32" t="s">
        <v>2147</v>
      </c>
      <c r="S35" s="133" t="s">
        <v>2156</v>
      </c>
      <c r="T35" s="133" t="s">
        <v>2248</v>
      </c>
      <c r="U35" s="133" t="s">
        <v>562</v>
      </c>
      <c r="V35" s="32" t="s">
        <v>3140</v>
      </c>
      <c r="AA35" s="17" t="s">
        <v>3556</v>
      </c>
      <c r="AB35" s="17">
        <v>3331</v>
      </c>
      <c r="AC35" s="14">
        <f t="shared" si="0"/>
        <v>13</v>
      </c>
      <c r="AD35" s="10"/>
      <c r="AE35"/>
      <c r="AF35"/>
      <c r="AH35" s="6"/>
      <c r="AK35" s="10"/>
      <c r="AL35" s="33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</row>
    <row r="36" spans="1:147">
      <c r="B36" s="14"/>
      <c r="C36" s="32"/>
      <c r="D36" s="33"/>
      <c r="E36" s="131">
        <v>10863385</v>
      </c>
      <c r="F36" s="14"/>
      <c r="G36" s="132" t="s">
        <v>4626</v>
      </c>
      <c r="H36" s="132" t="s">
        <v>4625</v>
      </c>
      <c r="I36" s="132" t="s">
        <v>3994</v>
      </c>
      <c r="J36" s="133">
        <v>389912</v>
      </c>
      <c r="K36" s="14"/>
      <c r="M36" s="133" t="s">
        <v>540</v>
      </c>
      <c r="N36" s="32">
        <v>5</v>
      </c>
      <c r="O36" s="135">
        <v>0.22</v>
      </c>
      <c r="P36" s="134">
        <v>41241</v>
      </c>
      <c r="R36" s="32" t="s">
        <v>263</v>
      </c>
      <c r="S36" s="133" t="s">
        <v>4676</v>
      </c>
      <c r="T36" s="133" t="s">
        <v>2248</v>
      </c>
      <c r="U36" s="32" t="s">
        <v>915</v>
      </c>
      <c r="V36" s="32" t="s">
        <v>4706</v>
      </c>
      <c r="AA36" s="17" t="s">
        <v>3557</v>
      </c>
      <c r="AB36" s="17">
        <v>1999</v>
      </c>
      <c r="AC36" s="14">
        <f t="shared" si="0"/>
        <v>11</v>
      </c>
      <c r="AD36" s="10"/>
      <c r="AE36"/>
      <c r="AF36"/>
      <c r="AH36" s="6"/>
      <c r="AK36" s="10"/>
      <c r="AL36" s="33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</row>
    <row r="37" spans="1:147">
      <c r="B37" s="14"/>
      <c r="C37" s="32"/>
      <c r="D37" s="33"/>
      <c r="E37" s="131">
        <v>10590849</v>
      </c>
      <c r="F37" s="14"/>
      <c r="G37" s="132" t="s">
        <v>214</v>
      </c>
      <c r="H37" s="132" t="s">
        <v>215</v>
      </c>
      <c r="I37" s="132" t="s">
        <v>213</v>
      </c>
      <c r="J37" s="133">
        <v>3166403</v>
      </c>
      <c r="K37" s="14"/>
      <c r="M37" s="133" t="s">
        <v>540</v>
      </c>
      <c r="N37" s="32">
        <v>70</v>
      </c>
      <c r="O37" s="135">
        <v>1.1499999999999999</v>
      </c>
      <c r="P37" s="134">
        <v>40679</v>
      </c>
      <c r="Q37" s="134">
        <v>40862</v>
      </c>
      <c r="R37" s="133" t="s">
        <v>3754</v>
      </c>
      <c r="S37" s="133" t="s">
        <v>532</v>
      </c>
      <c r="T37" s="133" t="s">
        <v>531</v>
      </c>
      <c r="U37" s="32" t="s">
        <v>3338</v>
      </c>
      <c r="V37" s="32" t="s">
        <v>3163</v>
      </c>
      <c r="AA37" s="17" t="s">
        <v>3558</v>
      </c>
      <c r="AB37" s="17">
        <v>296</v>
      </c>
      <c r="AC37" s="14">
        <f t="shared" si="0"/>
        <v>1</v>
      </c>
      <c r="AD37" s="10"/>
      <c r="AE37"/>
      <c r="AF37"/>
      <c r="AH37" s="6"/>
      <c r="AK37" s="10"/>
      <c r="AL37" s="33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</row>
    <row r="38" spans="1:147">
      <c r="B38" s="14"/>
      <c r="C38" s="32"/>
      <c r="D38" s="33"/>
      <c r="E38" s="60">
        <v>292313</v>
      </c>
      <c r="G38" s="56" t="s">
        <v>935</v>
      </c>
      <c r="H38" s="56" t="s">
        <v>3880</v>
      </c>
      <c r="I38" s="56" t="s">
        <v>936</v>
      </c>
      <c r="J38" s="92">
        <v>589622</v>
      </c>
      <c r="K38" s="92"/>
      <c r="L38" s="56" t="s">
        <v>936</v>
      </c>
      <c r="M38" s="32">
        <v>78705</v>
      </c>
      <c r="N38" s="92">
        <v>138</v>
      </c>
      <c r="O38" s="99">
        <v>0.91830000000000001</v>
      </c>
      <c r="P38" s="59">
        <v>38800</v>
      </c>
      <c r="Q38" s="59">
        <v>38901</v>
      </c>
      <c r="R38" s="32" t="s">
        <v>2033</v>
      </c>
      <c r="S38" s="93" t="s">
        <v>866</v>
      </c>
      <c r="T38" s="32" t="s">
        <v>867</v>
      </c>
      <c r="U38" s="32" t="s">
        <v>3338</v>
      </c>
      <c r="V38" s="32" t="s">
        <v>1969</v>
      </c>
      <c r="AA38" s="17" t="s">
        <v>3559</v>
      </c>
      <c r="AB38" s="8">
        <v>2074</v>
      </c>
      <c r="AC38" s="14">
        <f t="shared" si="0"/>
        <v>9</v>
      </c>
      <c r="AD38" s="10"/>
      <c r="AE38"/>
      <c r="AF38"/>
      <c r="AH38" s="6"/>
      <c r="AK38" s="10"/>
      <c r="AL38" s="33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</row>
    <row r="39" spans="1:147">
      <c r="B39" s="14"/>
      <c r="C39" s="32"/>
      <c r="D39" s="33"/>
      <c r="E39" s="131">
        <v>10705506</v>
      </c>
      <c r="F39" s="14"/>
      <c r="G39" s="132" t="s">
        <v>1868</v>
      </c>
      <c r="H39" s="132" t="s">
        <v>1867</v>
      </c>
      <c r="I39" s="132" t="s">
        <v>4138</v>
      </c>
      <c r="J39" s="133">
        <v>3322549</v>
      </c>
      <c r="K39" s="132"/>
      <c r="M39" s="133" t="s">
        <v>547</v>
      </c>
      <c r="N39" s="32">
        <f>329+30</f>
        <v>359</v>
      </c>
      <c r="O39" s="141">
        <v>10.345000000000001</v>
      </c>
      <c r="P39" s="134">
        <v>40925</v>
      </c>
      <c r="Q39" s="134">
        <v>41192</v>
      </c>
      <c r="R39" s="133" t="s">
        <v>1892</v>
      </c>
      <c r="S39" s="133" t="s">
        <v>3722</v>
      </c>
      <c r="T39" s="133" t="s">
        <v>2250</v>
      </c>
      <c r="U39" s="93" t="s">
        <v>178</v>
      </c>
      <c r="V39" s="32" t="s">
        <v>4439</v>
      </c>
      <c r="AA39" s="17" t="s">
        <v>3560</v>
      </c>
      <c r="AB39" s="17">
        <v>1100</v>
      </c>
      <c r="AC39" s="14">
        <f t="shared" si="0"/>
        <v>8</v>
      </c>
      <c r="AD39" s="10"/>
      <c r="AE39"/>
      <c r="AF39"/>
      <c r="AH39" s="6"/>
      <c r="AK39" s="10"/>
      <c r="AL39" s="33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</row>
    <row r="40" spans="1:147">
      <c r="B40" s="14"/>
      <c r="C40" s="32"/>
      <c r="D40" s="33"/>
      <c r="E40" s="131">
        <v>10388064</v>
      </c>
      <c r="F40" s="14"/>
      <c r="G40" s="132" t="s">
        <v>2724</v>
      </c>
      <c r="H40" s="132" t="s">
        <v>2722</v>
      </c>
      <c r="I40" s="132" t="s">
        <v>2723</v>
      </c>
      <c r="J40" s="133">
        <v>865088</v>
      </c>
      <c r="K40" s="14"/>
      <c r="L40" s="132"/>
      <c r="M40" s="133" t="s">
        <v>547</v>
      </c>
      <c r="N40" s="62">
        <v>6</v>
      </c>
      <c r="O40" s="141">
        <v>1</v>
      </c>
      <c r="P40" s="134">
        <v>40192</v>
      </c>
      <c r="Q40" s="134">
        <v>40556</v>
      </c>
      <c r="R40" s="133" t="s">
        <v>1993</v>
      </c>
      <c r="S40" s="133" t="s">
        <v>1994</v>
      </c>
      <c r="T40" s="133" t="s">
        <v>2255</v>
      </c>
      <c r="U40" s="133" t="s">
        <v>914</v>
      </c>
      <c r="V40" s="32" t="s">
        <v>950</v>
      </c>
      <c r="AA40" s="17" t="s">
        <v>3561</v>
      </c>
      <c r="AB40" s="32">
        <v>1363</v>
      </c>
      <c r="AC40" s="14">
        <f t="shared" si="0"/>
        <v>6</v>
      </c>
      <c r="AD40" s="10"/>
      <c r="AE40"/>
      <c r="AF40"/>
      <c r="AH40" s="6"/>
      <c r="AK40" s="10"/>
      <c r="AL40" s="33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</row>
    <row r="41" spans="1:147">
      <c r="B41" s="14"/>
      <c r="C41" s="32"/>
      <c r="D41" s="33"/>
      <c r="E41" s="60">
        <v>247088</v>
      </c>
      <c r="G41" s="56" t="s">
        <v>4220</v>
      </c>
      <c r="H41" s="56" t="s">
        <v>4221</v>
      </c>
      <c r="I41" s="56" t="s">
        <v>3579</v>
      </c>
      <c r="J41" s="92"/>
      <c r="K41" s="92"/>
      <c r="L41" s="14" t="s">
        <v>3580</v>
      </c>
      <c r="M41" s="72">
        <v>78705</v>
      </c>
      <c r="N41" s="32">
        <v>6</v>
      </c>
      <c r="O41" s="53">
        <v>0.18</v>
      </c>
      <c r="P41" s="59">
        <v>38376</v>
      </c>
      <c r="Q41" s="59">
        <v>38440</v>
      </c>
      <c r="R41" s="32" t="s">
        <v>1157</v>
      </c>
      <c r="S41" s="32" t="s">
        <v>3581</v>
      </c>
      <c r="T41" s="85" t="s">
        <v>2860</v>
      </c>
      <c r="U41" s="32" t="s">
        <v>3338</v>
      </c>
      <c r="V41" s="32" t="s">
        <v>2473</v>
      </c>
      <c r="AA41" s="17" t="s">
        <v>3562</v>
      </c>
      <c r="AB41" s="8">
        <v>453</v>
      </c>
      <c r="AC41" s="14">
        <f t="shared" si="0"/>
        <v>1</v>
      </c>
      <c r="AD41" s="10"/>
      <c r="AE41"/>
      <c r="AF41"/>
      <c r="AH41" s="6"/>
      <c r="AK41" s="10"/>
      <c r="AL41" s="33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</row>
    <row r="42" spans="1:147">
      <c r="B42" s="14"/>
      <c r="C42" s="32"/>
      <c r="D42" s="33"/>
      <c r="E42" s="131">
        <v>10725295</v>
      </c>
      <c r="F42" s="14"/>
      <c r="G42" s="132" t="s">
        <v>1872</v>
      </c>
      <c r="H42" s="132" t="s">
        <v>1871</v>
      </c>
      <c r="I42" s="132" t="s">
        <v>4686</v>
      </c>
      <c r="J42" s="133">
        <v>129812</v>
      </c>
      <c r="K42" s="132"/>
      <c r="M42" s="133" t="s">
        <v>4108</v>
      </c>
      <c r="N42" s="32">
        <v>370</v>
      </c>
      <c r="O42" s="141">
        <v>0.97199999999999998</v>
      </c>
      <c r="P42" s="134">
        <v>40963</v>
      </c>
      <c r="Q42" s="134">
        <v>41226</v>
      </c>
      <c r="R42" s="133" t="s">
        <v>263</v>
      </c>
      <c r="S42" s="133" t="s">
        <v>3726</v>
      </c>
      <c r="T42" s="133" t="s">
        <v>1885</v>
      </c>
      <c r="U42" s="93" t="s">
        <v>178</v>
      </c>
      <c r="V42" s="32" t="s">
        <v>4439</v>
      </c>
      <c r="AA42" s="17" t="s">
        <v>3563</v>
      </c>
      <c r="AB42" s="8">
        <v>43</v>
      </c>
      <c r="AC42" s="14">
        <f t="shared" si="0"/>
        <v>3</v>
      </c>
      <c r="AD42" s="10"/>
      <c r="AE42"/>
      <c r="AF42"/>
      <c r="AH42" s="6"/>
      <c r="AK42" s="10"/>
      <c r="AL42" s="33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</row>
    <row r="43" spans="1:147">
      <c r="B43" s="14"/>
      <c r="C43" s="32"/>
      <c r="D43" s="33"/>
      <c r="E43" s="60">
        <v>282873</v>
      </c>
      <c r="G43" s="56" t="s">
        <v>3371</v>
      </c>
      <c r="H43" s="56" t="s">
        <v>3950</v>
      </c>
      <c r="I43" s="14" t="s">
        <v>3941</v>
      </c>
      <c r="J43" s="32">
        <v>664898</v>
      </c>
      <c r="L43" s="56" t="s">
        <v>3372</v>
      </c>
      <c r="M43" s="32">
        <v>78704</v>
      </c>
      <c r="N43" s="92">
        <v>137</v>
      </c>
      <c r="O43" s="53">
        <v>1.8</v>
      </c>
      <c r="P43" s="59">
        <v>38498</v>
      </c>
      <c r="Q43" s="59">
        <v>38742</v>
      </c>
      <c r="R43" s="32" t="s">
        <v>604</v>
      </c>
      <c r="S43" s="32" t="s">
        <v>3951</v>
      </c>
      <c r="T43" s="93" t="s">
        <v>1129</v>
      </c>
      <c r="U43" s="93" t="s">
        <v>3338</v>
      </c>
      <c r="V43" s="32" t="s">
        <v>3050</v>
      </c>
      <c r="AA43" s="17" t="s">
        <v>3564</v>
      </c>
      <c r="AB43" s="17">
        <v>1304</v>
      </c>
      <c r="AC43" s="14">
        <f t="shared" si="0"/>
        <v>7</v>
      </c>
      <c r="AD43" s="10"/>
      <c r="AE43"/>
      <c r="AF43"/>
      <c r="AH43" s="6"/>
      <c r="AK43" s="10"/>
      <c r="AL43" s="33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</row>
    <row r="44" spans="1:147">
      <c r="B44" s="14"/>
      <c r="C44" s="32"/>
      <c r="D44" s="33"/>
      <c r="E44" s="131">
        <v>10691630</v>
      </c>
      <c r="F44" s="14"/>
      <c r="G44" s="132" t="s">
        <v>1158</v>
      </c>
      <c r="H44" s="132" t="s">
        <v>2947</v>
      </c>
      <c r="I44" s="132" t="s">
        <v>1159</v>
      </c>
      <c r="J44" s="133">
        <v>216823</v>
      </c>
      <c r="K44" s="132"/>
      <c r="M44" s="133" t="s">
        <v>3957</v>
      </c>
      <c r="N44" s="133">
        <v>34</v>
      </c>
      <c r="O44" s="135">
        <v>3.32</v>
      </c>
      <c r="P44" s="59">
        <v>40886</v>
      </c>
      <c r="Q44" s="14"/>
      <c r="R44" s="133" t="s">
        <v>4257</v>
      </c>
      <c r="S44" s="133" t="s">
        <v>127</v>
      </c>
      <c r="T44" s="133" t="s">
        <v>1991</v>
      </c>
      <c r="U44" s="133" t="s">
        <v>562</v>
      </c>
      <c r="V44" s="32" t="s">
        <v>664</v>
      </c>
      <c r="AA44" s="17" t="s">
        <v>3565</v>
      </c>
      <c r="AB44" s="8">
        <v>1747</v>
      </c>
      <c r="AC44" s="14">
        <f t="shared" si="0"/>
        <v>8</v>
      </c>
      <c r="AD44" s="10"/>
      <c r="AE44"/>
      <c r="AF44"/>
      <c r="AH44" s="6"/>
      <c r="AK44" s="10"/>
      <c r="AL44" s="33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</row>
    <row r="45" spans="1:147">
      <c r="B45" s="14"/>
      <c r="C45" s="32"/>
      <c r="D45" s="33"/>
      <c r="E45" s="131">
        <v>10897522</v>
      </c>
      <c r="F45" s="14"/>
      <c r="G45" s="132" t="s">
        <v>4771</v>
      </c>
      <c r="H45" s="132" t="s">
        <v>2947</v>
      </c>
      <c r="I45" s="132" t="s">
        <v>929</v>
      </c>
      <c r="J45" s="133">
        <v>216823</v>
      </c>
      <c r="K45" s="14"/>
      <c r="M45" s="133" t="s">
        <v>3957</v>
      </c>
      <c r="N45" s="5">
        <v>34</v>
      </c>
      <c r="O45" s="141">
        <v>3.32</v>
      </c>
      <c r="P45" s="134">
        <v>41320</v>
      </c>
      <c r="Q45" s="14"/>
      <c r="R45" s="133" t="s">
        <v>4518</v>
      </c>
      <c r="S45" s="133" t="s">
        <v>127</v>
      </c>
      <c r="T45" s="133" t="s">
        <v>1991</v>
      </c>
      <c r="U45" s="32" t="s">
        <v>915</v>
      </c>
      <c r="V45" s="32" t="s">
        <v>4801</v>
      </c>
      <c r="AA45" s="17" t="s">
        <v>3566</v>
      </c>
      <c r="AB45" s="8">
        <v>1540</v>
      </c>
      <c r="AC45" s="14">
        <f t="shared" si="0"/>
        <v>6</v>
      </c>
      <c r="AD45" s="10"/>
      <c r="AE45"/>
      <c r="AF45"/>
      <c r="AH45" s="6"/>
      <c r="AK45" s="10"/>
      <c r="AL45" s="33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</row>
    <row r="46" spans="1:147">
      <c r="A46" s="137"/>
      <c r="B46" s="14"/>
      <c r="C46" s="32"/>
      <c r="D46" s="33"/>
      <c r="E46" s="33">
        <v>10321968</v>
      </c>
      <c r="F46" s="14"/>
      <c r="G46" s="14" t="s">
        <v>1362</v>
      </c>
      <c r="H46" s="14" t="s">
        <v>1360</v>
      </c>
      <c r="I46" s="14" t="s">
        <v>1361</v>
      </c>
      <c r="J46" s="32">
        <v>628892</v>
      </c>
      <c r="K46" s="14"/>
      <c r="M46" s="32" t="s">
        <v>540</v>
      </c>
      <c r="N46" s="32">
        <v>5</v>
      </c>
      <c r="O46" s="121">
        <v>0.17</v>
      </c>
      <c r="P46" s="59">
        <v>40030</v>
      </c>
      <c r="Q46" s="59">
        <v>40210</v>
      </c>
      <c r="R46" s="32" t="s">
        <v>1671</v>
      </c>
      <c r="S46" s="32" t="s">
        <v>1312</v>
      </c>
      <c r="T46" s="32" t="s">
        <v>1313</v>
      </c>
      <c r="U46" s="93" t="s">
        <v>3338</v>
      </c>
      <c r="V46" s="32" t="s">
        <v>3388</v>
      </c>
      <c r="AA46" s="17" t="s">
        <v>2848</v>
      </c>
      <c r="AB46" s="8">
        <v>1392</v>
      </c>
      <c r="AC46" s="14">
        <f t="shared" si="0"/>
        <v>9</v>
      </c>
      <c r="AD46" s="10"/>
      <c r="AE46"/>
      <c r="AF46"/>
      <c r="AH46" s="6"/>
      <c r="AK46" s="10"/>
      <c r="AL46" s="33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</row>
    <row r="47" spans="1:147">
      <c r="B47" s="14"/>
      <c r="C47" s="32"/>
      <c r="D47" s="33"/>
      <c r="E47" s="33">
        <v>10072746</v>
      </c>
      <c r="G47" s="14" t="s">
        <v>3684</v>
      </c>
      <c r="H47" s="14" t="s">
        <v>3402</v>
      </c>
      <c r="I47" s="14" t="s">
        <v>3403</v>
      </c>
      <c r="L47" s="35"/>
      <c r="M47" s="32" t="s">
        <v>547</v>
      </c>
      <c r="N47" s="92">
        <v>11</v>
      </c>
      <c r="O47" s="99">
        <v>1.1000000000000001</v>
      </c>
      <c r="P47" s="59">
        <v>39343</v>
      </c>
      <c r="Q47" s="14"/>
      <c r="R47" s="32" t="s">
        <v>1296</v>
      </c>
      <c r="S47" s="93" t="s">
        <v>1117</v>
      </c>
      <c r="T47" s="32" t="s">
        <v>1118</v>
      </c>
      <c r="U47" s="32" t="s">
        <v>562</v>
      </c>
      <c r="V47" s="93" t="s">
        <v>4107</v>
      </c>
      <c r="AA47" s="17" t="s">
        <v>345</v>
      </c>
      <c r="AB47" s="8">
        <v>2311</v>
      </c>
      <c r="AC47" s="14">
        <f t="shared" si="0"/>
        <v>8</v>
      </c>
      <c r="AD47" s="10"/>
      <c r="AE47"/>
      <c r="AF47"/>
      <c r="AH47" s="6"/>
      <c r="AK47" s="10"/>
      <c r="AL47" s="33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</row>
    <row r="48" spans="1:147">
      <c r="B48" s="14"/>
      <c r="C48" s="32"/>
      <c r="D48" s="33"/>
      <c r="E48" s="60">
        <v>10563338</v>
      </c>
      <c r="G48" s="57" t="s">
        <v>4124</v>
      </c>
      <c r="H48" s="57" t="s">
        <v>4122</v>
      </c>
      <c r="I48" s="57" t="s">
        <v>4125</v>
      </c>
      <c r="J48" s="92">
        <v>625400</v>
      </c>
      <c r="K48" s="92"/>
      <c r="M48" s="72">
        <v>78701</v>
      </c>
      <c r="N48" s="32">
        <v>277</v>
      </c>
      <c r="O48" s="53">
        <v>1.385</v>
      </c>
      <c r="P48" s="59">
        <v>40624</v>
      </c>
      <c r="Q48" s="59">
        <v>40785</v>
      </c>
      <c r="R48" s="32" t="s">
        <v>2147</v>
      </c>
      <c r="S48" s="32" t="s">
        <v>4123</v>
      </c>
      <c r="T48" s="85" t="s">
        <v>2249</v>
      </c>
      <c r="U48" s="32" t="s">
        <v>178</v>
      </c>
      <c r="V48" s="93" t="s">
        <v>2582</v>
      </c>
      <c r="AA48" s="17" t="s">
        <v>1379</v>
      </c>
      <c r="AB48" s="17">
        <f>1729</f>
        <v>1729</v>
      </c>
      <c r="AC48" s="14">
        <f t="shared" si="0"/>
        <v>10</v>
      </c>
      <c r="AD48" s="10"/>
      <c r="AE48"/>
      <c r="AF48"/>
      <c r="AH48" s="6"/>
      <c r="AK48" s="10"/>
      <c r="AL48" s="33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</row>
    <row r="49" spans="1:147">
      <c r="B49" s="14"/>
      <c r="C49" s="32"/>
      <c r="D49" s="33"/>
      <c r="E49" s="131">
        <v>10915139</v>
      </c>
      <c r="F49" s="14"/>
      <c r="G49" s="132" t="s">
        <v>4735</v>
      </c>
      <c r="H49" s="132" t="s">
        <v>4733</v>
      </c>
      <c r="I49" s="132" t="s">
        <v>4734</v>
      </c>
      <c r="J49" s="133">
        <v>335096</v>
      </c>
      <c r="K49" s="14"/>
      <c r="M49" s="133" t="s">
        <v>547</v>
      </c>
      <c r="N49" s="5">
        <v>17</v>
      </c>
      <c r="O49" s="141">
        <v>1.44</v>
      </c>
      <c r="P49" s="134">
        <v>41351</v>
      </c>
      <c r="Q49" s="14"/>
      <c r="R49" s="133" t="s">
        <v>263</v>
      </c>
      <c r="S49" s="133" t="s">
        <v>4705</v>
      </c>
      <c r="T49" s="133" t="s">
        <v>120</v>
      </c>
      <c r="U49" s="32" t="s">
        <v>915</v>
      </c>
      <c r="V49" s="32" t="s">
        <v>4801</v>
      </c>
      <c r="AA49" s="17" t="s">
        <v>2842</v>
      </c>
      <c r="AB49" s="37">
        <v>2324.56</v>
      </c>
      <c r="AC49" s="14">
        <f t="shared" si="0"/>
        <v>12</v>
      </c>
      <c r="AD49" s="10"/>
      <c r="AE49"/>
      <c r="AF49"/>
      <c r="AH49" s="6"/>
      <c r="AK49" s="10"/>
      <c r="AL49" s="33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</row>
    <row r="50" spans="1:147">
      <c r="B50" s="14"/>
      <c r="C50" s="32"/>
      <c r="D50" s="33"/>
      <c r="E50" s="33" t="s">
        <v>2073</v>
      </c>
      <c r="G50" s="14" t="s">
        <v>397</v>
      </c>
      <c r="H50" s="14" t="s">
        <v>2072</v>
      </c>
      <c r="I50" s="14" t="s">
        <v>43</v>
      </c>
      <c r="J50" s="32">
        <v>335096</v>
      </c>
      <c r="M50" s="32">
        <v>78704</v>
      </c>
      <c r="N50" s="32">
        <v>23</v>
      </c>
      <c r="O50" s="53">
        <v>1.45</v>
      </c>
      <c r="P50" s="59">
        <v>39524</v>
      </c>
      <c r="Q50" s="14"/>
      <c r="R50" s="32" t="s">
        <v>4111</v>
      </c>
      <c r="S50" s="93" t="s">
        <v>2101</v>
      </c>
      <c r="T50" s="32" t="s">
        <v>2102</v>
      </c>
      <c r="U50" s="133" t="s">
        <v>562</v>
      </c>
      <c r="V50" s="32" t="s">
        <v>3922</v>
      </c>
      <c r="AA50" s="17" t="s">
        <v>3002</v>
      </c>
      <c r="AB50" s="38">
        <v>2481</v>
      </c>
      <c r="AC50" s="14">
        <f t="shared" ref="AC50:AC81" si="1">COUNTIF(V$18:V$916,AA50)</f>
        <v>11</v>
      </c>
      <c r="AD50" s="10"/>
      <c r="AE50"/>
      <c r="AF50"/>
      <c r="AH50" s="6"/>
      <c r="AK50" s="10"/>
      <c r="AL50" s="33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</row>
    <row r="51" spans="1:147">
      <c r="B51" s="14"/>
      <c r="C51" s="32"/>
      <c r="D51" s="33"/>
      <c r="E51" s="60">
        <v>289762</v>
      </c>
      <c r="G51" s="56" t="s">
        <v>818</v>
      </c>
      <c r="H51" s="56" t="s">
        <v>8</v>
      </c>
      <c r="I51" s="56" t="s">
        <v>819</v>
      </c>
      <c r="J51" s="92"/>
      <c r="K51" s="92"/>
      <c r="L51" s="56" t="s">
        <v>819</v>
      </c>
      <c r="M51" s="32">
        <v>78734</v>
      </c>
      <c r="N51" s="92">
        <v>18</v>
      </c>
      <c r="O51" s="99">
        <v>4</v>
      </c>
      <c r="P51" s="59">
        <v>38785</v>
      </c>
      <c r="R51" s="32" t="s">
        <v>4111</v>
      </c>
      <c r="S51" s="32" t="s">
        <v>873</v>
      </c>
      <c r="T51" s="85" t="s">
        <v>874</v>
      </c>
      <c r="U51" s="32" t="s">
        <v>562</v>
      </c>
      <c r="V51" s="32" t="s">
        <v>1969</v>
      </c>
      <c r="AA51" s="17" t="s">
        <v>4270</v>
      </c>
      <c r="AB51" s="38">
        <v>1936</v>
      </c>
      <c r="AC51" s="14">
        <f t="shared" si="1"/>
        <v>13</v>
      </c>
      <c r="AD51" s="10"/>
      <c r="AE51"/>
      <c r="AF51"/>
      <c r="AH51" s="6"/>
      <c r="AK51" s="10"/>
      <c r="AL51" s="33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</row>
    <row r="52" spans="1:147">
      <c r="B52" s="14"/>
      <c r="C52" s="32"/>
      <c r="D52" s="33"/>
      <c r="E52" s="131">
        <v>10711747</v>
      </c>
      <c r="F52" s="14"/>
      <c r="G52" s="132" t="s">
        <v>1852</v>
      </c>
      <c r="H52" s="132" t="s">
        <v>1851</v>
      </c>
      <c r="I52" s="132" t="s">
        <v>1853</v>
      </c>
      <c r="J52" s="133">
        <v>362546</v>
      </c>
      <c r="K52" s="132"/>
      <c r="M52" s="133" t="s">
        <v>542</v>
      </c>
      <c r="N52" s="32">
        <v>27</v>
      </c>
      <c r="O52" s="141">
        <v>0.33</v>
      </c>
      <c r="P52" s="134">
        <v>40938</v>
      </c>
      <c r="Q52" s="134">
        <v>41340</v>
      </c>
      <c r="R52" s="133" t="s">
        <v>263</v>
      </c>
      <c r="S52" s="133" t="s">
        <v>3716</v>
      </c>
      <c r="T52" s="133" t="s">
        <v>1882</v>
      </c>
      <c r="U52" s="133" t="s">
        <v>914</v>
      </c>
      <c r="V52" s="32" t="s">
        <v>4439</v>
      </c>
      <c r="AA52" s="17" t="s">
        <v>1769</v>
      </c>
      <c r="AB52" s="38">
        <v>3739</v>
      </c>
      <c r="AC52" s="14">
        <f t="shared" si="1"/>
        <v>15</v>
      </c>
      <c r="AD52" s="10"/>
      <c r="AE52"/>
      <c r="AF52"/>
      <c r="AH52" s="6"/>
      <c r="AK52" s="10"/>
      <c r="AL52" s="33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</row>
    <row r="53" spans="1:147">
      <c r="B53" s="14"/>
      <c r="C53" s="32"/>
      <c r="D53" s="33"/>
      <c r="E53" s="131">
        <v>10904573</v>
      </c>
      <c r="F53" s="14"/>
      <c r="G53" s="132" t="s">
        <v>4732</v>
      </c>
      <c r="H53" s="132" t="s">
        <v>4730</v>
      </c>
      <c r="I53" s="132" t="s">
        <v>4731</v>
      </c>
      <c r="J53" s="133">
        <v>3347187</v>
      </c>
      <c r="K53" s="14"/>
      <c r="M53" s="133" t="s">
        <v>547</v>
      </c>
      <c r="N53" s="5">
        <v>4</v>
      </c>
      <c r="O53" s="141">
        <v>0.45</v>
      </c>
      <c r="P53" s="134">
        <v>41333</v>
      </c>
      <c r="Q53" s="14"/>
      <c r="R53" s="133" t="s">
        <v>1892</v>
      </c>
      <c r="S53" s="133" t="s">
        <v>525</v>
      </c>
      <c r="T53" s="133" t="s">
        <v>524</v>
      </c>
      <c r="U53" s="32" t="s">
        <v>915</v>
      </c>
      <c r="V53" s="32" t="s">
        <v>4801</v>
      </c>
      <c r="AA53" s="17" t="s">
        <v>3830</v>
      </c>
      <c r="AB53" s="39">
        <v>1585</v>
      </c>
      <c r="AC53" s="14">
        <f t="shared" si="1"/>
        <v>5</v>
      </c>
      <c r="AD53" s="10"/>
      <c r="AE53"/>
      <c r="AF53"/>
      <c r="AH53" s="6"/>
      <c r="AK53" s="10"/>
      <c r="AL53" s="33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</row>
    <row r="54" spans="1:147">
      <c r="B54" s="14"/>
      <c r="C54" s="32"/>
      <c r="D54" s="33"/>
      <c r="E54" s="60">
        <v>10047565</v>
      </c>
      <c r="G54" s="56" t="s">
        <v>1110</v>
      </c>
      <c r="H54" s="56" t="s">
        <v>1106</v>
      </c>
      <c r="I54" s="56" t="s">
        <v>1111</v>
      </c>
      <c r="J54" s="92">
        <v>3301130</v>
      </c>
      <c r="K54" s="92"/>
      <c r="L54" s="56" t="s">
        <v>1111</v>
      </c>
      <c r="M54" s="92">
        <v>78751</v>
      </c>
      <c r="N54" s="92">
        <v>5</v>
      </c>
      <c r="O54" s="99">
        <v>0.28299999999999997</v>
      </c>
      <c r="P54" s="59">
        <v>39261</v>
      </c>
      <c r="Q54" s="114">
        <v>39492</v>
      </c>
      <c r="R54" s="93" t="s">
        <v>1296</v>
      </c>
      <c r="S54" s="93" t="s">
        <v>1117</v>
      </c>
      <c r="T54" s="32" t="s">
        <v>1118</v>
      </c>
      <c r="U54" s="32" t="s">
        <v>3338</v>
      </c>
      <c r="V54" s="93" t="s">
        <v>2284</v>
      </c>
      <c r="AA54" s="17" t="s">
        <v>1089</v>
      </c>
      <c r="AB54" s="32">
        <v>3662</v>
      </c>
      <c r="AC54" s="14">
        <f t="shared" si="1"/>
        <v>10</v>
      </c>
      <c r="AD54" s="10"/>
      <c r="AE54"/>
      <c r="AF54"/>
      <c r="AH54" s="6"/>
      <c r="AK54" s="10"/>
      <c r="AL54" s="33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</row>
    <row r="55" spans="1:147">
      <c r="B55" s="14"/>
      <c r="C55" s="32"/>
      <c r="D55" s="33"/>
      <c r="E55" s="131">
        <v>10863945</v>
      </c>
      <c r="F55" s="14"/>
      <c r="G55" s="132" t="s">
        <v>4637</v>
      </c>
      <c r="H55" s="132" t="s">
        <v>4636</v>
      </c>
      <c r="I55" s="132" t="s">
        <v>4701</v>
      </c>
      <c r="J55" s="133">
        <v>3172502</v>
      </c>
      <c r="K55" s="14"/>
      <c r="M55" s="133" t="s">
        <v>3957</v>
      </c>
      <c r="N55" s="32">
        <v>352</v>
      </c>
      <c r="O55" s="135">
        <v>18.2</v>
      </c>
      <c r="P55" s="134">
        <v>41242</v>
      </c>
      <c r="R55" s="32" t="s">
        <v>4111</v>
      </c>
      <c r="S55" s="133" t="s">
        <v>4678</v>
      </c>
      <c r="T55" s="133" t="s">
        <v>2249</v>
      </c>
      <c r="U55" s="32" t="s">
        <v>915</v>
      </c>
      <c r="V55" s="32" t="s">
        <v>4706</v>
      </c>
      <c r="AA55" s="17" t="s">
        <v>1090</v>
      </c>
      <c r="AB55" s="32">
        <v>4143</v>
      </c>
      <c r="AC55" s="14">
        <f t="shared" si="1"/>
        <v>21</v>
      </c>
      <c r="AD55" s="10"/>
      <c r="AE55"/>
      <c r="AF55"/>
      <c r="AH55" s="6"/>
      <c r="AK55" s="10"/>
      <c r="AL55" s="33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</row>
    <row r="56" spans="1:147">
      <c r="B56" s="14"/>
      <c r="C56" s="32"/>
      <c r="D56" s="33"/>
      <c r="E56" s="60">
        <v>242108</v>
      </c>
      <c r="G56" s="56" t="s">
        <v>1423</v>
      </c>
      <c r="H56" s="56" t="s">
        <v>1153</v>
      </c>
      <c r="I56" s="14" t="s">
        <v>794</v>
      </c>
      <c r="L56" s="56" t="s">
        <v>1424</v>
      </c>
      <c r="M56" s="32">
        <v>78751</v>
      </c>
      <c r="N56" s="32">
        <v>10</v>
      </c>
      <c r="O56" s="53">
        <v>0.94899999999999995</v>
      </c>
      <c r="P56" s="59">
        <v>38280</v>
      </c>
      <c r="Q56" s="59">
        <v>38436</v>
      </c>
      <c r="R56" s="5" t="s">
        <v>604</v>
      </c>
      <c r="S56" s="5" t="s">
        <v>806</v>
      </c>
      <c r="T56" s="5" t="s">
        <v>4110</v>
      </c>
      <c r="U56" s="32" t="s">
        <v>3338</v>
      </c>
      <c r="V56" s="32" t="s">
        <v>597</v>
      </c>
      <c r="AA56" s="17" t="s">
        <v>3036</v>
      </c>
      <c r="AB56" s="32">
        <v>3241</v>
      </c>
      <c r="AC56" s="14">
        <f t="shared" si="1"/>
        <v>9</v>
      </c>
      <c r="AD56" s="10"/>
      <c r="AE56"/>
      <c r="AF56"/>
      <c r="AH56" s="6"/>
      <c r="AK56" s="10"/>
      <c r="AL56" s="33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</row>
    <row r="57" spans="1:147">
      <c r="A57" s="101"/>
      <c r="B57" s="32"/>
      <c r="C57" s="32"/>
      <c r="D57" s="33"/>
      <c r="E57" s="131">
        <v>10727181</v>
      </c>
      <c r="F57" s="14"/>
      <c r="G57" s="132" t="s">
        <v>1855</v>
      </c>
      <c r="H57" s="132" t="s">
        <v>1854</v>
      </c>
      <c r="I57" s="132" t="s">
        <v>1856</v>
      </c>
      <c r="J57" s="133">
        <v>516351</v>
      </c>
      <c r="K57" s="132"/>
      <c r="M57" s="133" t="s">
        <v>3660</v>
      </c>
      <c r="N57" s="32">
        <v>10</v>
      </c>
      <c r="O57" s="141">
        <v>0.32100000000000001</v>
      </c>
      <c r="P57" s="134">
        <v>40968</v>
      </c>
      <c r="Q57" s="134">
        <v>41270</v>
      </c>
      <c r="R57" s="133" t="s">
        <v>1892</v>
      </c>
      <c r="S57" s="133" t="s">
        <v>3717</v>
      </c>
      <c r="T57" s="133" t="s">
        <v>1883</v>
      </c>
      <c r="U57" s="133" t="s">
        <v>914</v>
      </c>
      <c r="V57" s="32" t="s">
        <v>4439</v>
      </c>
      <c r="AA57" s="17" t="s">
        <v>4038</v>
      </c>
      <c r="AB57" s="32">
        <v>1391</v>
      </c>
      <c r="AC57" s="14">
        <f t="shared" si="1"/>
        <v>13</v>
      </c>
      <c r="AD57" s="10"/>
      <c r="AE57"/>
      <c r="AF57"/>
      <c r="AH57" s="6"/>
      <c r="AK57" s="10"/>
      <c r="AL57" s="33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</row>
    <row r="58" spans="1:147">
      <c r="B58" s="14"/>
      <c r="C58" s="32"/>
      <c r="D58" s="33"/>
      <c r="E58" s="60">
        <v>292312</v>
      </c>
      <c r="G58" s="56" t="s">
        <v>821</v>
      </c>
      <c r="H58" s="56" t="s">
        <v>876</v>
      </c>
      <c r="I58" s="56" t="s">
        <v>1951</v>
      </c>
      <c r="J58" s="92">
        <v>3202397</v>
      </c>
      <c r="K58" s="92"/>
      <c r="L58" s="56" t="s">
        <v>3054</v>
      </c>
      <c r="M58" s="32">
        <v>78705</v>
      </c>
      <c r="N58" s="92">
        <v>100</v>
      </c>
      <c r="O58" s="99">
        <v>0.61870000000000003</v>
      </c>
      <c r="P58" s="59">
        <v>38800</v>
      </c>
      <c r="Q58" s="59">
        <v>38901</v>
      </c>
      <c r="R58" s="32" t="s">
        <v>2033</v>
      </c>
      <c r="S58" s="93" t="s">
        <v>866</v>
      </c>
      <c r="T58" s="32" t="s">
        <v>867</v>
      </c>
      <c r="U58" s="32" t="s">
        <v>3338</v>
      </c>
      <c r="V58" s="32" t="s">
        <v>1969</v>
      </c>
      <c r="AA58" s="17" t="s">
        <v>2326</v>
      </c>
      <c r="AB58" s="32">
        <v>1267</v>
      </c>
      <c r="AC58" s="14">
        <f t="shared" si="1"/>
        <v>8</v>
      </c>
      <c r="AD58" s="10"/>
      <c r="AE58"/>
      <c r="AF58"/>
      <c r="AH58" s="6"/>
      <c r="AK58" s="10"/>
      <c r="AL58" s="33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</row>
    <row r="59" spans="1:147">
      <c r="B59" s="14"/>
      <c r="C59" s="32"/>
      <c r="D59" s="33"/>
      <c r="E59" s="60">
        <v>278840</v>
      </c>
      <c r="G59" s="56" t="s">
        <v>3319</v>
      </c>
      <c r="H59" s="56" t="s">
        <v>1237</v>
      </c>
      <c r="I59" s="56" t="s">
        <v>1237</v>
      </c>
      <c r="J59" s="92">
        <v>219609</v>
      </c>
      <c r="K59" s="92"/>
      <c r="L59" s="56" t="s">
        <v>3320</v>
      </c>
      <c r="M59" s="32">
        <v>78731</v>
      </c>
      <c r="N59" s="41">
        <v>4</v>
      </c>
      <c r="O59" s="99">
        <v>0.39</v>
      </c>
      <c r="P59" s="59">
        <v>38573</v>
      </c>
      <c r="Q59" s="59">
        <v>38691</v>
      </c>
      <c r="R59" s="32" t="s">
        <v>604</v>
      </c>
      <c r="S59" s="32" t="s">
        <v>1974</v>
      </c>
      <c r="T59" s="32" t="s">
        <v>1975</v>
      </c>
      <c r="U59" s="93" t="s">
        <v>3338</v>
      </c>
      <c r="V59" s="32" t="s">
        <v>738</v>
      </c>
      <c r="AA59" s="17" t="s">
        <v>2327</v>
      </c>
      <c r="AB59" s="41">
        <v>1777</v>
      </c>
      <c r="AC59" s="14">
        <f t="shared" si="1"/>
        <v>12</v>
      </c>
      <c r="AD59" s="10"/>
      <c r="AE59"/>
      <c r="AF59"/>
      <c r="AH59" s="6"/>
      <c r="AK59" s="10"/>
      <c r="AL59" s="33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</row>
    <row r="60" spans="1:147">
      <c r="B60" s="14"/>
      <c r="C60" s="32"/>
      <c r="D60" s="33"/>
      <c r="E60" s="60">
        <v>251107</v>
      </c>
      <c r="G60" s="56" t="s">
        <v>381</v>
      </c>
      <c r="H60" s="56" t="s">
        <v>3582</v>
      </c>
      <c r="I60" s="56" t="s">
        <v>3583</v>
      </c>
      <c r="J60" s="92">
        <v>201278</v>
      </c>
      <c r="K60" s="92"/>
      <c r="L60" s="56" t="s">
        <v>2472</v>
      </c>
      <c r="M60" s="72">
        <v>78701</v>
      </c>
      <c r="N60" s="32">
        <v>16</v>
      </c>
      <c r="O60" s="53">
        <v>0.2</v>
      </c>
      <c r="P60" s="59">
        <v>38434</v>
      </c>
      <c r="Q60" s="59">
        <v>38660</v>
      </c>
      <c r="R60" s="32" t="s">
        <v>1157</v>
      </c>
      <c r="S60" s="32" t="s">
        <v>4286</v>
      </c>
      <c r="T60" s="85" t="s">
        <v>1398</v>
      </c>
      <c r="U60" s="32" t="s">
        <v>914</v>
      </c>
      <c r="V60" s="32" t="s">
        <v>2473</v>
      </c>
      <c r="AA60" s="17" t="s">
        <v>3773</v>
      </c>
      <c r="AB60" s="32">
        <v>1171</v>
      </c>
      <c r="AC60" s="14">
        <f t="shared" si="1"/>
        <v>8</v>
      </c>
      <c r="AD60" s="10"/>
      <c r="AE60"/>
      <c r="AF60"/>
      <c r="AH60" s="6"/>
      <c r="AK60" s="10"/>
      <c r="AL60" s="33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</row>
    <row r="61" spans="1:147">
      <c r="A61" s="137"/>
      <c r="B61"/>
      <c r="C61" s="32"/>
      <c r="D61" s="33"/>
      <c r="E61" s="131">
        <v>10661412</v>
      </c>
      <c r="F61" s="14"/>
      <c r="G61" s="132" t="s">
        <v>2946</v>
      </c>
      <c r="H61" s="132" t="s">
        <v>2945</v>
      </c>
      <c r="I61" s="132" t="s">
        <v>729</v>
      </c>
      <c r="J61" s="133">
        <v>428198</v>
      </c>
      <c r="K61" s="132"/>
      <c r="M61" s="133" t="s">
        <v>3669</v>
      </c>
      <c r="N61" s="133">
        <v>221</v>
      </c>
      <c r="O61" s="135">
        <v>0.58499999999999996</v>
      </c>
      <c r="P61" s="59">
        <v>40821</v>
      </c>
      <c r="Q61" s="59">
        <v>41249</v>
      </c>
      <c r="R61" s="32" t="s">
        <v>2147</v>
      </c>
      <c r="S61" s="133" t="s">
        <v>4256</v>
      </c>
      <c r="T61" s="133" t="s">
        <v>2249</v>
      </c>
      <c r="U61" s="32" t="s">
        <v>178</v>
      </c>
      <c r="V61" s="32" t="s">
        <v>664</v>
      </c>
      <c r="AA61" s="17" t="s">
        <v>2029</v>
      </c>
      <c r="AB61" s="32">
        <v>903</v>
      </c>
      <c r="AC61" s="14">
        <f t="shared" si="1"/>
        <v>12</v>
      </c>
      <c r="AD61" s="10"/>
      <c r="AE61"/>
      <c r="AF61"/>
      <c r="AH61" s="6"/>
      <c r="AK61" s="10"/>
      <c r="AL61" s="33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</row>
    <row r="62" spans="1:147">
      <c r="B62" s="14"/>
      <c r="C62" s="32"/>
      <c r="D62" s="33"/>
      <c r="E62" s="58" t="s">
        <v>1027</v>
      </c>
      <c r="G62" s="56" t="s">
        <v>814</v>
      </c>
      <c r="H62" s="56" t="s">
        <v>1028</v>
      </c>
      <c r="I62" s="56" t="s">
        <v>729</v>
      </c>
      <c r="J62" s="92">
        <v>428198</v>
      </c>
      <c r="K62" s="92"/>
      <c r="L62" s="56" t="s">
        <v>729</v>
      </c>
      <c r="M62" s="93">
        <v>78701</v>
      </c>
      <c r="N62" s="92">
        <v>159</v>
      </c>
      <c r="O62" s="99">
        <v>0.58499999999999996</v>
      </c>
      <c r="P62" s="59">
        <v>39196</v>
      </c>
      <c r="Q62" s="14"/>
      <c r="R62" s="93" t="s">
        <v>1562</v>
      </c>
      <c r="S62" s="93" t="s">
        <v>1750</v>
      </c>
      <c r="T62" s="32" t="s">
        <v>1751</v>
      </c>
      <c r="U62" s="133" t="s">
        <v>562</v>
      </c>
      <c r="V62" s="93" t="s">
        <v>2284</v>
      </c>
      <c r="AA62" s="17" t="s">
        <v>2028</v>
      </c>
      <c r="AB62" s="32">
        <v>1675</v>
      </c>
      <c r="AC62" s="14">
        <f t="shared" si="1"/>
        <v>11</v>
      </c>
      <c r="AD62" s="10"/>
      <c r="AE62"/>
      <c r="AF62"/>
      <c r="AH62" s="6"/>
      <c r="AK62" s="10"/>
      <c r="AL62" s="33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</row>
    <row r="63" spans="1:147">
      <c r="B63" s="14"/>
      <c r="C63" s="32"/>
      <c r="D63" s="33"/>
      <c r="E63" s="60">
        <v>10040757</v>
      </c>
      <c r="G63" s="56" t="s">
        <v>724</v>
      </c>
      <c r="H63" s="56" t="s">
        <v>2465</v>
      </c>
      <c r="I63" s="56" t="s">
        <v>2466</v>
      </c>
      <c r="J63" s="92"/>
      <c r="K63" s="92"/>
      <c r="L63" s="56" t="s">
        <v>2466</v>
      </c>
      <c r="M63" s="92">
        <v>78702</v>
      </c>
      <c r="N63" s="102">
        <v>20</v>
      </c>
      <c r="O63" s="99">
        <v>0.22500000000000001</v>
      </c>
      <c r="P63" s="59">
        <v>39240</v>
      </c>
      <c r="Q63" s="14"/>
      <c r="R63" s="93" t="s">
        <v>1296</v>
      </c>
      <c r="S63" s="93" t="s">
        <v>585</v>
      </c>
      <c r="T63" s="32" t="s">
        <v>1144</v>
      </c>
      <c r="U63" s="93" t="s">
        <v>562</v>
      </c>
      <c r="V63" s="93" t="s">
        <v>2284</v>
      </c>
      <c r="AA63" s="17" t="s">
        <v>477</v>
      </c>
      <c r="AB63" s="41">
        <v>379</v>
      </c>
      <c r="AC63" s="14">
        <f t="shared" si="1"/>
        <v>7</v>
      </c>
      <c r="AD63" s="10"/>
      <c r="AE63"/>
      <c r="AF63"/>
      <c r="AH63" s="6"/>
      <c r="AK63" s="10"/>
      <c r="AL63" s="33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</row>
    <row r="64" spans="1:147">
      <c r="B64" s="14"/>
      <c r="C64" s="32"/>
      <c r="D64" s="33"/>
      <c r="E64" s="58" t="s">
        <v>122</v>
      </c>
      <c r="G64" s="56" t="s">
        <v>1944</v>
      </c>
      <c r="H64" s="56" t="s">
        <v>3350</v>
      </c>
      <c r="I64" s="33" t="s">
        <v>3351</v>
      </c>
      <c r="J64" s="32">
        <v>625046</v>
      </c>
      <c r="L64" s="56" t="s">
        <v>3352</v>
      </c>
      <c r="M64" s="92">
        <v>78701</v>
      </c>
      <c r="N64" s="92">
        <v>9</v>
      </c>
      <c r="O64" s="99">
        <v>0.25</v>
      </c>
      <c r="P64" s="59">
        <v>38929</v>
      </c>
      <c r="Q64" s="59">
        <v>39232</v>
      </c>
      <c r="R64" s="59" t="s">
        <v>1157</v>
      </c>
      <c r="S64" s="93" t="s">
        <v>3353</v>
      </c>
      <c r="T64" s="93" t="s">
        <v>1336</v>
      </c>
      <c r="U64" s="93" t="s">
        <v>914</v>
      </c>
      <c r="V64" s="32" t="s">
        <v>777</v>
      </c>
      <c r="AA64" s="17" t="s">
        <v>4053</v>
      </c>
      <c r="AB64" s="32">
        <v>351</v>
      </c>
      <c r="AC64" s="14">
        <f t="shared" si="1"/>
        <v>4</v>
      </c>
      <c r="AD64" s="10"/>
      <c r="AE64" s="10"/>
      <c r="AF64" s="7"/>
      <c r="AG64" s="10"/>
      <c r="AH64" s="6"/>
      <c r="AK64" s="10"/>
      <c r="AL64" s="33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</row>
    <row r="65" spans="1:147">
      <c r="B65" s="14"/>
      <c r="C65" s="32"/>
      <c r="D65" s="33"/>
      <c r="E65" s="33">
        <v>10120814</v>
      </c>
      <c r="G65" s="14" t="s">
        <v>620</v>
      </c>
      <c r="H65" s="14" t="s">
        <v>621</v>
      </c>
      <c r="I65" s="14" t="s">
        <v>622</v>
      </c>
      <c r="J65" s="32">
        <v>92186</v>
      </c>
      <c r="M65" s="32">
        <v>78701</v>
      </c>
      <c r="N65" s="32">
        <v>4</v>
      </c>
      <c r="O65" s="53">
        <v>0.85</v>
      </c>
      <c r="P65" s="59">
        <v>39510</v>
      </c>
      <c r="Q65" s="14"/>
      <c r="R65" s="93" t="s">
        <v>1671</v>
      </c>
      <c r="S65" s="93" t="s">
        <v>3397</v>
      </c>
      <c r="T65" s="32" t="s">
        <v>3398</v>
      </c>
      <c r="U65" s="32" t="s">
        <v>562</v>
      </c>
      <c r="V65" s="32" t="s">
        <v>3922</v>
      </c>
      <c r="AA65" s="17" t="s">
        <v>391</v>
      </c>
      <c r="AB65" s="32">
        <v>360</v>
      </c>
      <c r="AC65" s="14">
        <f t="shared" si="1"/>
        <v>2</v>
      </c>
      <c r="AD65" s="10"/>
      <c r="AE65" s="10"/>
      <c r="AF65" s="7"/>
      <c r="AG65" s="10"/>
      <c r="AH65" s="6"/>
      <c r="AK65" s="10"/>
      <c r="AL65" s="33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</row>
    <row r="66" spans="1:147">
      <c r="B66" s="14"/>
      <c r="C66" s="32"/>
      <c r="D66" s="33"/>
      <c r="E66" s="33">
        <v>209068</v>
      </c>
      <c r="G66" s="14" t="s">
        <v>3158</v>
      </c>
      <c r="H66" s="14" t="s">
        <v>3785</v>
      </c>
      <c r="I66" s="14" t="s">
        <v>1729</v>
      </c>
      <c r="L66" s="14" t="s">
        <v>3128</v>
      </c>
      <c r="M66" s="32">
        <v>78703</v>
      </c>
      <c r="N66" s="32">
        <v>5</v>
      </c>
      <c r="O66" s="53">
        <v>0.32</v>
      </c>
      <c r="P66" s="31">
        <v>37524</v>
      </c>
      <c r="Q66" s="31">
        <v>37690</v>
      </c>
      <c r="R66" s="32" t="s">
        <v>750</v>
      </c>
      <c r="S66" s="32" t="s">
        <v>3159</v>
      </c>
      <c r="T66" s="32" t="s">
        <v>3160</v>
      </c>
      <c r="U66" s="32" t="s">
        <v>3338</v>
      </c>
      <c r="V66" s="32" t="s">
        <v>3773</v>
      </c>
      <c r="AA66" s="17" t="s">
        <v>2674</v>
      </c>
      <c r="AB66" s="32">
        <v>593</v>
      </c>
      <c r="AC66" s="14">
        <f t="shared" si="1"/>
        <v>7</v>
      </c>
      <c r="AD66" s="10"/>
      <c r="AE66" s="10"/>
      <c r="AF66" s="7"/>
      <c r="AG66" s="10"/>
      <c r="AH66" s="6"/>
      <c r="AK66" s="10"/>
      <c r="AL66" s="33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</row>
    <row r="67" spans="1:147">
      <c r="B67" s="14"/>
      <c r="C67" s="32"/>
      <c r="D67" s="33"/>
      <c r="E67" s="131">
        <v>10778317</v>
      </c>
      <c r="F67" s="14"/>
      <c r="G67" s="132" t="s">
        <v>4450</v>
      </c>
      <c r="H67" s="132" t="s">
        <v>4451</v>
      </c>
      <c r="I67" s="132" t="s">
        <v>4452</v>
      </c>
      <c r="J67" s="133">
        <v>80472</v>
      </c>
      <c r="K67" s="132"/>
      <c r="M67" s="133" t="s">
        <v>3957</v>
      </c>
      <c r="N67" s="32">
        <v>140</v>
      </c>
      <c r="O67" s="135">
        <v>4.78</v>
      </c>
      <c r="P67" s="134">
        <v>41067</v>
      </c>
      <c r="R67" s="32" t="s">
        <v>4257</v>
      </c>
      <c r="S67" s="133" t="s">
        <v>4487</v>
      </c>
      <c r="T67" s="133" t="s">
        <v>4480</v>
      </c>
      <c r="U67" s="32" t="s">
        <v>915</v>
      </c>
      <c r="V67" s="32" t="s">
        <v>4519</v>
      </c>
      <c r="AA67" s="17" t="s">
        <v>2890</v>
      </c>
      <c r="AB67" s="32">
        <v>872</v>
      </c>
      <c r="AC67" s="14">
        <f t="shared" si="1"/>
        <v>8</v>
      </c>
      <c r="AD67" s="10"/>
      <c r="AE67" s="10"/>
      <c r="AF67" s="7"/>
      <c r="AG67" s="10"/>
      <c r="AH67" s="6"/>
      <c r="AK67" s="10"/>
      <c r="AL67" s="33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</row>
    <row r="68" spans="1:147">
      <c r="B68" s="14"/>
      <c r="C68" s="32"/>
      <c r="D68" s="33"/>
      <c r="E68" s="131">
        <v>10754894</v>
      </c>
      <c r="F68" s="14"/>
      <c r="G68" s="132" t="s">
        <v>4453</v>
      </c>
      <c r="H68" s="132" t="s">
        <v>4454</v>
      </c>
      <c r="I68" s="132" t="s">
        <v>4455</v>
      </c>
      <c r="J68" s="133">
        <v>91076</v>
      </c>
      <c r="K68" s="132"/>
      <c r="M68" s="133" t="s">
        <v>542</v>
      </c>
      <c r="N68" s="32">
        <v>24</v>
      </c>
      <c r="O68" s="135">
        <v>1.2</v>
      </c>
      <c r="P68" s="134">
        <v>41023</v>
      </c>
      <c r="Q68" s="134">
        <v>41218</v>
      </c>
      <c r="R68" s="32" t="s">
        <v>1892</v>
      </c>
      <c r="S68" s="133" t="s">
        <v>2156</v>
      </c>
      <c r="T68" s="133" t="s">
        <v>2248</v>
      </c>
      <c r="U68" s="93" t="s">
        <v>178</v>
      </c>
      <c r="V68" s="32" t="s">
        <v>4519</v>
      </c>
      <c r="AA68" s="17" t="s">
        <v>4026</v>
      </c>
      <c r="AB68" s="32">
        <v>422</v>
      </c>
      <c r="AC68" s="14">
        <f t="shared" si="1"/>
        <v>8</v>
      </c>
      <c r="AD68" s="10"/>
      <c r="AE68" s="10"/>
      <c r="AF68" s="7"/>
      <c r="AG68" s="10"/>
      <c r="AH68" s="6"/>
      <c r="AK68" s="10"/>
      <c r="AL68" s="33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</row>
    <row r="69" spans="1:147">
      <c r="A69" s="60"/>
      <c r="B69" s="32"/>
      <c r="D69" s="33"/>
      <c r="E69" s="33">
        <v>10155183</v>
      </c>
      <c r="G69" s="14" t="s">
        <v>2555</v>
      </c>
      <c r="H69" s="14" t="s">
        <v>2554</v>
      </c>
      <c r="I69" s="14" t="s">
        <v>1422</v>
      </c>
      <c r="J69" s="32">
        <v>87800</v>
      </c>
      <c r="L69" s="14" t="s">
        <v>456</v>
      </c>
      <c r="M69" s="32">
        <v>78660</v>
      </c>
      <c r="N69" s="41">
        <v>278</v>
      </c>
      <c r="O69" s="53">
        <v>13.57</v>
      </c>
      <c r="P69" s="31">
        <v>36332</v>
      </c>
      <c r="Q69" s="31">
        <v>38086</v>
      </c>
      <c r="R69" s="31"/>
      <c r="S69" s="32" t="s">
        <v>318</v>
      </c>
      <c r="T69" s="32" t="s">
        <v>319</v>
      </c>
      <c r="U69" s="133" t="s">
        <v>562</v>
      </c>
      <c r="V69" s="32" t="s">
        <v>345</v>
      </c>
      <c r="AA69" s="17" t="s">
        <v>597</v>
      </c>
      <c r="AB69" s="32">
        <v>1276</v>
      </c>
      <c r="AC69" s="14">
        <f t="shared" si="1"/>
        <v>15</v>
      </c>
      <c r="AD69" s="10"/>
      <c r="AE69" s="10"/>
      <c r="AF69" s="7"/>
      <c r="AG69" s="10"/>
      <c r="AH69" s="6"/>
      <c r="AK69" s="10"/>
      <c r="AL69" s="33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</row>
    <row r="70" spans="1:147">
      <c r="B70" s="14"/>
      <c r="C70" s="32"/>
      <c r="D70" s="33"/>
      <c r="E70" s="58" t="s">
        <v>400</v>
      </c>
      <c r="G70" s="56" t="s">
        <v>1470</v>
      </c>
      <c r="H70" s="56" t="s">
        <v>401</v>
      </c>
      <c r="I70" s="56" t="s">
        <v>1460</v>
      </c>
      <c r="J70" s="92">
        <v>3182208</v>
      </c>
      <c r="K70" s="92"/>
      <c r="L70" s="56" t="s">
        <v>1460</v>
      </c>
      <c r="M70" s="32">
        <v>78730</v>
      </c>
      <c r="N70" s="41">
        <v>384</v>
      </c>
      <c r="O70" s="99">
        <v>16.62</v>
      </c>
      <c r="P70" s="59">
        <v>38590</v>
      </c>
      <c r="Q70" s="59">
        <v>39050</v>
      </c>
      <c r="R70" s="32" t="s">
        <v>1157</v>
      </c>
      <c r="S70" s="32" t="s">
        <v>1623</v>
      </c>
      <c r="T70" s="32" t="s">
        <v>1622</v>
      </c>
      <c r="U70" s="93" t="s">
        <v>3338</v>
      </c>
      <c r="V70" s="32" t="s">
        <v>738</v>
      </c>
      <c r="AA70" s="17" t="s">
        <v>2473</v>
      </c>
      <c r="AB70" s="32">
        <v>1868</v>
      </c>
      <c r="AC70" s="14">
        <f t="shared" si="1"/>
        <v>15</v>
      </c>
      <c r="AD70" s="10"/>
      <c r="AE70" s="10"/>
      <c r="AF70" s="7"/>
      <c r="AG70" s="10"/>
      <c r="AH70" s="6"/>
      <c r="AK70" s="10"/>
      <c r="AL70" s="33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</row>
    <row r="71" spans="1:147">
      <c r="B71" s="14"/>
      <c r="C71" s="32"/>
      <c r="D71" s="33"/>
      <c r="E71" s="33">
        <v>114301</v>
      </c>
      <c r="G71" s="14" t="s">
        <v>3007</v>
      </c>
      <c r="H71" s="14" t="s">
        <v>3008</v>
      </c>
      <c r="I71" s="14" t="s">
        <v>3570</v>
      </c>
      <c r="L71" s="14" t="s">
        <v>457</v>
      </c>
      <c r="M71" s="32">
        <v>78741</v>
      </c>
      <c r="N71" s="41">
        <v>308</v>
      </c>
      <c r="O71" s="53">
        <f>7.221+9.019</f>
        <v>16.240000000000002</v>
      </c>
      <c r="P71" s="31">
        <v>36544</v>
      </c>
      <c r="Q71" s="31">
        <v>36721</v>
      </c>
      <c r="R71" s="31"/>
      <c r="S71" s="32" t="s">
        <v>902</v>
      </c>
      <c r="T71" s="32" t="s">
        <v>3009</v>
      </c>
      <c r="U71" s="32" t="s">
        <v>3338</v>
      </c>
      <c r="V71" s="32" t="s">
        <v>3002</v>
      </c>
      <c r="AA71" s="17" t="s">
        <v>3050</v>
      </c>
      <c r="AB71" s="32">
        <v>1822</v>
      </c>
      <c r="AC71" s="14">
        <f t="shared" si="1"/>
        <v>14</v>
      </c>
      <c r="AD71" s="10"/>
      <c r="AE71" s="10"/>
      <c r="AF71" s="7"/>
      <c r="AG71" s="10"/>
      <c r="AH71" s="6"/>
      <c r="AK71" s="10"/>
      <c r="AL71" s="33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</row>
    <row r="72" spans="1:147">
      <c r="B72" s="14"/>
      <c r="C72" s="32"/>
      <c r="D72" s="33"/>
      <c r="G72" s="14" t="s">
        <v>1451</v>
      </c>
      <c r="H72" s="14" t="s">
        <v>1770</v>
      </c>
      <c r="I72" s="14" t="s">
        <v>2898</v>
      </c>
      <c r="L72" s="14" t="s">
        <v>4362</v>
      </c>
      <c r="M72" s="32">
        <v>78704</v>
      </c>
      <c r="N72" s="41">
        <v>253</v>
      </c>
      <c r="O72" s="53">
        <v>5.89</v>
      </c>
      <c r="P72" s="31">
        <v>36266</v>
      </c>
      <c r="Q72" s="31">
        <v>36538</v>
      </c>
      <c r="R72" s="31"/>
      <c r="S72" s="32" t="s">
        <v>2900</v>
      </c>
      <c r="T72" s="32" t="s">
        <v>3078</v>
      </c>
      <c r="U72" s="32" t="s">
        <v>3338</v>
      </c>
      <c r="V72" s="32" t="s">
        <v>345</v>
      </c>
      <c r="AA72" s="17" t="s">
        <v>738</v>
      </c>
      <c r="AB72" s="32">
        <v>4131</v>
      </c>
      <c r="AC72" s="14">
        <f t="shared" si="1"/>
        <v>29</v>
      </c>
      <c r="AD72" s="10"/>
      <c r="AE72" s="10"/>
      <c r="AF72" s="7"/>
      <c r="AG72" s="10"/>
      <c r="AH72" s="6"/>
      <c r="AK72" s="10"/>
      <c r="AL72" s="33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</row>
    <row r="73" spans="1:147">
      <c r="B73" s="14"/>
      <c r="C73" s="32"/>
      <c r="D73" s="33"/>
      <c r="E73" s="33" t="s">
        <v>1203</v>
      </c>
      <c r="G73" s="14" t="s">
        <v>3651</v>
      </c>
      <c r="H73" s="14" t="s">
        <v>147</v>
      </c>
      <c r="I73" s="14" t="s">
        <v>148</v>
      </c>
      <c r="L73" s="14" t="s">
        <v>149</v>
      </c>
      <c r="M73" s="32">
        <v>78735</v>
      </c>
      <c r="N73" s="32">
        <v>276</v>
      </c>
      <c r="O73" s="53">
        <v>44.42</v>
      </c>
      <c r="P73" s="31">
        <v>37854</v>
      </c>
      <c r="Q73" s="31">
        <v>38105</v>
      </c>
      <c r="R73" s="32" t="s">
        <v>4364</v>
      </c>
      <c r="S73" s="32" t="s">
        <v>4052</v>
      </c>
      <c r="T73" s="32" t="s">
        <v>3078</v>
      </c>
      <c r="U73" s="32" t="s">
        <v>3338</v>
      </c>
      <c r="V73" s="32" t="s">
        <v>4053</v>
      </c>
      <c r="AA73" s="17" t="s">
        <v>3634</v>
      </c>
      <c r="AB73" s="32">
        <v>1955</v>
      </c>
      <c r="AC73" s="14">
        <f t="shared" si="1"/>
        <v>12</v>
      </c>
      <c r="AD73" s="10"/>
      <c r="AE73" s="10"/>
      <c r="AF73" s="7"/>
      <c r="AG73" s="10"/>
      <c r="AH73" s="6"/>
      <c r="AK73" s="10"/>
      <c r="AL73" s="33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</row>
    <row r="74" spans="1:147">
      <c r="B74" s="14"/>
      <c r="C74" s="32"/>
      <c r="D74" s="33"/>
      <c r="E74" s="60">
        <v>262381</v>
      </c>
      <c r="G74" s="56" t="s">
        <v>3375</v>
      </c>
      <c r="H74" s="56" t="s">
        <v>4431</v>
      </c>
      <c r="I74" s="14" t="s">
        <v>3943</v>
      </c>
      <c r="L74" s="56" t="s">
        <v>3512</v>
      </c>
      <c r="M74" s="32">
        <v>78747</v>
      </c>
      <c r="N74" s="92">
        <v>386</v>
      </c>
      <c r="O74" s="99">
        <v>24.3</v>
      </c>
      <c r="P74" s="59">
        <v>38525</v>
      </c>
      <c r="Q74" s="59">
        <v>38673</v>
      </c>
      <c r="R74" s="32" t="s">
        <v>2033</v>
      </c>
      <c r="S74" s="32" t="s">
        <v>2771</v>
      </c>
      <c r="T74" s="32" t="s">
        <v>2772</v>
      </c>
      <c r="U74" s="32" t="s">
        <v>3338</v>
      </c>
      <c r="V74" s="32" t="s">
        <v>3050</v>
      </c>
      <c r="AA74" s="17" t="s">
        <v>1969</v>
      </c>
      <c r="AB74" s="32">
        <v>2923</v>
      </c>
      <c r="AC74" s="14">
        <f t="shared" si="1"/>
        <v>20</v>
      </c>
      <c r="AD74" s="10"/>
      <c r="AE74" s="10"/>
      <c r="AF74" s="7"/>
      <c r="AG74" s="10"/>
      <c r="AH74" s="6"/>
      <c r="AK74" s="10"/>
      <c r="AL74" s="33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</row>
    <row r="75" spans="1:147">
      <c r="B75" s="14"/>
      <c r="C75" s="32"/>
      <c r="D75" s="33"/>
      <c r="E75" s="33">
        <v>10080797</v>
      </c>
      <c r="G75" s="14" t="s">
        <v>3965</v>
      </c>
      <c r="H75" s="14" t="s">
        <v>3966</v>
      </c>
      <c r="I75" s="14" t="s">
        <v>569</v>
      </c>
      <c r="J75" s="133">
        <v>3356301</v>
      </c>
      <c r="L75" s="59"/>
      <c r="M75" s="32" t="s">
        <v>570</v>
      </c>
      <c r="N75" s="32">
        <v>350</v>
      </c>
      <c r="O75" s="32">
        <v>17.5</v>
      </c>
      <c r="P75" s="59">
        <v>39367</v>
      </c>
      <c r="Q75" s="59">
        <v>39547</v>
      </c>
      <c r="R75" s="93" t="s">
        <v>4364</v>
      </c>
      <c r="S75" s="93" t="s">
        <v>1530</v>
      </c>
      <c r="T75" s="32" t="s">
        <v>1531</v>
      </c>
      <c r="U75" s="32" t="s">
        <v>3338</v>
      </c>
      <c r="V75" s="32" t="s">
        <v>2317</v>
      </c>
      <c r="AA75" s="17" t="s">
        <v>1830</v>
      </c>
      <c r="AB75" s="32">
        <v>2943</v>
      </c>
      <c r="AC75" s="14">
        <f t="shared" si="1"/>
        <v>28</v>
      </c>
      <c r="AD75" s="10"/>
      <c r="AE75" s="10"/>
      <c r="AF75" s="7"/>
      <c r="AG75" s="10"/>
      <c r="AH75" s="6"/>
      <c r="AK75" s="10"/>
      <c r="AL75" s="33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</row>
    <row r="76" spans="1:147">
      <c r="A76" s="60"/>
      <c r="B76" s="32"/>
      <c r="C76" s="92"/>
      <c r="D76" s="33"/>
      <c r="G76" s="14" t="s">
        <v>2569</v>
      </c>
      <c r="H76" s="14" t="s">
        <v>4216</v>
      </c>
      <c r="I76" s="14" t="s">
        <v>4217</v>
      </c>
      <c r="L76" s="14" t="s">
        <v>4218</v>
      </c>
      <c r="M76" s="32">
        <v>78717</v>
      </c>
      <c r="N76" s="41">
        <v>312</v>
      </c>
      <c r="O76" s="53">
        <f>N76/17</f>
        <v>18.352941176470587</v>
      </c>
      <c r="P76" s="31"/>
      <c r="Q76" s="31"/>
      <c r="R76" s="31"/>
      <c r="U76" s="32" t="s">
        <v>3338</v>
      </c>
      <c r="V76" s="32" t="s">
        <v>2326</v>
      </c>
      <c r="AA76" s="17" t="s">
        <v>777</v>
      </c>
      <c r="AB76" s="32">
        <v>2399</v>
      </c>
      <c r="AC76" s="14">
        <f t="shared" si="1"/>
        <v>17</v>
      </c>
      <c r="AD76" s="10"/>
      <c r="AE76" s="10"/>
      <c r="AF76" s="7"/>
      <c r="AG76" s="10"/>
      <c r="AH76" s="6"/>
      <c r="AK76" s="10"/>
      <c r="AL76" s="33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</row>
    <row r="77" spans="1:147">
      <c r="B77" s="14"/>
      <c r="C77" s="32"/>
      <c r="D77" s="33"/>
      <c r="E77" s="63"/>
      <c r="G77" s="14" t="s">
        <v>961</v>
      </c>
      <c r="H77" s="14" t="s">
        <v>4041</v>
      </c>
      <c r="I77" s="14" t="s">
        <v>4042</v>
      </c>
      <c r="L77" s="14" t="s">
        <v>1506</v>
      </c>
      <c r="M77" s="32">
        <v>78757</v>
      </c>
      <c r="N77" s="41">
        <v>36</v>
      </c>
      <c r="O77" s="53">
        <v>1.2</v>
      </c>
      <c r="P77" s="31">
        <v>35626</v>
      </c>
      <c r="Q77" s="31">
        <v>35916</v>
      </c>
      <c r="R77" s="31"/>
      <c r="S77" s="32" t="s">
        <v>170</v>
      </c>
      <c r="T77" s="32" t="s">
        <v>171</v>
      </c>
      <c r="U77" s="32" t="s">
        <v>2070</v>
      </c>
      <c r="V77" s="32" t="s">
        <v>3561</v>
      </c>
      <c r="AA77" s="17" t="s">
        <v>4361</v>
      </c>
      <c r="AB77" s="32">
        <v>3006</v>
      </c>
      <c r="AC77" s="14">
        <f t="shared" si="1"/>
        <v>25</v>
      </c>
      <c r="AD77" s="10"/>
      <c r="AE77" s="10"/>
      <c r="AF77" s="7"/>
      <c r="AG77" s="10"/>
      <c r="AH77" s="6"/>
      <c r="AK77" s="10"/>
      <c r="AL77" s="33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</row>
    <row r="78" spans="1:147">
      <c r="B78" s="14"/>
      <c r="C78" s="32"/>
      <c r="D78" s="33"/>
      <c r="E78" s="33" t="s">
        <v>2160</v>
      </c>
      <c r="G78" s="14" t="s">
        <v>4005</v>
      </c>
      <c r="H78" s="14" t="s">
        <v>4081</v>
      </c>
      <c r="I78" s="14" t="s">
        <v>3670</v>
      </c>
      <c r="J78" s="32">
        <v>447398</v>
      </c>
      <c r="L78" s="35"/>
      <c r="M78" s="32" t="s">
        <v>542</v>
      </c>
      <c r="N78" s="92">
        <v>15</v>
      </c>
      <c r="O78" s="99">
        <v>1.1499999999999999</v>
      </c>
      <c r="P78" s="59">
        <v>39307</v>
      </c>
      <c r="Q78" s="59">
        <v>39688</v>
      </c>
      <c r="R78" s="93" t="s">
        <v>4111</v>
      </c>
      <c r="S78" s="93" t="s">
        <v>3090</v>
      </c>
      <c r="T78" s="32" t="s">
        <v>3091</v>
      </c>
      <c r="U78" s="93" t="s">
        <v>178</v>
      </c>
      <c r="V78" s="93" t="s">
        <v>4107</v>
      </c>
      <c r="AA78" s="17" t="s">
        <v>2285</v>
      </c>
      <c r="AB78" s="62">
        <f t="shared" ref="AB78:AB102" si="2">SUMIF(V$18:V$916,AA78,N$18:N$916)</f>
        <v>3259</v>
      </c>
      <c r="AC78" s="14">
        <f t="shared" si="1"/>
        <v>32</v>
      </c>
      <c r="AD78" s="10"/>
      <c r="AE78" s="10"/>
      <c r="AF78" s="7"/>
      <c r="AG78" s="10"/>
      <c r="AH78" s="6"/>
      <c r="AK78" s="10"/>
      <c r="AL78" s="33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</row>
    <row r="79" spans="1:147">
      <c r="B79" s="14"/>
      <c r="C79" s="32"/>
      <c r="D79" s="33"/>
      <c r="E79" s="131">
        <v>10878619</v>
      </c>
      <c r="F79" s="14"/>
      <c r="G79" s="132" t="s">
        <v>4713</v>
      </c>
      <c r="H79" s="132" t="s">
        <v>4711</v>
      </c>
      <c r="I79" s="132" t="s">
        <v>4712</v>
      </c>
      <c r="J79" s="133">
        <v>3374247</v>
      </c>
      <c r="K79" s="14"/>
      <c r="M79" s="133" t="s">
        <v>295</v>
      </c>
      <c r="N79" s="5">
        <v>354</v>
      </c>
      <c r="O79" s="141">
        <v>21.99</v>
      </c>
      <c r="P79" s="134">
        <v>41281</v>
      </c>
      <c r="Q79" s="14"/>
      <c r="R79" s="133" t="s">
        <v>263</v>
      </c>
      <c r="S79" s="133" t="s">
        <v>4779</v>
      </c>
      <c r="T79" s="133" t="s">
        <v>297</v>
      </c>
      <c r="U79" s="32" t="s">
        <v>915</v>
      </c>
      <c r="V79" s="32" t="s">
        <v>4801</v>
      </c>
      <c r="AA79" s="17" t="s">
        <v>2284</v>
      </c>
      <c r="AB79" s="62">
        <f t="shared" si="2"/>
        <v>3345</v>
      </c>
      <c r="AC79" s="14">
        <f t="shared" si="1"/>
        <v>23</v>
      </c>
      <c r="AD79" s="10"/>
      <c r="AE79" s="10"/>
      <c r="AF79" s="7"/>
      <c r="AG79" s="10"/>
      <c r="AH79" s="6"/>
      <c r="AK79" s="10"/>
      <c r="AL79" s="33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</row>
    <row r="80" spans="1:147">
      <c r="A80" s="33"/>
      <c r="B80" s="32"/>
      <c r="C80" s="137"/>
      <c r="D80" s="33"/>
      <c r="E80" s="131">
        <v>10218456</v>
      </c>
      <c r="F80" s="14"/>
      <c r="G80" s="132" t="s">
        <v>292</v>
      </c>
      <c r="H80" s="132" t="s">
        <v>293</v>
      </c>
      <c r="I80" s="132" t="s">
        <v>294</v>
      </c>
      <c r="J80" s="133">
        <v>3374247</v>
      </c>
      <c r="K80" s="132"/>
      <c r="M80" s="133" t="s">
        <v>295</v>
      </c>
      <c r="N80" s="32">
        <v>354</v>
      </c>
      <c r="O80" s="140">
        <v>22</v>
      </c>
      <c r="P80" s="134">
        <v>39790</v>
      </c>
      <c r="Q80" s="14"/>
      <c r="R80" s="133" t="s">
        <v>263</v>
      </c>
      <c r="S80" s="133" t="s">
        <v>296</v>
      </c>
      <c r="T80" s="133" t="s">
        <v>297</v>
      </c>
      <c r="U80" s="133" t="s">
        <v>562</v>
      </c>
      <c r="V80" s="32" t="s">
        <v>2281</v>
      </c>
      <c r="AA80" s="17" t="s">
        <v>4107</v>
      </c>
      <c r="AB80" s="62">
        <f t="shared" si="2"/>
        <v>2773</v>
      </c>
      <c r="AC80" s="14">
        <f t="shared" si="1"/>
        <v>22</v>
      </c>
      <c r="AD80" s="10"/>
      <c r="AE80" s="10"/>
      <c r="AF80" s="7"/>
      <c r="AG80" s="10"/>
      <c r="AH80" s="6"/>
      <c r="AK80" s="10"/>
      <c r="AL80" s="33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</row>
    <row r="81" spans="2:238">
      <c r="B81" s="14"/>
      <c r="C81" s="32"/>
      <c r="D81" s="33"/>
      <c r="E81" s="60">
        <v>282989</v>
      </c>
      <c r="G81" s="56" t="s">
        <v>2188</v>
      </c>
      <c r="H81" s="56" t="s">
        <v>2414</v>
      </c>
      <c r="I81" s="56" t="s">
        <v>59</v>
      </c>
      <c r="J81" s="92">
        <v>3212438</v>
      </c>
      <c r="K81" s="92"/>
      <c r="L81" s="56" t="s">
        <v>2189</v>
      </c>
      <c r="M81" s="32">
        <v>78729</v>
      </c>
      <c r="N81" s="41">
        <v>396</v>
      </c>
      <c r="O81" s="99">
        <v>36.29</v>
      </c>
      <c r="P81" s="59">
        <v>38601</v>
      </c>
      <c r="Q81" s="59">
        <v>38756</v>
      </c>
      <c r="R81" s="32" t="s">
        <v>1157</v>
      </c>
      <c r="S81" s="32" t="s">
        <v>922</v>
      </c>
      <c r="T81" s="32" t="s">
        <v>4297</v>
      </c>
      <c r="U81" s="93" t="s">
        <v>3338</v>
      </c>
      <c r="V81" s="32" t="s">
        <v>738</v>
      </c>
      <c r="AA81" s="17" t="s">
        <v>2317</v>
      </c>
      <c r="AB81" s="62">
        <f t="shared" si="2"/>
        <v>2767</v>
      </c>
      <c r="AC81" s="14">
        <f t="shared" si="1"/>
        <v>23</v>
      </c>
      <c r="AD81" s="10"/>
      <c r="AE81" s="10"/>
      <c r="AF81" s="7"/>
      <c r="AG81" s="10"/>
      <c r="AH81" s="6"/>
      <c r="AK81" s="10"/>
      <c r="AL81" s="33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</row>
    <row r="82" spans="2:238">
      <c r="B82" s="14"/>
      <c r="C82" s="32"/>
      <c r="D82" s="33"/>
      <c r="E82" s="33">
        <v>10113632</v>
      </c>
      <c r="G82" s="14" t="s">
        <v>2401</v>
      </c>
      <c r="H82" s="14" t="s">
        <v>1726</v>
      </c>
      <c r="I82" s="14" t="s">
        <v>3392</v>
      </c>
      <c r="J82" s="32">
        <v>2017055</v>
      </c>
      <c r="M82" s="32">
        <v>78705</v>
      </c>
      <c r="N82" s="32">
        <v>281</v>
      </c>
      <c r="O82" s="53">
        <v>2.57</v>
      </c>
      <c r="P82" s="59">
        <v>39486</v>
      </c>
      <c r="Q82" s="14"/>
      <c r="R82" s="93" t="s">
        <v>1671</v>
      </c>
      <c r="S82" s="93" t="s">
        <v>260</v>
      </c>
      <c r="T82" s="32" t="s">
        <v>3379</v>
      </c>
      <c r="U82" s="32" t="s">
        <v>2780</v>
      </c>
      <c r="V82" s="32" t="s">
        <v>3922</v>
      </c>
      <c r="AA82" s="17" t="s">
        <v>3922</v>
      </c>
      <c r="AB82" s="62">
        <f t="shared" si="2"/>
        <v>2224</v>
      </c>
      <c r="AC82" s="14">
        <f t="shared" ref="AC82:AC102" si="3">COUNTIF(V$18:V$916,AA82)</f>
        <v>17</v>
      </c>
      <c r="AD82" s="10"/>
      <c r="AE82" s="10"/>
      <c r="AF82" s="7"/>
      <c r="AG82" s="10"/>
      <c r="AH82" s="6"/>
      <c r="AK82" s="10"/>
      <c r="AL82" s="33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</row>
    <row r="83" spans="2:238">
      <c r="B83" s="14"/>
      <c r="C83" s="32"/>
      <c r="D83" s="33"/>
      <c r="G83" s="14" t="s">
        <v>173</v>
      </c>
      <c r="H83" s="14" t="s">
        <v>174</v>
      </c>
      <c r="I83" s="14" t="s">
        <v>175</v>
      </c>
      <c r="L83" s="14" t="s">
        <v>1507</v>
      </c>
      <c r="M83" s="32">
        <v>78749</v>
      </c>
      <c r="N83" s="41">
        <v>390</v>
      </c>
      <c r="O83" s="53">
        <v>22.97</v>
      </c>
      <c r="P83" s="31">
        <v>35657</v>
      </c>
      <c r="Q83" s="31">
        <v>36038</v>
      </c>
      <c r="R83" s="31"/>
      <c r="S83" s="32" t="s">
        <v>176</v>
      </c>
      <c r="T83" s="32" t="s">
        <v>177</v>
      </c>
      <c r="U83" s="32" t="s">
        <v>3338</v>
      </c>
      <c r="V83" s="32" t="s">
        <v>3561</v>
      </c>
      <c r="AA83" s="17" t="s">
        <v>270</v>
      </c>
      <c r="AB83" s="62">
        <f t="shared" si="2"/>
        <v>3044</v>
      </c>
      <c r="AC83" s="14">
        <f t="shared" si="3"/>
        <v>20</v>
      </c>
      <c r="AD83" s="10"/>
      <c r="AE83" s="10"/>
      <c r="AF83" s="7"/>
      <c r="AG83" s="10"/>
      <c r="AH83" s="6"/>
      <c r="AK83" s="10"/>
      <c r="AL83" s="33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</row>
    <row r="84" spans="2:238">
      <c r="B84" s="14"/>
      <c r="C84" s="32"/>
      <c r="D84" s="33"/>
      <c r="E84" s="33">
        <v>203813</v>
      </c>
      <c r="G84" s="14" t="s">
        <v>4295</v>
      </c>
      <c r="H84" s="14" t="s">
        <v>755</v>
      </c>
      <c r="I84" s="14" t="s">
        <v>980</v>
      </c>
      <c r="L84" s="14" t="s">
        <v>4296</v>
      </c>
      <c r="M84" s="32">
        <v>78754</v>
      </c>
      <c r="N84" s="32">
        <v>460</v>
      </c>
      <c r="O84" s="53">
        <v>28.36</v>
      </c>
      <c r="P84" s="31">
        <v>37397</v>
      </c>
      <c r="Q84" s="31">
        <v>37525</v>
      </c>
      <c r="R84" s="32" t="s">
        <v>753</v>
      </c>
      <c r="S84" s="32" t="s">
        <v>754</v>
      </c>
      <c r="T84" s="32" t="s">
        <v>4297</v>
      </c>
      <c r="U84" s="32" t="s">
        <v>3338</v>
      </c>
      <c r="V84" s="32" t="s">
        <v>2327</v>
      </c>
      <c r="AA84" s="17" t="s">
        <v>188</v>
      </c>
      <c r="AB84" s="62">
        <f t="shared" si="2"/>
        <v>1397</v>
      </c>
      <c r="AC84" s="14">
        <f t="shared" si="3"/>
        <v>14</v>
      </c>
      <c r="AD84" s="10"/>
      <c r="AE84" s="10"/>
      <c r="AF84" s="7"/>
      <c r="AG84" s="10"/>
      <c r="AH84" s="6"/>
      <c r="AK84" s="10"/>
      <c r="AL84" s="33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</row>
    <row r="85" spans="2:238">
      <c r="B85" s="14"/>
      <c r="C85" s="32"/>
      <c r="D85" s="33"/>
      <c r="G85" s="14" t="s">
        <v>180</v>
      </c>
      <c r="H85" s="14" t="s">
        <v>181</v>
      </c>
      <c r="I85" s="14" t="s">
        <v>3335</v>
      </c>
      <c r="L85" s="14" t="s">
        <v>2093</v>
      </c>
      <c r="M85" s="8">
        <v>78728</v>
      </c>
      <c r="N85" s="41">
        <v>576</v>
      </c>
      <c r="O85" s="53">
        <v>29.3</v>
      </c>
      <c r="P85" s="31">
        <v>35318</v>
      </c>
      <c r="Q85" s="31">
        <v>35457</v>
      </c>
      <c r="R85" s="31"/>
      <c r="S85" s="32" t="s">
        <v>3336</v>
      </c>
      <c r="T85" s="32" t="s">
        <v>3337</v>
      </c>
      <c r="U85" s="32" t="s">
        <v>3338</v>
      </c>
      <c r="V85" s="32" t="s">
        <v>3557</v>
      </c>
      <c r="AA85" s="17" t="s">
        <v>2281</v>
      </c>
      <c r="AB85" s="62">
        <f t="shared" si="2"/>
        <v>1368</v>
      </c>
      <c r="AC85" s="14">
        <f t="shared" si="3"/>
        <v>11</v>
      </c>
      <c r="AD85" s="10"/>
      <c r="AE85" s="10"/>
      <c r="AF85" s="7"/>
      <c r="AG85" s="10"/>
      <c r="AH85" s="6"/>
      <c r="AK85" s="10"/>
      <c r="AL85" s="33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</row>
    <row r="86" spans="2:238">
      <c r="B86" s="14"/>
      <c r="C86" s="32"/>
      <c r="D86" s="33"/>
      <c r="E86" s="60">
        <v>258257</v>
      </c>
      <c r="G86" s="56" t="s">
        <v>3318</v>
      </c>
      <c r="H86" s="56" t="s">
        <v>3612</v>
      </c>
      <c r="I86" s="56" t="s">
        <v>1236</v>
      </c>
      <c r="J86" s="92">
        <v>3161383</v>
      </c>
      <c r="K86" s="92"/>
      <c r="L86" s="14" t="s">
        <v>2094</v>
      </c>
      <c r="M86" s="32">
        <v>78701</v>
      </c>
      <c r="N86" s="41">
        <v>231</v>
      </c>
      <c r="O86" s="99">
        <v>1.77</v>
      </c>
      <c r="P86" s="59">
        <v>38554</v>
      </c>
      <c r="Q86" s="59">
        <v>38750</v>
      </c>
      <c r="R86" s="32" t="s">
        <v>4111</v>
      </c>
      <c r="S86" s="32" t="s">
        <v>662</v>
      </c>
      <c r="T86" s="93" t="s">
        <v>1973</v>
      </c>
      <c r="U86" s="32" t="s">
        <v>3338</v>
      </c>
      <c r="V86" s="32" t="s">
        <v>738</v>
      </c>
      <c r="AA86" s="17" t="s">
        <v>1646</v>
      </c>
      <c r="AB86" s="62">
        <f t="shared" si="2"/>
        <v>374</v>
      </c>
      <c r="AC86" s="14">
        <f t="shared" si="3"/>
        <v>5</v>
      </c>
      <c r="AD86" s="10"/>
      <c r="AE86" s="10"/>
      <c r="AF86" s="7"/>
      <c r="AG86" s="10"/>
      <c r="AH86" s="6"/>
      <c r="AK86" s="10"/>
      <c r="AL86" s="33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</row>
    <row r="87" spans="2:238">
      <c r="B87" s="14"/>
      <c r="C87" s="32"/>
      <c r="D87" s="33"/>
      <c r="E87" s="33">
        <v>164824</v>
      </c>
      <c r="G87" s="14" t="s">
        <v>1793</v>
      </c>
      <c r="H87" s="14" t="s">
        <v>1768</v>
      </c>
      <c r="I87" s="14" t="s">
        <v>3600</v>
      </c>
      <c r="L87" s="14" t="s">
        <v>1508</v>
      </c>
      <c r="M87" s="32">
        <v>78701</v>
      </c>
      <c r="N87" s="41">
        <v>220</v>
      </c>
      <c r="O87" s="53">
        <v>1.75</v>
      </c>
      <c r="P87" s="31">
        <v>36748</v>
      </c>
      <c r="Q87" s="31">
        <v>36957</v>
      </c>
      <c r="R87" s="31"/>
      <c r="S87" s="32" t="s">
        <v>1794</v>
      </c>
      <c r="T87" s="32" t="s">
        <v>1795</v>
      </c>
      <c r="U87" s="32" t="s">
        <v>3338</v>
      </c>
      <c r="V87" s="32" t="s">
        <v>1769</v>
      </c>
      <c r="AA87" s="17" t="s">
        <v>1192</v>
      </c>
      <c r="AB87" s="62">
        <f t="shared" si="2"/>
        <v>387</v>
      </c>
      <c r="AC87" s="14">
        <f t="shared" si="3"/>
        <v>3</v>
      </c>
      <c r="AD87" s="10"/>
      <c r="AE87" s="10"/>
      <c r="AF87" s="7"/>
      <c r="AG87" s="10"/>
      <c r="AH87" s="6"/>
      <c r="AK87" s="10"/>
      <c r="AL87" s="33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</row>
    <row r="88" spans="2:238">
      <c r="B88" s="14"/>
      <c r="C88" s="32"/>
      <c r="D88" s="33"/>
      <c r="E88" s="33" t="s">
        <v>3902</v>
      </c>
      <c r="G88" s="14" t="s">
        <v>27</v>
      </c>
      <c r="H88" s="14" t="s">
        <v>1195</v>
      </c>
      <c r="I88" s="132" t="s">
        <v>1194</v>
      </c>
      <c r="J88" s="133">
        <v>3381500</v>
      </c>
      <c r="L88" s="35"/>
      <c r="M88" s="32" t="s">
        <v>4109</v>
      </c>
      <c r="N88" s="92">
        <v>467</v>
      </c>
      <c r="O88" s="99">
        <v>9.4700000000000006</v>
      </c>
      <c r="P88" s="59">
        <v>39272</v>
      </c>
      <c r="Q88" s="59">
        <v>39653</v>
      </c>
      <c r="R88" s="93" t="s">
        <v>4364</v>
      </c>
      <c r="S88" s="93" t="s">
        <v>1660</v>
      </c>
      <c r="T88" s="32" t="s">
        <v>1661</v>
      </c>
      <c r="U88" s="32" t="s">
        <v>3338</v>
      </c>
      <c r="V88" s="93" t="s">
        <v>4107</v>
      </c>
      <c r="AA88" s="17" t="s">
        <v>3388</v>
      </c>
      <c r="AB88" s="62">
        <f t="shared" si="2"/>
        <v>153</v>
      </c>
      <c r="AC88" s="14">
        <f t="shared" si="3"/>
        <v>2</v>
      </c>
      <c r="AD88" s="10"/>
      <c r="AE88" s="10"/>
      <c r="AF88" s="7"/>
      <c r="AG88" s="10"/>
      <c r="AH88" s="6"/>
      <c r="AK88" s="10"/>
      <c r="AL88" s="33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</row>
    <row r="89" spans="2:238">
      <c r="B89" s="14"/>
      <c r="C89" s="32"/>
      <c r="D89" s="33"/>
      <c r="E89" s="60">
        <v>298214</v>
      </c>
      <c r="G89" s="56" t="s">
        <v>1918</v>
      </c>
      <c r="H89" s="57" t="s">
        <v>496</v>
      </c>
      <c r="I89" s="56" t="s">
        <v>1919</v>
      </c>
      <c r="J89" s="92">
        <v>289466</v>
      </c>
      <c r="K89" s="92"/>
      <c r="L89" s="56" t="s">
        <v>1919</v>
      </c>
      <c r="M89" s="92">
        <v>78702</v>
      </c>
      <c r="N89" s="92">
        <v>6</v>
      </c>
      <c r="O89" s="99">
        <v>0.5</v>
      </c>
      <c r="P89" s="59">
        <v>38887</v>
      </c>
      <c r="Q89" s="59">
        <v>39181</v>
      </c>
      <c r="R89" s="32" t="s">
        <v>4111</v>
      </c>
      <c r="S89" s="93" t="s">
        <v>497</v>
      </c>
      <c r="T89" s="93" t="s">
        <v>498</v>
      </c>
      <c r="U89" s="93" t="s">
        <v>914</v>
      </c>
      <c r="V89" s="32" t="s">
        <v>1830</v>
      </c>
      <c r="AA89" s="17" t="s">
        <v>3577</v>
      </c>
      <c r="AB89" s="62">
        <f t="shared" si="2"/>
        <v>220</v>
      </c>
      <c r="AC89" s="14">
        <f t="shared" si="3"/>
        <v>3</v>
      </c>
      <c r="AD89" s="39"/>
      <c r="AE89" s="10"/>
      <c r="AF89" s="7"/>
      <c r="AG89" s="10"/>
      <c r="AH89" s="6"/>
      <c r="AK89" s="10"/>
      <c r="AL89" s="33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</row>
    <row r="90" spans="2:238">
      <c r="D90" s="33"/>
      <c r="E90" s="58" t="s">
        <v>3381</v>
      </c>
      <c r="G90" s="56" t="s">
        <v>4650</v>
      </c>
      <c r="H90" s="56" t="s">
        <v>97</v>
      </c>
      <c r="I90" s="14" t="s">
        <v>3947</v>
      </c>
      <c r="J90" s="32">
        <v>664760</v>
      </c>
      <c r="L90" s="56" t="s">
        <v>3620</v>
      </c>
      <c r="M90" s="32">
        <v>78704</v>
      </c>
      <c r="N90" s="92">
        <v>239</v>
      </c>
      <c r="O90" s="99">
        <v>2.66</v>
      </c>
      <c r="P90" s="59">
        <v>38462</v>
      </c>
      <c r="Q90" s="59">
        <v>38602</v>
      </c>
      <c r="R90" s="32" t="s">
        <v>1157</v>
      </c>
      <c r="S90" s="32" t="s">
        <v>3948</v>
      </c>
      <c r="T90" s="93" t="s">
        <v>3949</v>
      </c>
      <c r="U90" s="93" t="s">
        <v>178</v>
      </c>
      <c r="V90" s="32" t="s">
        <v>3050</v>
      </c>
      <c r="AA90" s="17" t="s">
        <v>950</v>
      </c>
      <c r="AB90" s="62">
        <f t="shared" si="2"/>
        <v>187</v>
      </c>
      <c r="AC90" s="14">
        <f t="shared" si="3"/>
        <v>4</v>
      </c>
      <c r="AD90" s="32"/>
      <c r="AE90" s="10"/>
      <c r="AF90" s="7"/>
      <c r="AG90" s="10"/>
      <c r="AH90" s="6"/>
      <c r="AL90" s="33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</row>
    <row r="91" spans="2:238">
      <c r="B91" s="14"/>
      <c r="C91" s="32"/>
      <c r="D91" s="33"/>
      <c r="E91" s="131">
        <v>10677891</v>
      </c>
      <c r="F91" s="14"/>
      <c r="G91" s="132" t="s">
        <v>2929</v>
      </c>
      <c r="H91" s="132" t="s">
        <v>2927</v>
      </c>
      <c r="I91" s="132" t="s">
        <v>1173</v>
      </c>
      <c r="J91" s="132" t="s">
        <v>2928</v>
      </c>
      <c r="K91" s="132" t="s">
        <v>820</v>
      </c>
      <c r="L91" s="132">
        <v>3200438</v>
      </c>
      <c r="M91" s="133" t="s">
        <v>4319</v>
      </c>
      <c r="N91" s="133">
        <v>103</v>
      </c>
      <c r="O91" s="135">
        <v>11.661</v>
      </c>
      <c r="P91" s="59">
        <v>40855</v>
      </c>
      <c r="Q91" s="59">
        <v>41029</v>
      </c>
      <c r="R91" s="32" t="s">
        <v>2147</v>
      </c>
      <c r="S91" s="133" t="s">
        <v>1172</v>
      </c>
      <c r="T91" s="133" t="s">
        <v>2355</v>
      </c>
      <c r="U91" s="93" t="s">
        <v>178</v>
      </c>
      <c r="V91" s="32" t="s">
        <v>664</v>
      </c>
      <c r="AA91" s="17" t="s">
        <v>2177</v>
      </c>
      <c r="AB91" s="62">
        <f t="shared" si="2"/>
        <v>565</v>
      </c>
      <c r="AC91" s="14">
        <f t="shared" si="3"/>
        <v>4</v>
      </c>
      <c r="AD91" s="32"/>
      <c r="AE91" s="10"/>
      <c r="AF91" s="7"/>
      <c r="AG91" s="10"/>
      <c r="AH91" s="6"/>
      <c r="AL91" s="33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</row>
    <row r="92" spans="2:238">
      <c r="B92" s="14"/>
      <c r="C92" s="32"/>
      <c r="D92" s="33"/>
      <c r="E92" s="58" t="s">
        <v>3358</v>
      </c>
      <c r="G92" s="56" t="s">
        <v>4130</v>
      </c>
      <c r="H92" s="56" t="s">
        <v>1094</v>
      </c>
      <c r="I92" s="56" t="s">
        <v>820</v>
      </c>
      <c r="J92" s="92">
        <v>3200438</v>
      </c>
      <c r="K92" s="92"/>
      <c r="L92" s="56" t="s">
        <v>820</v>
      </c>
      <c r="M92" s="32">
        <v>78744</v>
      </c>
      <c r="N92" s="92">
        <v>150</v>
      </c>
      <c r="O92" s="99">
        <v>11.661</v>
      </c>
      <c r="P92" s="59">
        <v>38791</v>
      </c>
      <c r="Q92" s="59">
        <v>38967</v>
      </c>
      <c r="R92" s="32" t="s">
        <v>2033</v>
      </c>
      <c r="S92" s="32" t="s">
        <v>875</v>
      </c>
      <c r="T92" s="32" t="s">
        <v>3229</v>
      </c>
      <c r="U92" s="93" t="s">
        <v>2070</v>
      </c>
      <c r="V92" s="32" t="s">
        <v>1969</v>
      </c>
      <c r="AA92" s="17" t="s">
        <v>3878</v>
      </c>
      <c r="AB92" s="62">
        <f t="shared" si="2"/>
        <v>1214</v>
      </c>
      <c r="AC92" s="14">
        <f t="shared" si="3"/>
        <v>8</v>
      </c>
      <c r="AD92" s="10"/>
      <c r="AE92" s="10"/>
      <c r="AF92" s="7"/>
      <c r="AG92" s="10"/>
      <c r="AH92" s="6"/>
      <c r="AL92" s="33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</row>
    <row r="93" spans="2:238">
      <c r="B93" s="14"/>
      <c r="C93" s="32"/>
      <c r="D93" s="33"/>
      <c r="G93" s="14" t="s">
        <v>2360</v>
      </c>
      <c r="H93" s="14" t="s">
        <v>2361</v>
      </c>
      <c r="I93" s="14" t="s">
        <v>1278</v>
      </c>
      <c r="L93" s="14" t="s">
        <v>1509</v>
      </c>
      <c r="M93" s="32">
        <v>78759</v>
      </c>
      <c r="N93" s="41">
        <v>61</v>
      </c>
      <c r="O93" s="53">
        <v>4.4000000953674316</v>
      </c>
      <c r="P93" s="31">
        <v>35611</v>
      </c>
      <c r="Q93" s="31">
        <v>35763</v>
      </c>
      <c r="R93" s="31"/>
      <c r="S93" s="32" t="s">
        <v>1279</v>
      </c>
      <c r="T93" s="32" t="s">
        <v>1280</v>
      </c>
      <c r="U93" s="32" t="s">
        <v>3338</v>
      </c>
      <c r="V93" s="32" t="s">
        <v>3560</v>
      </c>
      <c r="AA93" s="17" t="s">
        <v>2581</v>
      </c>
      <c r="AB93" s="62">
        <f t="shared" si="2"/>
        <v>416</v>
      </c>
      <c r="AC93" s="14">
        <f t="shared" si="3"/>
        <v>7</v>
      </c>
      <c r="AD93" s="10"/>
      <c r="AE93" s="10"/>
      <c r="AF93" s="7"/>
      <c r="AG93" s="10"/>
      <c r="AH93" s="6"/>
      <c r="AK93" s="10"/>
      <c r="AL93" s="33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</row>
    <row r="94" spans="2:238">
      <c r="B94" s="14"/>
      <c r="C94" s="32"/>
      <c r="D94" s="33"/>
      <c r="E94" s="60">
        <v>312209</v>
      </c>
      <c r="G94" s="56" t="s">
        <v>708</v>
      </c>
      <c r="H94" s="56" t="s">
        <v>1605</v>
      </c>
      <c r="I94" s="56" t="s">
        <v>709</v>
      </c>
      <c r="J94" s="92">
        <v>3123152</v>
      </c>
      <c r="K94" s="92"/>
      <c r="L94" s="56" t="s">
        <v>709</v>
      </c>
      <c r="M94" s="92">
        <v>78741</v>
      </c>
      <c r="N94" s="92">
        <v>32</v>
      </c>
      <c r="O94" s="99">
        <v>1.5099862258953167</v>
      </c>
      <c r="P94" s="59">
        <v>39141</v>
      </c>
      <c r="Q94" s="59">
        <v>39338</v>
      </c>
      <c r="R94" s="93" t="s">
        <v>1562</v>
      </c>
      <c r="S94" s="93" t="s">
        <v>1465</v>
      </c>
      <c r="T94" s="32" t="s">
        <v>1466</v>
      </c>
      <c r="U94" s="32" t="s">
        <v>3338</v>
      </c>
      <c r="V94" s="93" t="s">
        <v>2285</v>
      </c>
      <c r="AA94" s="17" t="s">
        <v>2582</v>
      </c>
      <c r="AB94" s="62">
        <f t="shared" si="2"/>
        <v>1878</v>
      </c>
      <c r="AC94" s="14">
        <f t="shared" si="3"/>
        <v>13</v>
      </c>
      <c r="AD94" s="10"/>
      <c r="AE94" s="10"/>
      <c r="AF94" s="7"/>
      <c r="AG94" s="10"/>
      <c r="AH94" s="6"/>
      <c r="AK94" s="10"/>
      <c r="AL94" s="33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</row>
    <row r="95" spans="2:238">
      <c r="B95" s="14"/>
      <c r="C95" s="32"/>
      <c r="D95" s="33"/>
      <c r="E95" s="33">
        <v>171602</v>
      </c>
      <c r="G95" s="14" t="s">
        <v>1344</v>
      </c>
      <c r="H95" s="14" t="s">
        <v>1083</v>
      </c>
      <c r="I95" s="14" t="s">
        <v>3129</v>
      </c>
      <c r="L95" s="14" t="s">
        <v>1489</v>
      </c>
      <c r="M95" s="32">
        <v>78660</v>
      </c>
      <c r="N95" s="41">
        <v>306</v>
      </c>
      <c r="O95" s="53">
        <v>17.41</v>
      </c>
      <c r="P95" s="31">
        <v>36952</v>
      </c>
      <c r="R95" s="32" t="s">
        <v>753</v>
      </c>
      <c r="S95" s="32" t="s">
        <v>1345</v>
      </c>
      <c r="T95" s="32" t="s">
        <v>752</v>
      </c>
      <c r="U95" s="32" t="s">
        <v>562</v>
      </c>
      <c r="V95" s="32" t="s">
        <v>1089</v>
      </c>
      <c r="AA95" s="17" t="s">
        <v>3163</v>
      </c>
      <c r="AB95" s="62">
        <f t="shared" si="2"/>
        <v>2459</v>
      </c>
      <c r="AC95" s="14">
        <f t="shared" si="3"/>
        <v>15</v>
      </c>
      <c r="AD95" s="10"/>
      <c r="AE95" s="10"/>
      <c r="AF95" s="7"/>
      <c r="AG95" s="10"/>
      <c r="AH95" s="6"/>
      <c r="AL95" s="33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</row>
    <row r="96" spans="2:238">
      <c r="B96" s="14"/>
      <c r="C96" s="32"/>
      <c r="D96" s="33"/>
      <c r="E96" s="33">
        <v>204990</v>
      </c>
      <c r="G96" s="14" t="s">
        <v>602</v>
      </c>
      <c r="H96" s="14" t="s">
        <v>2109</v>
      </c>
      <c r="I96" s="14" t="s">
        <v>4065</v>
      </c>
      <c r="L96" s="14" t="s">
        <v>603</v>
      </c>
      <c r="M96" s="32">
        <v>78705</v>
      </c>
      <c r="N96" s="32">
        <v>15</v>
      </c>
      <c r="O96" s="53">
        <v>0.14000000000000001</v>
      </c>
      <c r="P96" s="31">
        <v>37418</v>
      </c>
      <c r="Q96" s="31">
        <v>37538</v>
      </c>
      <c r="R96" s="32" t="s">
        <v>604</v>
      </c>
      <c r="S96" s="32" t="s">
        <v>605</v>
      </c>
      <c r="T96" s="32" t="s">
        <v>606</v>
      </c>
      <c r="U96" s="32" t="s">
        <v>3338</v>
      </c>
      <c r="V96" s="32" t="s">
        <v>2327</v>
      </c>
      <c r="AA96" s="17" t="s">
        <v>3140</v>
      </c>
      <c r="AB96" s="62">
        <f t="shared" si="2"/>
        <v>4175</v>
      </c>
      <c r="AC96" s="14">
        <f t="shared" si="3"/>
        <v>18</v>
      </c>
      <c r="AD96" s="10"/>
      <c r="AE96" s="10"/>
      <c r="AF96" s="7"/>
      <c r="AG96" s="10"/>
      <c r="AH96" s="6"/>
      <c r="AK96" s="10"/>
      <c r="AL96" s="33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</row>
    <row r="97" spans="2:147">
      <c r="B97" s="14"/>
      <c r="C97" s="32"/>
      <c r="D97" s="33"/>
      <c r="G97" s="14" t="s">
        <v>1282</v>
      </c>
      <c r="H97" s="14" t="s">
        <v>1283</v>
      </c>
      <c r="I97" s="14" t="s">
        <v>1284</v>
      </c>
      <c r="L97" s="14" t="s">
        <v>1511</v>
      </c>
      <c r="M97" s="32">
        <v>78753</v>
      </c>
      <c r="N97" s="41">
        <v>290</v>
      </c>
      <c r="O97" s="53">
        <v>12.65</v>
      </c>
      <c r="P97" s="31">
        <v>34809</v>
      </c>
      <c r="Q97" s="31">
        <v>35037</v>
      </c>
      <c r="R97" s="31"/>
      <c r="S97" s="32" t="s">
        <v>1285</v>
      </c>
      <c r="T97" s="32" t="s">
        <v>506</v>
      </c>
      <c r="U97" s="32" t="s">
        <v>3338</v>
      </c>
      <c r="V97" s="32" t="s">
        <v>3552</v>
      </c>
      <c r="AA97" s="17" t="s">
        <v>664</v>
      </c>
      <c r="AB97" s="62">
        <f t="shared" si="2"/>
        <v>1896</v>
      </c>
      <c r="AC97" s="14">
        <f t="shared" si="3"/>
        <v>10</v>
      </c>
      <c r="AD97" s="10"/>
      <c r="AE97" s="10"/>
      <c r="AF97" s="7"/>
      <c r="AG97" s="10"/>
      <c r="AH97" s="6"/>
      <c r="AK97" s="10"/>
      <c r="AL97" s="33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</row>
    <row r="98" spans="2:147">
      <c r="B98" s="14"/>
      <c r="C98" s="32"/>
      <c r="D98" s="33"/>
      <c r="G98" s="14" t="s">
        <v>507</v>
      </c>
      <c r="H98" s="14" t="s">
        <v>508</v>
      </c>
      <c r="I98" s="14" t="s">
        <v>509</v>
      </c>
      <c r="L98" s="14" t="s">
        <v>1512</v>
      </c>
      <c r="M98" s="32">
        <v>78746</v>
      </c>
      <c r="N98" s="41">
        <v>308</v>
      </c>
      <c r="O98" s="53">
        <v>18.62</v>
      </c>
      <c r="P98" s="31">
        <v>35174</v>
      </c>
      <c r="Q98" s="31">
        <v>35264</v>
      </c>
      <c r="R98" s="31"/>
      <c r="S98" s="32" t="s">
        <v>514</v>
      </c>
      <c r="T98" s="32" t="s">
        <v>515</v>
      </c>
      <c r="U98" s="32" t="s">
        <v>3338</v>
      </c>
      <c r="V98" s="32" t="s">
        <v>3556</v>
      </c>
      <c r="AA98" s="32" t="s">
        <v>4439</v>
      </c>
      <c r="AB98" s="62">
        <f t="shared" si="2"/>
        <v>3386</v>
      </c>
      <c r="AC98" s="14">
        <f t="shared" si="3"/>
        <v>19</v>
      </c>
      <c r="AD98" s="10"/>
      <c r="AE98" s="10"/>
      <c r="AF98" s="7"/>
      <c r="AG98" s="10"/>
      <c r="AH98" s="6"/>
      <c r="AL98" s="33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</row>
    <row r="99" spans="2:147">
      <c r="B99" s="14"/>
      <c r="C99" s="32"/>
      <c r="D99" s="33"/>
      <c r="E99" s="33">
        <v>192451</v>
      </c>
      <c r="G99" s="14" t="s">
        <v>2485</v>
      </c>
      <c r="H99" s="14" t="s">
        <v>2343</v>
      </c>
      <c r="I99" s="14" t="s">
        <v>1822</v>
      </c>
      <c r="L99" s="14" t="s">
        <v>2382</v>
      </c>
      <c r="M99" s="32">
        <v>78727</v>
      </c>
      <c r="N99" s="32">
        <v>94</v>
      </c>
      <c r="O99" s="53">
        <v>16.100000000000001</v>
      </c>
      <c r="P99" s="31">
        <v>37221</v>
      </c>
      <c r="Q99" s="31">
        <v>37531</v>
      </c>
      <c r="R99" s="32" t="s">
        <v>753</v>
      </c>
      <c r="S99" s="32" t="s">
        <v>2338</v>
      </c>
      <c r="T99" s="32" t="s">
        <v>2383</v>
      </c>
      <c r="U99" s="32" t="s">
        <v>3338</v>
      </c>
      <c r="V99" s="32" t="s">
        <v>4038</v>
      </c>
      <c r="AA99" s="32" t="s">
        <v>4519</v>
      </c>
      <c r="AB99" s="62">
        <f t="shared" si="2"/>
        <v>2778</v>
      </c>
      <c r="AC99" s="14">
        <f t="shared" si="3"/>
        <v>16</v>
      </c>
      <c r="AD99" s="10"/>
      <c r="AE99" s="10"/>
      <c r="AF99" s="7"/>
      <c r="AG99" s="10"/>
      <c r="AH99" s="6"/>
      <c r="AK99" s="10"/>
      <c r="AL99" s="33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</row>
    <row r="100" spans="2:147">
      <c r="B100" s="14"/>
      <c r="C100" s="32"/>
      <c r="D100" s="33"/>
      <c r="E100" s="58" t="s">
        <v>2435</v>
      </c>
      <c r="G100" s="56" t="s">
        <v>2350</v>
      </c>
      <c r="H100" s="60" t="s">
        <v>143</v>
      </c>
      <c r="I100" s="56" t="s">
        <v>1468</v>
      </c>
      <c r="J100" s="92">
        <v>3076896</v>
      </c>
      <c r="K100" s="92"/>
      <c r="L100" s="56" t="s">
        <v>1468</v>
      </c>
      <c r="M100" s="92">
        <v>78741</v>
      </c>
      <c r="N100" s="92">
        <v>36</v>
      </c>
      <c r="O100" s="99">
        <v>2.0369999999999999</v>
      </c>
      <c r="P100" s="59">
        <v>39141</v>
      </c>
      <c r="Q100" s="114">
        <v>39476</v>
      </c>
      <c r="R100" s="93" t="s">
        <v>4364</v>
      </c>
      <c r="S100" s="93" t="s">
        <v>2304</v>
      </c>
      <c r="T100" s="32" t="s">
        <v>3181</v>
      </c>
      <c r="U100" s="93" t="s">
        <v>914</v>
      </c>
      <c r="V100" s="93" t="s">
        <v>2285</v>
      </c>
      <c r="AA100" s="32" t="s">
        <v>4579</v>
      </c>
      <c r="AB100" s="62">
        <f t="shared" si="2"/>
        <v>2024</v>
      </c>
      <c r="AC100" s="14">
        <f t="shared" si="3"/>
        <v>15</v>
      </c>
      <c r="AD100" s="10"/>
      <c r="AE100" s="10"/>
      <c r="AF100" s="7"/>
      <c r="AG100" s="10"/>
      <c r="AH100" s="6"/>
      <c r="AK100" s="10"/>
      <c r="AL100" s="33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</row>
    <row r="101" spans="2:147">
      <c r="B101" s="14"/>
      <c r="C101" s="32"/>
      <c r="D101" s="33"/>
      <c r="E101" s="131">
        <v>10703164</v>
      </c>
      <c r="F101" s="14"/>
      <c r="G101" s="132" t="s">
        <v>4444</v>
      </c>
      <c r="H101" s="132" t="s">
        <v>4445</v>
      </c>
      <c r="I101" s="132" t="s">
        <v>4446</v>
      </c>
      <c r="J101" s="133">
        <v>1121236</v>
      </c>
      <c r="K101" s="132"/>
      <c r="M101" s="133">
        <v>78701</v>
      </c>
      <c r="N101" s="32">
        <v>320</v>
      </c>
      <c r="O101" s="141">
        <v>1.32</v>
      </c>
      <c r="P101" s="134">
        <v>40918</v>
      </c>
      <c r="Q101" s="134">
        <v>41173</v>
      </c>
      <c r="R101" s="133" t="s">
        <v>263</v>
      </c>
      <c r="S101" s="133" t="s">
        <v>4447</v>
      </c>
      <c r="T101" s="133" t="s">
        <v>4448</v>
      </c>
      <c r="U101" s="93" t="s">
        <v>178</v>
      </c>
      <c r="V101" s="32" t="s">
        <v>4439</v>
      </c>
      <c r="AA101" s="32" t="s">
        <v>4706</v>
      </c>
      <c r="AB101" s="62">
        <f t="shared" si="2"/>
        <v>3801</v>
      </c>
      <c r="AC101" s="14">
        <f t="shared" si="3"/>
        <v>25</v>
      </c>
      <c r="AD101" s="10"/>
      <c r="AE101" s="10"/>
      <c r="AF101" s="7"/>
      <c r="AG101" s="10"/>
      <c r="AH101" s="6"/>
      <c r="AK101" s="10"/>
      <c r="AL101" s="33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</row>
    <row r="102" spans="2:147">
      <c r="B102" s="14"/>
      <c r="C102" s="32"/>
      <c r="D102" s="33"/>
      <c r="G102" s="14" t="s">
        <v>516</v>
      </c>
      <c r="H102" s="14" t="s">
        <v>411</v>
      </c>
      <c r="I102" s="14" t="s">
        <v>412</v>
      </c>
      <c r="L102" s="14" t="s">
        <v>1513</v>
      </c>
      <c r="M102" s="32">
        <v>78749</v>
      </c>
      <c r="N102" s="41">
        <v>150</v>
      </c>
      <c r="O102" s="53">
        <v>11.97</v>
      </c>
      <c r="P102" s="31">
        <v>35257</v>
      </c>
      <c r="Q102" s="31">
        <v>35542</v>
      </c>
      <c r="R102" s="31"/>
      <c r="S102" s="32" t="s">
        <v>413</v>
      </c>
      <c r="T102" s="32" t="s">
        <v>414</v>
      </c>
      <c r="U102" s="32" t="s">
        <v>3338</v>
      </c>
      <c r="V102" s="32" t="s">
        <v>3556</v>
      </c>
      <c r="AA102" s="32" t="s">
        <v>4801</v>
      </c>
      <c r="AB102" s="62">
        <f t="shared" si="2"/>
        <v>3436</v>
      </c>
      <c r="AC102" s="14">
        <f t="shared" si="3"/>
        <v>25</v>
      </c>
      <c r="AD102" s="10"/>
      <c r="AE102" s="10"/>
      <c r="AF102" s="7"/>
      <c r="AG102" s="10"/>
      <c r="AH102" s="6"/>
      <c r="AK102" s="10"/>
      <c r="AL102" s="33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</row>
    <row r="103" spans="2:147">
      <c r="B103" s="14"/>
      <c r="C103" s="32"/>
      <c r="D103" s="33"/>
      <c r="E103" s="33">
        <v>173108</v>
      </c>
      <c r="G103" s="14" t="s">
        <v>1093</v>
      </c>
      <c r="H103" s="14" t="s">
        <v>511</v>
      </c>
      <c r="I103" s="14" t="s">
        <v>3832</v>
      </c>
      <c r="L103" s="14" t="s">
        <v>2768</v>
      </c>
      <c r="M103" s="32">
        <v>78701</v>
      </c>
      <c r="N103" s="41">
        <v>86</v>
      </c>
      <c r="O103" s="53">
        <v>0.77800000000000002</v>
      </c>
      <c r="P103" s="31">
        <v>36992</v>
      </c>
      <c r="Q103" s="31">
        <v>37113</v>
      </c>
      <c r="R103" s="31"/>
      <c r="S103" s="32" t="s">
        <v>4104</v>
      </c>
      <c r="T103" s="32" t="s">
        <v>3630</v>
      </c>
      <c r="U103" s="32" t="s">
        <v>3338</v>
      </c>
      <c r="V103" s="32" t="s">
        <v>1090</v>
      </c>
      <c r="AD103" s="10"/>
      <c r="AE103" s="10"/>
      <c r="AF103" s="7"/>
      <c r="AG103" s="10"/>
      <c r="AH103" s="6"/>
      <c r="AK103" s="10"/>
      <c r="AL103" s="33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</row>
    <row r="104" spans="2:147">
      <c r="B104" s="14"/>
      <c r="C104" s="32"/>
      <c r="D104" s="33"/>
      <c r="E104" s="68">
        <v>271440</v>
      </c>
      <c r="G104" s="71" t="s">
        <v>4225</v>
      </c>
      <c r="H104" s="70" t="s">
        <v>4226</v>
      </c>
      <c r="I104" s="14" t="s">
        <v>4224</v>
      </c>
      <c r="J104" s="32">
        <v>3047835</v>
      </c>
      <c r="L104" s="70"/>
      <c r="M104" s="32">
        <v>78717</v>
      </c>
      <c r="N104" s="32">
        <v>108</v>
      </c>
      <c r="O104" s="53">
        <v>10.199999999999999</v>
      </c>
      <c r="P104" s="69">
        <v>38887</v>
      </c>
      <c r="Q104" s="69">
        <v>39160</v>
      </c>
      <c r="R104" s="32" t="s">
        <v>1157</v>
      </c>
      <c r="S104" s="32" t="s">
        <v>4227</v>
      </c>
      <c r="T104" s="32" t="s">
        <v>4228</v>
      </c>
      <c r="U104" s="32" t="s">
        <v>3338</v>
      </c>
      <c r="V104" s="32" t="s">
        <v>1830</v>
      </c>
      <c r="AD104" s="10"/>
      <c r="AE104" s="10"/>
      <c r="AF104" s="7"/>
      <c r="AG104" s="10"/>
      <c r="AH104" s="6"/>
      <c r="AK104" s="10"/>
      <c r="AL104" s="33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</row>
    <row r="105" spans="2:147">
      <c r="B105" s="14"/>
      <c r="C105" s="32"/>
      <c r="D105" s="33"/>
      <c r="E105" s="68">
        <v>242164</v>
      </c>
      <c r="G105" s="68" t="s">
        <v>3434</v>
      </c>
      <c r="H105" s="70" t="s">
        <v>1925</v>
      </c>
      <c r="I105" s="14" t="s">
        <v>2717</v>
      </c>
      <c r="J105" s="32">
        <v>3138573</v>
      </c>
      <c r="L105" s="70" t="s">
        <v>1926</v>
      </c>
      <c r="M105" s="32">
        <v>78717</v>
      </c>
      <c r="N105" s="32">
        <v>66</v>
      </c>
      <c r="O105" s="53">
        <v>12.2</v>
      </c>
      <c r="P105" s="69">
        <v>38266</v>
      </c>
      <c r="Q105" s="69">
        <v>38427</v>
      </c>
      <c r="R105" s="32" t="s">
        <v>2045</v>
      </c>
      <c r="S105" s="32" t="s">
        <v>1927</v>
      </c>
      <c r="T105" s="32" t="s">
        <v>1928</v>
      </c>
      <c r="U105" s="32" t="s">
        <v>3338</v>
      </c>
      <c r="V105" s="32" t="s">
        <v>597</v>
      </c>
      <c r="AD105" s="10"/>
      <c r="AE105" s="10"/>
      <c r="AF105" s="7"/>
      <c r="AG105" s="10"/>
      <c r="AH105" s="6"/>
      <c r="AK105" s="10"/>
      <c r="AL105" s="33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</row>
    <row r="106" spans="2:147">
      <c r="B106" s="14"/>
      <c r="C106" s="32"/>
      <c r="D106" s="33"/>
      <c r="E106" s="68">
        <v>280329</v>
      </c>
      <c r="G106" s="71" t="s">
        <v>2712</v>
      </c>
      <c r="H106" s="70" t="s">
        <v>2713</v>
      </c>
      <c r="I106" s="14" t="s">
        <v>2714</v>
      </c>
      <c r="J106" s="32">
        <v>3280217</v>
      </c>
      <c r="L106" s="70"/>
      <c r="M106" s="32">
        <v>78717</v>
      </c>
      <c r="N106" s="32">
        <v>118</v>
      </c>
      <c r="O106" s="53">
        <v>14.5</v>
      </c>
      <c r="P106" s="69">
        <v>39060</v>
      </c>
      <c r="Q106" s="69">
        <v>39286</v>
      </c>
      <c r="R106" s="133" t="s">
        <v>263</v>
      </c>
      <c r="S106" s="32" t="s">
        <v>2715</v>
      </c>
      <c r="T106" s="32" t="s">
        <v>2716</v>
      </c>
      <c r="U106" s="32" t="s">
        <v>3338</v>
      </c>
      <c r="V106" s="32" t="s">
        <v>4361</v>
      </c>
      <c r="AD106" s="10"/>
      <c r="AE106" s="10"/>
      <c r="AF106" s="7"/>
      <c r="AG106" s="10"/>
      <c r="AH106" s="6"/>
      <c r="AK106" s="10"/>
      <c r="AL106" s="33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</row>
    <row r="107" spans="2:147">
      <c r="B107" s="14"/>
      <c r="C107" s="32"/>
      <c r="D107" s="33"/>
      <c r="E107" s="131">
        <v>10524904</v>
      </c>
      <c r="F107" s="14"/>
      <c r="G107" s="132" t="s">
        <v>2583</v>
      </c>
      <c r="H107" s="132" t="s">
        <v>2584</v>
      </c>
      <c r="I107" s="132" t="s">
        <v>2585</v>
      </c>
      <c r="J107" s="133">
        <v>3501338</v>
      </c>
      <c r="K107" s="14"/>
      <c r="L107" s="132"/>
      <c r="M107" s="133" t="s">
        <v>3960</v>
      </c>
      <c r="N107" s="32">
        <v>71</v>
      </c>
      <c r="O107" s="135">
        <v>12</v>
      </c>
      <c r="P107" s="134">
        <v>40522</v>
      </c>
      <c r="Q107" s="134">
        <v>40967</v>
      </c>
      <c r="R107" s="93" t="s">
        <v>4364</v>
      </c>
      <c r="S107" s="133" t="s">
        <v>2586</v>
      </c>
      <c r="T107" s="133" t="s">
        <v>2249</v>
      </c>
      <c r="U107" s="133" t="s">
        <v>914</v>
      </c>
      <c r="V107" s="32" t="s">
        <v>2581</v>
      </c>
      <c r="AD107" s="10"/>
      <c r="AE107" s="10"/>
      <c r="AF107" s="7"/>
      <c r="AG107" s="10"/>
      <c r="AH107" s="6"/>
      <c r="AK107" s="10"/>
      <c r="AL107" s="33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</row>
    <row r="108" spans="2:147">
      <c r="B108" s="14"/>
      <c r="C108" s="32"/>
      <c r="D108" s="33"/>
      <c r="E108" s="131">
        <v>10868970</v>
      </c>
      <c r="F108" s="14"/>
      <c r="G108" s="132" t="s">
        <v>4640</v>
      </c>
      <c r="H108" s="132" t="s">
        <v>4638</v>
      </c>
      <c r="I108" s="132" t="s">
        <v>4639</v>
      </c>
      <c r="J108" s="133">
        <v>3079465</v>
      </c>
      <c r="K108" s="14"/>
      <c r="M108" s="133">
        <v>78717</v>
      </c>
      <c r="N108" s="32">
        <v>52</v>
      </c>
      <c r="O108" s="135">
        <v>8</v>
      </c>
      <c r="P108" s="134">
        <v>41253</v>
      </c>
      <c r="R108" s="32" t="s">
        <v>4257</v>
      </c>
      <c r="S108" s="133" t="s">
        <v>4680</v>
      </c>
      <c r="T108" s="133" t="s">
        <v>2249</v>
      </c>
      <c r="U108" s="32" t="s">
        <v>915</v>
      </c>
      <c r="V108" s="32" t="s">
        <v>4706</v>
      </c>
      <c r="AD108" s="10"/>
      <c r="AE108" s="10"/>
      <c r="AF108" s="7"/>
      <c r="AG108" s="10"/>
      <c r="AH108" s="6"/>
      <c r="AK108" s="10"/>
      <c r="AL108" s="33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</row>
    <row r="109" spans="2:147">
      <c r="B109" s="14"/>
      <c r="C109" s="32"/>
      <c r="D109" s="33"/>
      <c r="E109" s="131">
        <v>10863981</v>
      </c>
      <c r="F109" s="14"/>
      <c r="G109" s="132" t="s">
        <v>4605</v>
      </c>
      <c r="H109" s="132" t="s">
        <v>4666</v>
      </c>
      <c r="I109" s="132" t="s">
        <v>4604</v>
      </c>
      <c r="J109" s="133">
        <v>3554489</v>
      </c>
      <c r="K109" s="14"/>
      <c r="M109" s="133" t="s">
        <v>2804</v>
      </c>
      <c r="N109" s="32">
        <v>7</v>
      </c>
      <c r="O109" s="135">
        <v>0.39</v>
      </c>
      <c r="P109" s="134">
        <v>41242</v>
      </c>
      <c r="R109" s="32" t="s">
        <v>4257</v>
      </c>
      <c r="S109" s="133" t="s">
        <v>4660</v>
      </c>
      <c r="T109" s="133" t="s">
        <v>2249</v>
      </c>
      <c r="U109" s="32" t="s">
        <v>915</v>
      </c>
      <c r="V109" s="32" t="s">
        <v>4706</v>
      </c>
      <c r="AD109" s="10"/>
      <c r="AE109" s="10"/>
      <c r="AF109" s="7"/>
      <c r="AG109" s="10"/>
      <c r="AH109" s="6"/>
      <c r="AK109" s="10"/>
      <c r="AL109" s="33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</row>
    <row r="110" spans="2:147">
      <c r="B110" s="14"/>
      <c r="C110" s="32"/>
      <c r="D110" s="33"/>
      <c r="E110" s="131">
        <v>10849780</v>
      </c>
      <c r="F110" s="14"/>
      <c r="G110" s="132" t="s">
        <v>4615</v>
      </c>
      <c r="H110" s="132" t="s">
        <v>4667</v>
      </c>
      <c r="I110" s="132" t="s">
        <v>4614</v>
      </c>
      <c r="J110" s="133">
        <v>3554457</v>
      </c>
      <c r="K110" s="14"/>
      <c r="M110" s="133" t="s">
        <v>2804</v>
      </c>
      <c r="N110" s="32">
        <v>7</v>
      </c>
      <c r="O110" s="135">
        <v>0.39</v>
      </c>
      <c r="P110" s="134">
        <v>41211</v>
      </c>
      <c r="R110" s="32" t="s">
        <v>4257</v>
      </c>
      <c r="S110" s="133" t="s">
        <v>4660</v>
      </c>
      <c r="T110" s="133" t="s">
        <v>2249</v>
      </c>
      <c r="U110" s="32" t="s">
        <v>915</v>
      </c>
      <c r="V110" s="32" t="s">
        <v>4706</v>
      </c>
      <c r="AD110" s="10"/>
      <c r="AE110" s="10"/>
      <c r="AF110" s="7"/>
      <c r="AG110" s="10"/>
      <c r="AH110" s="6"/>
      <c r="AK110" s="10"/>
      <c r="AL110" s="33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</row>
    <row r="111" spans="2:147">
      <c r="B111" s="14"/>
      <c r="C111" s="32"/>
      <c r="D111" s="33"/>
      <c r="E111" s="58" t="s">
        <v>1026</v>
      </c>
      <c r="G111" s="56" t="s">
        <v>813</v>
      </c>
      <c r="H111" s="57" t="s">
        <v>2561</v>
      </c>
      <c r="I111" s="56" t="s">
        <v>3688</v>
      </c>
      <c r="J111" s="92">
        <v>802107</v>
      </c>
      <c r="K111" s="92"/>
      <c r="L111" s="56" t="s">
        <v>3688</v>
      </c>
      <c r="M111" s="92">
        <v>78735</v>
      </c>
      <c r="N111" s="92">
        <v>216</v>
      </c>
      <c r="O111" s="99">
        <v>39.5</v>
      </c>
      <c r="P111" s="59">
        <v>38852</v>
      </c>
      <c r="Q111" s="59">
        <v>39248</v>
      </c>
      <c r="R111" s="32" t="s">
        <v>4111</v>
      </c>
      <c r="S111" s="93" t="s">
        <v>2559</v>
      </c>
      <c r="T111" s="93" t="s">
        <v>2560</v>
      </c>
      <c r="U111" s="93" t="s">
        <v>178</v>
      </c>
      <c r="V111" s="32" t="s">
        <v>1830</v>
      </c>
      <c r="AD111" s="10"/>
      <c r="AE111" s="10"/>
      <c r="AF111" s="7"/>
      <c r="AG111" s="10"/>
      <c r="AH111" s="6"/>
      <c r="AK111" s="10"/>
      <c r="AL111" s="33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</row>
    <row r="112" spans="2:147">
      <c r="B112" s="14"/>
      <c r="C112" s="32"/>
      <c r="D112" s="33"/>
      <c r="E112" s="131">
        <v>10738937</v>
      </c>
      <c r="F112" s="14"/>
      <c r="G112" s="132" t="s">
        <v>1873</v>
      </c>
      <c r="H112" s="132" t="s">
        <v>354</v>
      </c>
      <c r="I112" s="132" t="s">
        <v>1874</v>
      </c>
      <c r="J112" s="133">
        <v>503854</v>
      </c>
      <c r="K112" s="132"/>
      <c r="M112" s="133" t="s">
        <v>3201</v>
      </c>
      <c r="N112" s="32">
        <v>4</v>
      </c>
      <c r="O112" s="141">
        <v>0.45</v>
      </c>
      <c r="P112" s="134">
        <v>40991</v>
      </c>
      <c r="Q112" s="14"/>
      <c r="R112" s="133" t="s">
        <v>4111</v>
      </c>
      <c r="S112" s="133" t="s">
        <v>127</v>
      </c>
      <c r="T112" s="133" t="s">
        <v>1991</v>
      </c>
      <c r="U112" s="133" t="s">
        <v>915</v>
      </c>
      <c r="V112" s="32" t="s">
        <v>4439</v>
      </c>
      <c r="AD112" s="10"/>
      <c r="AE112" s="10"/>
      <c r="AF112" s="7"/>
      <c r="AG112" s="10"/>
      <c r="AH112" s="6"/>
      <c r="AK112" s="10"/>
      <c r="AL112" s="33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</row>
    <row r="113" spans="2:147">
      <c r="B113" s="14"/>
      <c r="C113" s="32"/>
      <c r="D113" s="33"/>
      <c r="E113" s="60">
        <v>254457</v>
      </c>
      <c r="G113" s="56" t="s">
        <v>3369</v>
      </c>
      <c r="H113" s="56" t="s">
        <v>4050</v>
      </c>
      <c r="I113" s="14" t="s">
        <v>3940</v>
      </c>
      <c r="L113" s="56" t="s">
        <v>3370</v>
      </c>
      <c r="M113" s="32">
        <v>78729</v>
      </c>
      <c r="N113" s="92">
        <v>270</v>
      </c>
      <c r="O113" s="99">
        <v>12.17</v>
      </c>
      <c r="P113" s="59">
        <v>38485</v>
      </c>
      <c r="Q113" s="59">
        <v>38579</v>
      </c>
      <c r="R113" s="32" t="s">
        <v>1157</v>
      </c>
      <c r="S113" s="32" t="s">
        <v>3879</v>
      </c>
      <c r="T113" s="32" t="s">
        <v>299</v>
      </c>
      <c r="U113" s="32" t="s">
        <v>3338</v>
      </c>
      <c r="V113" s="32" t="s">
        <v>3050</v>
      </c>
      <c r="AD113" s="10"/>
      <c r="AE113" s="10"/>
      <c r="AF113" s="7"/>
      <c r="AG113" s="10"/>
      <c r="AH113" s="6"/>
      <c r="AK113" s="10"/>
      <c r="AL113" s="33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</row>
    <row r="114" spans="2:147">
      <c r="B114" s="14"/>
      <c r="C114" s="32"/>
      <c r="D114" s="33"/>
      <c r="E114" s="33">
        <v>232726</v>
      </c>
      <c r="G114" s="14" t="s">
        <v>2676</v>
      </c>
      <c r="H114" s="14" t="s">
        <v>2675</v>
      </c>
      <c r="I114" s="14" t="s">
        <v>2677</v>
      </c>
      <c r="L114" s="14" t="s">
        <v>2678</v>
      </c>
      <c r="M114" s="32">
        <v>78750</v>
      </c>
      <c r="N114" s="41">
        <v>12</v>
      </c>
      <c r="O114" s="53">
        <v>2.27</v>
      </c>
      <c r="P114" s="31">
        <v>38076</v>
      </c>
      <c r="Q114" s="31">
        <v>38258</v>
      </c>
      <c r="R114" s="32" t="s">
        <v>753</v>
      </c>
      <c r="S114" s="32" t="s">
        <v>962</v>
      </c>
      <c r="T114" s="32" t="s">
        <v>963</v>
      </c>
      <c r="U114" s="32" t="s">
        <v>3338</v>
      </c>
      <c r="V114" s="32" t="s">
        <v>2674</v>
      </c>
      <c r="AD114" s="10"/>
      <c r="AE114" s="10"/>
      <c r="AF114" s="7"/>
      <c r="AG114" s="10"/>
      <c r="AH114" s="6"/>
      <c r="AK114" s="10"/>
      <c r="AL114" s="33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</row>
    <row r="115" spans="2:147">
      <c r="B115" s="14"/>
      <c r="C115" s="32"/>
      <c r="D115" s="33"/>
      <c r="E115" s="33">
        <v>175877</v>
      </c>
      <c r="G115" s="14" t="s">
        <v>3786</v>
      </c>
      <c r="H115" s="14" t="s">
        <v>1340</v>
      </c>
      <c r="I115" s="14" t="s">
        <v>3865</v>
      </c>
      <c r="L115" s="14" t="s">
        <v>3037</v>
      </c>
      <c r="M115" s="32">
        <v>78704</v>
      </c>
      <c r="N115" s="41">
        <v>11</v>
      </c>
      <c r="O115" s="53">
        <v>1.1000000000000001</v>
      </c>
      <c r="P115" s="31">
        <v>37263</v>
      </c>
      <c r="Q115" s="31">
        <v>37461</v>
      </c>
      <c r="R115" s="32" t="s">
        <v>4364</v>
      </c>
      <c r="S115" s="32" t="s">
        <v>3038</v>
      </c>
      <c r="T115" s="32" t="s">
        <v>3039</v>
      </c>
      <c r="U115" s="32" t="s">
        <v>3338</v>
      </c>
      <c r="V115" s="32" t="s">
        <v>3036</v>
      </c>
      <c r="AD115" s="10"/>
      <c r="AE115" s="10"/>
      <c r="AF115" s="7"/>
      <c r="AG115" s="10"/>
      <c r="AH115" s="6"/>
      <c r="AK115" s="10"/>
      <c r="AL115" s="33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</row>
    <row r="116" spans="2:147">
      <c r="B116" s="14"/>
      <c r="C116" s="32"/>
      <c r="D116" s="33"/>
      <c r="G116" s="14" t="s">
        <v>415</v>
      </c>
      <c r="H116" s="14" t="s">
        <v>416</v>
      </c>
      <c r="I116" s="14" t="s">
        <v>417</v>
      </c>
      <c r="L116" s="14" t="s">
        <v>1514</v>
      </c>
      <c r="M116" s="32">
        <v>78727</v>
      </c>
      <c r="N116" s="41">
        <v>200</v>
      </c>
      <c r="O116" s="53">
        <v>17.100000000000001</v>
      </c>
      <c r="P116" s="31">
        <v>35240</v>
      </c>
      <c r="Q116" s="31" t="s">
        <v>418</v>
      </c>
      <c r="R116" s="31"/>
      <c r="S116" s="32" t="s">
        <v>560</v>
      </c>
      <c r="T116" s="32" t="s">
        <v>561</v>
      </c>
      <c r="U116" s="32" t="s">
        <v>562</v>
      </c>
      <c r="V116" s="32" t="s">
        <v>3556</v>
      </c>
      <c r="AD116" s="10"/>
      <c r="AE116" s="10"/>
      <c r="AF116" s="7"/>
      <c r="AG116" s="10"/>
      <c r="AH116" s="6"/>
      <c r="AK116" s="10"/>
      <c r="AL116" s="33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</row>
    <row r="117" spans="2:147">
      <c r="B117" s="14"/>
      <c r="C117" s="32"/>
      <c r="D117" s="33"/>
      <c r="G117" s="14" t="s">
        <v>563</v>
      </c>
      <c r="H117" s="14" t="s">
        <v>564</v>
      </c>
      <c r="I117" s="14" t="s">
        <v>565</v>
      </c>
      <c r="L117" s="14" t="s">
        <v>1515</v>
      </c>
      <c r="M117" s="32">
        <v>78746</v>
      </c>
      <c r="N117" s="41">
        <v>17</v>
      </c>
      <c r="O117" s="53">
        <v>2.2000000000000002</v>
      </c>
      <c r="P117" s="31">
        <v>35299</v>
      </c>
      <c r="Q117" s="31">
        <v>35438</v>
      </c>
      <c r="R117" s="31"/>
      <c r="S117" s="32" t="s">
        <v>566</v>
      </c>
      <c r="T117" s="32" t="s">
        <v>567</v>
      </c>
      <c r="U117" s="32" t="s">
        <v>3338</v>
      </c>
      <c r="V117" s="32" t="s">
        <v>3557</v>
      </c>
      <c r="AD117" s="10"/>
      <c r="AE117" s="10"/>
      <c r="AF117" s="7"/>
      <c r="AG117" s="10"/>
      <c r="AH117" s="6"/>
      <c r="AK117" s="10"/>
      <c r="AL117" s="33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</row>
    <row r="118" spans="2:147">
      <c r="B118" s="14"/>
      <c r="C118" s="170"/>
      <c r="D118" s="33"/>
      <c r="E118" s="33">
        <v>10084464</v>
      </c>
      <c r="G118" s="14" t="s">
        <v>2792</v>
      </c>
      <c r="H118" s="14" t="s">
        <v>4010</v>
      </c>
      <c r="I118" s="14" t="s">
        <v>2793</v>
      </c>
      <c r="J118" s="32">
        <v>665288</v>
      </c>
      <c r="L118" s="59"/>
      <c r="M118" s="32" t="s">
        <v>547</v>
      </c>
      <c r="N118" s="32">
        <v>270</v>
      </c>
      <c r="O118" s="32">
        <v>3.9</v>
      </c>
      <c r="P118" s="59">
        <v>39379</v>
      </c>
      <c r="Q118" s="59">
        <v>39598</v>
      </c>
      <c r="R118" s="93" t="s">
        <v>1671</v>
      </c>
      <c r="S118" s="93" t="s">
        <v>4011</v>
      </c>
      <c r="T118" s="32" t="s">
        <v>3499</v>
      </c>
      <c r="U118" s="32" t="s">
        <v>3338</v>
      </c>
      <c r="V118" s="32" t="s">
        <v>2317</v>
      </c>
      <c r="AD118" s="10"/>
      <c r="AE118" s="10"/>
      <c r="AF118" s="7"/>
      <c r="AG118" s="10"/>
      <c r="AH118" s="6"/>
      <c r="AK118" s="10"/>
      <c r="AL118" s="33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</row>
    <row r="119" spans="2:147">
      <c r="B119" s="14"/>
      <c r="C119" s="170"/>
      <c r="D119" s="33"/>
      <c r="E119" s="131">
        <v>10827984</v>
      </c>
      <c r="F119" s="14"/>
      <c r="G119" s="132" t="s">
        <v>4539</v>
      </c>
      <c r="H119" s="132" t="s">
        <v>4796</v>
      </c>
      <c r="I119" s="132" t="s">
        <v>4538</v>
      </c>
      <c r="J119" s="133">
        <v>159086</v>
      </c>
      <c r="K119" s="14"/>
      <c r="M119" s="133" t="s">
        <v>2801</v>
      </c>
      <c r="N119" s="32">
        <v>164</v>
      </c>
      <c r="O119" s="144">
        <v>6.3070000000000004</v>
      </c>
      <c r="P119" s="134">
        <v>41166</v>
      </c>
      <c r="R119" s="32" t="s">
        <v>4111</v>
      </c>
      <c r="S119" s="133" t="s">
        <v>520</v>
      </c>
      <c r="T119" s="133" t="s">
        <v>519</v>
      </c>
      <c r="U119" s="32" t="s">
        <v>915</v>
      </c>
      <c r="V119" s="32" t="s">
        <v>4579</v>
      </c>
      <c r="AD119" s="10"/>
      <c r="AE119" s="10"/>
      <c r="AF119" s="7"/>
      <c r="AG119" s="10"/>
      <c r="AH119" s="6"/>
      <c r="AK119" s="10"/>
      <c r="AL119" s="33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</row>
    <row r="120" spans="2:147">
      <c r="B120" s="14"/>
      <c r="C120" s="32"/>
      <c r="D120" s="33"/>
      <c r="E120" s="33">
        <v>150613</v>
      </c>
      <c r="G120" s="14" t="s">
        <v>3071</v>
      </c>
      <c r="H120" s="14" t="s">
        <v>4269</v>
      </c>
      <c r="I120" s="14" t="s">
        <v>4268</v>
      </c>
      <c r="L120" s="14" t="s">
        <v>1516</v>
      </c>
      <c r="M120" s="32">
        <v>78734</v>
      </c>
      <c r="N120" s="41">
        <v>24</v>
      </c>
      <c r="O120" s="53">
        <v>3.8</v>
      </c>
      <c r="P120" s="31">
        <v>36671</v>
      </c>
      <c r="Q120" s="31">
        <v>36781</v>
      </c>
      <c r="R120" s="31"/>
      <c r="S120" s="32" t="s">
        <v>3072</v>
      </c>
      <c r="T120" s="32" t="s">
        <v>3073</v>
      </c>
      <c r="U120" s="32" t="s">
        <v>3338</v>
      </c>
      <c r="V120" s="32" t="s">
        <v>4270</v>
      </c>
      <c r="AD120" s="10"/>
      <c r="AE120" s="10"/>
      <c r="AF120" s="7"/>
      <c r="AG120" s="10"/>
      <c r="AH120" s="6"/>
      <c r="AK120" s="10"/>
      <c r="AL120" s="33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</row>
    <row r="121" spans="2:147">
      <c r="B121" s="14"/>
      <c r="C121" s="32"/>
      <c r="D121" s="33"/>
      <c r="G121" s="14" t="s">
        <v>678</v>
      </c>
      <c r="H121" s="14" t="s">
        <v>478</v>
      </c>
      <c r="I121" s="48" t="s">
        <v>677</v>
      </c>
      <c r="J121" s="47"/>
      <c r="K121" s="47"/>
      <c r="L121" s="48" t="s">
        <v>677</v>
      </c>
      <c r="M121" s="32">
        <v>78738</v>
      </c>
      <c r="N121" s="41">
        <v>259</v>
      </c>
      <c r="O121" s="53">
        <v>15.2</v>
      </c>
      <c r="P121" s="31" t="s">
        <v>418</v>
      </c>
      <c r="Q121" s="31" t="s">
        <v>418</v>
      </c>
      <c r="R121" s="31"/>
      <c r="U121" s="32" t="s">
        <v>3338</v>
      </c>
      <c r="V121" s="32" t="s">
        <v>1090</v>
      </c>
      <c r="AD121" s="10"/>
      <c r="AE121" s="10"/>
      <c r="AF121" s="7"/>
      <c r="AG121" s="10"/>
      <c r="AH121" s="6"/>
      <c r="AK121" s="10"/>
      <c r="AL121" s="33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</row>
    <row r="122" spans="2:147">
      <c r="B122" s="14"/>
      <c r="C122" s="32"/>
      <c r="D122" s="33"/>
      <c r="E122" s="33">
        <v>10056888</v>
      </c>
      <c r="G122" s="14" t="s">
        <v>3662</v>
      </c>
      <c r="H122" s="14" t="s">
        <v>3663</v>
      </c>
      <c r="I122" s="14" t="s">
        <v>3664</v>
      </c>
      <c r="J122" s="133">
        <v>3312400</v>
      </c>
      <c r="L122" s="35"/>
      <c r="M122" s="32" t="s">
        <v>3665</v>
      </c>
      <c r="N122" s="92">
        <v>186</v>
      </c>
      <c r="O122" s="99">
        <v>45.3</v>
      </c>
      <c r="P122" s="59">
        <v>39293</v>
      </c>
      <c r="Q122" s="114">
        <v>39469</v>
      </c>
      <c r="R122" s="93" t="s">
        <v>1562</v>
      </c>
      <c r="S122" s="93" t="s">
        <v>3088</v>
      </c>
      <c r="T122" s="32" t="s">
        <v>3229</v>
      </c>
      <c r="U122" s="32" t="s">
        <v>3338</v>
      </c>
      <c r="V122" s="93" t="s">
        <v>4107</v>
      </c>
      <c r="AD122" s="10"/>
      <c r="AE122" s="10"/>
      <c r="AF122" s="7"/>
      <c r="AG122" s="10"/>
      <c r="AH122" s="6"/>
      <c r="AK122" s="10"/>
      <c r="AL122" s="33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</row>
    <row r="123" spans="2:147">
      <c r="B123" s="14"/>
      <c r="C123" s="32"/>
      <c r="D123" s="33"/>
      <c r="E123" s="68">
        <v>234146</v>
      </c>
      <c r="G123" s="67" t="s">
        <v>1250</v>
      </c>
      <c r="H123" s="67" t="s">
        <v>4277</v>
      </c>
      <c r="I123" s="67" t="s">
        <v>4280</v>
      </c>
      <c r="J123" s="32">
        <v>203394</v>
      </c>
      <c r="K123" s="72"/>
      <c r="L123" s="67" t="s">
        <v>1251</v>
      </c>
      <c r="M123" s="32">
        <v>78745</v>
      </c>
      <c r="N123" s="32">
        <v>85</v>
      </c>
      <c r="O123" s="53">
        <v>4.12</v>
      </c>
      <c r="P123" s="69">
        <v>38093</v>
      </c>
      <c r="Q123" s="69">
        <v>38289</v>
      </c>
      <c r="R123" s="32" t="s">
        <v>2033</v>
      </c>
      <c r="S123" s="32" t="s">
        <v>2034</v>
      </c>
      <c r="T123" s="32" t="s">
        <v>2035</v>
      </c>
      <c r="U123" s="32" t="s">
        <v>3338</v>
      </c>
      <c r="V123" s="32" t="s">
        <v>2890</v>
      </c>
      <c r="AD123" s="10"/>
      <c r="AE123" s="10"/>
      <c r="AF123" s="7"/>
      <c r="AG123" s="10"/>
      <c r="AH123" s="6"/>
      <c r="AK123" s="10"/>
      <c r="AL123" s="33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</row>
    <row r="124" spans="2:147">
      <c r="B124" s="14"/>
      <c r="C124" s="32"/>
      <c r="D124" s="33"/>
      <c r="E124" s="60">
        <v>281340</v>
      </c>
      <c r="G124" s="56" t="s">
        <v>641</v>
      </c>
      <c r="H124" s="56" t="s">
        <v>4261</v>
      </c>
      <c r="I124" s="56" t="s">
        <v>2122</v>
      </c>
      <c r="J124" s="92"/>
      <c r="K124" s="92"/>
      <c r="L124" s="56" t="s">
        <v>642</v>
      </c>
      <c r="M124" s="32">
        <v>78753</v>
      </c>
      <c r="N124" s="41">
        <v>295</v>
      </c>
      <c r="O124" s="99">
        <v>17.872</v>
      </c>
      <c r="P124" s="59">
        <v>38581</v>
      </c>
      <c r="Q124" s="59">
        <v>38706</v>
      </c>
      <c r="R124" s="32" t="s">
        <v>604</v>
      </c>
      <c r="S124" s="32" t="s">
        <v>923</v>
      </c>
      <c r="T124" s="32" t="s">
        <v>1334</v>
      </c>
      <c r="U124" s="32" t="s">
        <v>3338</v>
      </c>
      <c r="V124" s="32" t="s">
        <v>738</v>
      </c>
      <c r="AD124" s="10"/>
      <c r="AE124" s="10"/>
      <c r="AF124" s="7"/>
      <c r="AG124" s="10"/>
      <c r="AH124" s="6"/>
      <c r="AK124" s="10"/>
      <c r="AL124" s="33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</row>
    <row r="125" spans="2:147">
      <c r="B125" s="14"/>
      <c r="C125" s="32"/>
      <c r="D125" s="33"/>
      <c r="E125" s="60">
        <v>309782</v>
      </c>
      <c r="G125" s="60" t="s">
        <v>3445</v>
      </c>
      <c r="H125" s="60" t="s">
        <v>1289</v>
      </c>
      <c r="I125" s="60" t="s">
        <v>3446</v>
      </c>
      <c r="J125" s="92">
        <v>3280213</v>
      </c>
      <c r="K125" s="92"/>
      <c r="L125" s="60" t="s">
        <v>3446</v>
      </c>
      <c r="M125" s="92">
        <v>78753</v>
      </c>
      <c r="N125" s="92">
        <v>400</v>
      </c>
      <c r="O125" s="99">
        <v>23.52</v>
      </c>
      <c r="P125" s="114">
        <v>39069</v>
      </c>
      <c r="Q125" s="114">
        <v>39232</v>
      </c>
      <c r="R125" s="92" t="s">
        <v>1615</v>
      </c>
      <c r="S125" s="92" t="s">
        <v>248</v>
      </c>
      <c r="T125" s="92" t="s">
        <v>249</v>
      </c>
      <c r="U125" s="32" t="s">
        <v>3338</v>
      </c>
      <c r="V125" s="32" t="s">
        <v>4361</v>
      </c>
      <c r="AD125" s="10"/>
      <c r="AE125" s="10"/>
      <c r="AF125" s="7"/>
      <c r="AG125" s="10"/>
      <c r="AH125" s="6"/>
      <c r="AK125" s="10"/>
      <c r="AL125" s="33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</row>
    <row r="126" spans="2:147">
      <c r="B126" s="14"/>
      <c r="C126" s="32"/>
      <c r="D126" s="33"/>
      <c r="E126" s="63">
        <v>109810</v>
      </c>
      <c r="G126" s="14" t="s">
        <v>481</v>
      </c>
      <c r="H126" s="14" t="s">
        <v>166</v>
      </c>
      <c r="I126" s="14" t="s">
        <v>482</v>
      </c>
      <c r="L126" s="14" t="s">
        <v>2575</v>
      </c>
      <c r="M126" s="32">
        <v>78753</v>
      </c>
      <c r="N126" s="41">
        <v>86</v>
      </c>
      <c r="O126" s="53">
        <v>9.68</v>
      </c>
      <c r="P126" s="31">
        <v>36474</v>
      </c>
      <c r="Q126" s="31">
        <v>36724</v>
      </c>
      <c r="R126" s="31"/>
      <c r="S126" s="32" t="s">
        <v>483</v>
      </c>
      <c r="T126" s="32" t="s">
        <v>484</v>
      </c>
      <c r="U126" s="32" t="s">
        <v>3338</v>
      </c>
      <c r="V126" s="32" t="s">
        <v>2842</v>
      </c>
      <c r="AD126" s="10"/>
      <c r="AE126" s="10"/>
      <c r="AF126" s="7"/>
      <c r="AG126" s="10"/>
      <c r="AH126" s="6"/>
      <c r="AK126" s="10"/>
      <c r="AL126" s="33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</row>
    <row r="127" spans="2:147">
      <c r="B127" s="14"/>
      <c r="C127" s="47"/>
      <c r="D127" s="33"/>
      <c r="E127" s="131">
        <v>10423432</v>
      </c>
      <c r="F127" s="14"/>
      <c r="G127" s="132" t="s">
        <v>1941</v>
      </c>
      <c r="H127" s="132" t="s">
        <v>3877</v>
      </c>
      <c r="I127" s="132" t="s">
        <v>116</v>
      </c>
      <c r="J127" s="133">
        <v>226761</v>
      </c>
      <c r="K127" s="132"/>
      <c r="L127" s="132"/>
      <c r="M127" s="133" t="s">
        <v>3669</v>
      </c>
      <c r="N127" s="32">
        <v>250</v>
      </c>
      <c r="O127" s="133" t="s">
        <v>1942</v>
      </c>
      <c r="P127" s="134">
        <v>40275</v>
      </c>
      <c r="Q127" s="134">
        <v>40661</v>
      </c>
      <c r="R127" s="32" t="s">
        <v>4364</v>
      </c>
      <c r="S127" s="133" t="s">
        <v>117</v>
      </c>
      <c r="T127" s="133" t="s">
        <v>115</v>
      </c>
      <c r="U127" s="133" t="s">
        <v>914</v>
      </c>
      <c r="V127" s="32" t="s">
        <v>2177</v>
      </c>
      <c r="AD127" s="10"/>
      <c r="AE127" s="10"/>
      <c r="AF127" s="7"/>
      <c r="AG127" s="10"/>
      <c r="AH127" s="6"/>
      <c r="AK127" s="10"/>
      <c r="AL127" s="33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</row>
    <row r="128" spans="2:147">
      <c r="B128" s="14"/>
      <c r="C128" s="32"/>
      <c r="D128" s="33"/>
      <c r="E128" s="60">
        <v>313602</v>
      </c>
      <c r="G128" s="56" t="s">
        <v>713</v>
      </c>
      <c r="H128" s="56" t="s">
        <v>1607</v>
      </c>
      <c r="I128" s="56" t="s">
        <v>714</v>
      </c>
      <c r="J128" s="92">
        <v>589412</v>
      </c>
      <c r="K128" s="92"/>
      <c r="L128" s="56" t="s">
        <v>714</v>
      </c>
      <c r="M128" s="92">
        <v>78705</v>
      </c>
      <c r="N128" s="32">
        <v>99</v>
      </c>
      <c r="O128" s="99">
        <v>6.6</v>
      </c>
      <c r="P128" s="59">
        <v>39141</v>
      </c>
      <c r="Q128" s="59">
        <v>39296</v>
      </c>
      <c r="R128" s="93" t="s">
        <v>1615</v>
      </c>
      <c r="S128" s="93" t="s">
        <v>1757</v>
      </c>
      <c r="T128" s="32" t="s">
        <v>2307</v>
      </c>
      <c r="U128" s="5" t="s">
        <v>3338</v>
      </c>
      <c r="V128" s="93" t="s">
        <v>2285</v>
      </c>
      <c r="AD128" s="10"/>
      <c r="AE128" s="10"/>
      <c r="AF128" s="7"/>
      <c r="AG128" s="10"/>
      <c r="AH128" s="6"/>
      <c r="AK128" s="10"/>
      <c r="AL128" s="33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</row>
    <row r="129" spans="2:147">
      <c r="B129" s="14"/>
      <c r="C129" s="32"/>
      <c r="D129" s="33"/>
      <c r="E129" s="60">
        <v>10010110</v>
      </c>
      <c r="G129" s="56" t="s">
        <v>726</v>
      </c>
      <c r="H129" s="56" t="s">
        <v>3533</v>
      </c>
      <c r="I129" s="56" t="s">
        <v>727</v>
      </c>
      <c r="J129" s="92">
        <v>301198</v>
      </c>
      <c r="K129" s="92"/>
      <c r="L129" s="56" t="s">
        <v>727</v>
      </c>
      <c r="M129" s="92">
        <v>78705</v>
      </c>
      <c r="N129" s="92">
        <v>84</v>
      </c>
      <c r="O129" s="99">
        <v>0.56000000000000005</v>
      </c>
      <c r="P129" s="59">
        <v>39147</v>
      </c>
      <c r="Q129" s="59">
        <v>39286</v>
      </c>
      <c r="R129" s="93" t="s">
        <v>2033</v>
      </c>
      <c r="S129" s="93" t="s">
        <v>2305</v>
      </c>
      <c r="T129" s="32" t="s">
        <v>867</v>
      </c>
      <c r="U129" s="5" t="s">
        <v>3338</v>
      </c>
      <c r="V129" s="93" t="s">
        <v>2285</v>
      </c>
      <c r="AD129" s="10"/>
      <c r="AE129" s="10"/>
      <c r="AF129" s="7"/>
      <c r="AG129" s="10"/>
      <c r="AH129" s="6"/>
      <c r="AK129" s="10"/>
      <c r="AL129" s="33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</row>
    <row r="130" spans="2:147">
      <c r="B130" s="14"/>
      <c r="C130" s="32"/>
      <c r="D130" s="33"/>
      <c r="E130" s="60">
        <v>10013633</v>
      </c>
      <c r="G130" s="56" t="s">
        <v>3881</v>
      </c>
      <c r="H130" s="56" t="s">
        <v>536</v>
      </c>
      <c r="I130" s="56" t="s">
        <v>3882</v>
      </c>
      <c r="J130" s="92">
        <v>215767</v>
      </c>
      <c r="K130" s="92"/>
      <c r="L130" s="56" t="s">
        <v>3882</v>
      </c>
      <c r="M130" s="92">
        <v>78705</v>
      </c>
      <c r="N130" s="92">
        <v>92</v>
      </c>
      <c r="O130" s="99">
        <v>0.87</v>
      </c>
      <c r="P130" s="59">
        <v>39157</v>
      </c>
      <c r="Q130" s="59">
        <v>39286</v>
      </c>
      <c r="R130" s="93" t="s">
        <v>2033</v>
      </c>
      <c r="S130" s="93" t="s">
        <v>2305</v>
      </c>
      <c r="T130" s="32" t="s">
        <v>867</v>
      </c>
      <c r="U130" s="5" t="s">
        <v>3338</v>
      </c>
      <c r="V130" s="93" t="s">
        <v>2285</v>
      </c>
      <c r="AD130" s="10"/>
      <c r="AE130" s="10"/>
      <c r="AF130" s="7"/>
      <c r="AG130" s="10"/>
      <c r="AH130" s="6"/>
      <c r="AK130" s="10"/>
      <c r="AL130" s="33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</row>
    <row r="131" spans="2:147">
      <c r="B131" s="14"/>
      <c r="C131" s="32"/>
      <c r="D131" s="33"/>
      <c r="E131" s="33">
        <v>10100430</v>
      </c>
      <c r="G131" s="14" t="s">
        <v>35</v>
      </c>
      <c r="H131" s="14" t="s">
        <v>36</v>
      </c>
      <c r="I131" s="14" t="s">
        <v>37</v>
      </c>
      <c r="L131" s="59"/>
      <c r="M131" s="32">
        <v>78705</v>
      </c>
      <c r="N131" s="32">
        <v>114</v>
      </c>
      <c r="O131" s="32">
        <v>0.96</v>
      </c>
      <c r="P131" s="59">
        <v>39437</v>
      </c>
      <c r="Q131" s="14"/>
      <c r="R131" s="93" t="s">
        <v>2033</v>
      </c>
      <c r="S131" s="93" t="s">
        <v>1722</v>
      </c>
      <c r="T131" s="32" t="s">
        <v>1723</v>
      </c>
      <c r="U131" s="32" t="s">
        <v>2780</v>
      </c>
      <c r="V131" s="32" t="s">
        <v>2317</v>
      </c>
      <c r="AD131" s="10"/>
      <c r="AE131" s="10"/>
      <c r="AF131" s="7"/>
      <c r="AG131" s="10"/>
      <c r="AH131" s="6"/>
      <c r="AK131" s="10"/>
      <c r="AL131" s="33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</row>
    <row r="132" spans="2:147">
      <c r="B132" s="14"/>
      <c r="C132" s="32"/>
      <c r="D132" s="33"/>
      <c r="E132" s="131">
        <v>10543605</v>
      </c>
      <c r="F132" s="14"/>
      <c r="G132" s="132" t="s">
        <v>3261</v>
      </c>
      <c r="H132" s="132" t="s">
        <v>4516</v>
      </c>
      <c r="I132" s="132" t="s">
        <v>3260</v>
      </c>
      <c r="J132" s="133">
        <v>3331303</v>
      </c>
      <c r="K132" s="14"/>
      <c r="M132" s="133" t="s">
        <v>540</v>
      </c>
      <c r="N132" s="32">
        <v>140</v>
      </c>
      <c r="O132" s="135">
        <v>0.96</v>
      </c>
      <c r="P132" s="134">
        <v>40577</v>
      </c>
      <c r="Q132" s="134">
        <v>40966</v>
      </c>
      <c r="R132" s="32" t="s">
        <v>3754</v>
      </c>
      <c r="S132" s="133" t="s">
        <v>3753</v>
      </c>
      <c r="T132" s="133" t="s">
        <v>1723</v>
      </c>
      <c r="U132" s="32" t="s">
        <v>178</v>
      </c>
      <c r="V132" s="93" t="s">
        <v>2582</v>
      </c>
      <c r="AD132" s="10"/>
      <c r="AE132" s="10"/>
      <c r="AF132" s="7"/>
      <c r="AG132" s="10"/>
      <c r="AH132" s="6"/>
      <c r="AK132" s="10"/>
      <c r="AL132" s="33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</row>
    <row r="133" spans="2:147">
      <c r="B133" s="14"/>
      <c r="C133" s="32"/>
      <c r="D133" s="33"/>
      <c r="E133" s="60">
        <v>313206</v>
      </c>
      <c r="G133" s="56" t="s">
        <v>710</v>
      </c>
      <c r="H133" s="56" t="s">
        <v>1606</v>
      </c>
      <c r="I133" s="56" t="s">
        <v>711</v>
      </c>
      <c r="J133" s="92">
        <v>589820</v>
      </c>
      <c r="K133" s="92"/>
      <c r="L133" s="56" t="s">
        <v>711</v>
      </c>
      <c r="M133" s="92">
        <v>78705</v>
      </c>
      <c r="N133" s="92">
        <v>97</v>
      </c>
      <c r="O133" s="99">
        <v>0.67149999999999999</v>
      </c>
      <c r="P133" s="59">
        <v>39140</v>
      </c>
      <c r="Q133" s="59">
        <v>39216</v>
      </c>
      <c r="R133" s="93" t="s">
        <v>2033</v>
      </c>
      <c r="S133" s="93" t="s">
        <v>2305</v>
      </c>
      <c r="T133" s="32" t="s">
        <v>867</v>
      </c>
      <c r="U133" s="5" t="s">
        <v>3338</v>
      </c>
      <c r="V133" s="93" t="s">
        <v>2285</v>
      </c>
      <c r="AD133" s="10"/>
      <c r="AE133" s="10"/>
      <c r="AF133" s="7"/>
      <c r="AG133" s="10"/>
      <c r="AH133" s="6"/>
      <c r="AK133" s="10"/>
      <c r="AL133" s="33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</row>
    <row r="134" spans="2:147">
      <c r="B134" s="14"/>
      <c r="C134" s="32"/>
      <c r="D134" s="33"/>
      <c r="E134" s="58" t="s">
        <v>3378</v>
      </c>
      <c r="G134" s="60" t="s">
        <v>1478</v>
      </c>
      <c r="H134" s="60" t="s">
        <v>466</v>
      </c>
      <c r="I134" s="60" t="s">
        <v>1479</v>
      </c>
      <c r="J134" s="32">
        <v>814148</v>
      </c>
      <c r="L134" s="60" t="s">
        <v>1479</v>
      </c>
      <c r="M134" s="92">
        <v>78704</v>
      </c>
      <c r="N134" s="92">
        <v>10</v>
      </c>
      <c r="O134" s="99">
        <v>0.56000000000000005</v>
      </c>
      <c r="P134" s="114">
        <v>39021</v>
      </c>
      <c r="Q134" s="114">
        <v>39185</v>
      </c>
      <c r="R134" s="92" t="s">
        <v>4364</v>
      </c>
      <c r="S134" s="92" t="s">
        <v>1560</v>
      </c>
      <c r="T134" s="92" t="s">
        <v>1561</v>
      </c>
      <c r="U134" s="93" t="s">
        <v>914</v>
      </c>
      <c r="V134" s="32" t="s">
        <v>4361</v>
      </c>
      <c r="AD134" s="10"/>
      <c r="AE134" s="10"/>
      <c r="AF134" s="7"/>
      <c r="AG134" s="10"/>
      <c r="AH134" s="6"/>
      <c r="AK134" s="10"/>
      <c r="AL134" s="33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</row>
    <row r="135" spans="2:147">
      <c r="B135" s="14"/>
      <c r="C135" s="32"/>
      <c r="D135" s="33"/>
      <c r="G135" s="14" t="s">
        <v>568</v>
      </c>
      <c r="H135" s="14" t="s">
        <v>2440</v>
      </c>
      <c r="I135" s="14" t="s">
        <v>2441</v>
      </c>
      <c r="L135" s="14" t="s">
        <v>1517</v>
      </c>
      <c r="M135" s="8">
        <v>78744</v>
      </c>
      <c r="N135" s="41">
        <v>151</v>
      </c>
      <c r="O135" s="53">
        <v>8.9</v>
      </c>
      <c r="P135" s="31">
        <v>35671</v>
      </c>
      <c r="Q135" s="31"/>
      <c r="R135" s="31"/>
      <c r="S135" s="32" t="s">
        <v>3257</v>
      </c>
      <c r="T135" s="32" t="s">
        <v>3258</v>
      </c>
      <c r="U135" s="32" t="s">
        <v>562</v>
      </c>
      <c r="V135" s="32" t="s">
        <v>3561</v>
      </c>
      <c r="AD135" s="10"/>
      <c r="AE135" s="10"/>
      <c r="AF135" s="7"/>
      <c r="AG135" s="10"/>
      <c r="AH135" s="6"/>
      <c r="AK135" s="10"/>
      <c r="AL135" s="33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</row>
    <row r="136" spans="2:147">
      <c r="B136" s="14"/>
      <c r="C136" s="32"/>
      <c r="D136" s="33"/>
      <c r="E136" s="33">
        <v>75159</v>
      </c>
      <c r="G136" s="14" t="s">
        <v>3259</v>
      </c>
      <c r="H136" s="14" t="s">
        <v>2844</v>
      </c>
      <c r="I136" s="14" t="s">
        <v>2845</v>
      </c>
      <c r="L136" s="14" t="s">
        <v>1518</v>
      </c>
      <c r="M136" s="32">
        <v>78705</v>
      </c>
      <c r="N136" s="41">
        <v>6</v>
      </c>
      <c r="O136" s="53">
        <v>0.25</v>
      </c>
      <c r="P136" s="31">
        <v>36207</v>
      </c>
      <c r="Q136" s="31">
        <v>36469</v>
      </c>
      <c r="R136" s="31"/>
      <c r="S136" s="32" t="s">
        <v>2846</v>
      </c>
      <c r="T136" s="32" t="s">
        <v>2847</v>
      </c>
      <c r="U136" s="5" t="s">
        <v>3338</v>
      </c>
      <c r="V136" s="32" t="s">
        <v>2848</v>
      </c>
      <c r="AD136" s="10"/>
      <c r="AE136" s="10"/>
      <c r="AF136" s="7"/>
      <c r="AG136" s="10"/>
      <c r="AH136" s="6"/>
      <c r="AK136" s="10"/>
      <c r="AL136" s="33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</row>
    <row r="137" spans="2:147">
      <c r="B137" s="14"/>
      <c r="C137" s="32"/>
      <c r="D137" s="33"/>
      <c r="E137" s="61">
        <v>209082</v>
      </c>
      <c r="G137" s="61" t="s">
        <v>4407</v>
      </c>
      <c r="H137" s="61" t="s">
        <v>849</v>
      </c>
      <c r="I137" s="61" t="s">
        <v>2701</v>
      </c>
      <c r="J137" s="107"/>
      <c r="K137" s="107"/>
      <c r="L137" s="61" t="s">
        <v>859</v>
      </c>
      <c r="M137" s="32">
        <v>78705</v>
      </c>
      <c r="N137" s="32">
        <v>8</v>
      </c>
      <c r="O137" s="115">
        <v>0.34399999999999997</v>
      </c>
      <c r="P137" s="105">
        <v>37537</v>
      </c>
      <c r="Q137" s="105">
        <v>37732</v>
      </c>
      <c r="R137" s="106" t="s">
        <v>604</v>
      </c>
      <c r="S137" s="106" t="s">
        <v>860</v>
      </c>
      <c r="T137" s="106" t="s">
        <v>861</v>
      </c>
      <c r="U137" s="5" t="s">
        <v>3338</v>
      </c>
      <c r="V137" s="32" t="s">
        <v>2029</v>
      </c>
      <c r="AD137" s="10"/>
      <c r="AE137" s="10"/>
      <c r="AF137" s="7"/>
      <c r="AG137" s="10"/>
      <c r="AH137" s="6"/>
      <c r="AK137" s="10"/>
      <c r="AL137" s="33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</row>
    <row r="138" spans="2:147">
      <c r="B138" s="14"/>
      <c r="C138" s="32"/>
      <c r="D138" s="33"/>
      <c r="E138" s="33">
        <v>10097732</v>
      </c>
      <c r="G138" s="14" t="s">
        <v>24</v>
      </c>
      <c r="H138" s="14" t="s">
        <v>25</v>
      </c>
      <c r="I138" s="14" t="s">
        <v>26</v>
      </c>
      <c r="J138" s="32">
        <v>675322</v>
      </c>
      <c r="L138" s="59"/>
      <c r="M138" s="32" t="s">
        <v>542</v>
      </c>
      <c r="N138" s="32">
        <v>22</v>
      </c>
      <c r="O138" s="32">
        <v>0.6</v>
      </c>
      <c r="P138" s="59">
        <v>39429</v>
      </c>
      <c r="Q138" s="14"/>
      <c r="R138" s="32" t="s">
        <v>4111</v>
      </c>
      <c r="S138" s="93" t="s">
        <v>3901</v>
      </c>
      <c r="T138" s="32" t="s">
        <v>3194</v>
      </c>
      <c r="U138" s="133" t="s">
        <v>562</v>
      </c>
      <c r="V138" s="32" t="s">
        <v>2317</v>
      </c>
      <c r="AD138" s="10"/>
      <c r="AE138" s="10"/>
      <c r="AF138" s="7"/>
      <c r="AG138" s="10"/>
      <c r="AH138" s="6"/>
      <c r="AK138" s="10"/>
      <c r="AL138" s="33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</row>
    <row r="139" spans="2:147">
      <c r="B139" s="14"/>
      <c r="C139" s="32"/>
      <c r="D139" s="33"/>
      <c r="G139" s="14" t="s">
        <v>2849</v>
      </c>
      <c r="H139" s="14" t="s">
        <v>2850</v>
      </c>
      <c r="I139" s="14" t="s">
        <v>2851</v>
      </c>
      <c r="L139" s="14" t="s">
        <v>1986</v>
      </c>
      <c r="M139" s="32">
        <v>78704</v>
      </c>
      <c r="N139" s="41">
        <v>34</v>
      </c>
      <c r="O139" s="53">
        <v>2.02</v>
      </c>
      <c r="P139" s="31">
        <v>36103</v>
      </c>
      <c r="Q139" s="31">
        <v>36385</v>
      </c>
      <c r="R139" s="31"/>
      <c r="S139" s="32" t="s">
        <v>3449</v>
      </c>
      <c r="T139" s="32" t="s">
        <v>3450</v>
      </c>
      <c r="U139" s="32" t="s">
        <v>3338</v>
      </c>
      <c r="V139" s="32" t="s">
        <v>3566</v>
      </c>
      <c r="AD139" s="10"/>
      <c r="AE139" s="10"/>
      <c r="AF139" s="7"/>
      <c r="AG139" s="10"/>
      <c r="AH139" s="6"/>
      <c r="AK139" s="10"/>
      <c r="AL139" s="33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</row>
    <row r="140" spans="2:147">
      <c r="B140" s="14"/>
      <c r="C140" s="32"/>
      <c r="D140" s="33"/>
      <c r="G140" s="14" t="s">
        <v>3451</v>
      </c>
      <c r="H140" s="14" t="s">
        <v>1214</v>
      </c>
      <c r="I140" s="14" t="s">
        <v>981</v>
      </c>
      <c r="L140" s="14" t="s">
        <v>1066</v>
      </c>
      <c r="M140" s="32">
        <v>78701</v>
      </c>
      <c r="N140" s="41">
        <v>49</v>
      </c>
      <c r="O140" s="53">
        <v>0.13500000536441803</v>
      </c>
      <c r="P140" s="31">
        <v>35572</v>
      </c>
      <c r="Q140" s="31" t="s">
        <v>1215</v>
      </c>
      <c r="R140" s="31"/>
      <c r="S140" s="32" t="s">
        <v>1216</v>
      </c>
      <c r="T140" s="32" t="s">
        <v>1217</v>
      </c>
      <c r="U140" s="32" t="s">
        <v>3338</v>
      </c>
      <c r="V140" s="32" t="s">
        <v>3560</v>
      </c>
      <c r="AD140" s="10"/>
      <c r="AE140" s="10"/>
      <c r="AF140" s="7"/>
      <c r="AG140" s="10"/>
      <c r="AH140" s="6"/>
      <c r="AK140" s="10"/>
      <c r="AL140" s="33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</row>
    <row r="141" spans="2:147">
      <c r="B141" s="137"/>
      <c r="C141" s="32"/>
      <c r="D141" s="33"/>
      <c r="E141" s="131">
        <v>10503939</v>
      </c>
      <c r="F141" s="14"/>
      <c r="G141" s="132" t="s">
        <v>2587</v>
      </c>
      <c r="H141" s="132" t="s">
        <v>2588</v>
      </c>
      <c r="I141" s="132" t="s">
        <v>2589</v>
      </c>
      <c r="J141" s="133">
        <v>3500169</v>
      </c>
      <c r="K141" s="14"/>
      <c r="L141" s="132"/>
      <c r="M141" s="133" t="s">
        <v>3669</v>
      </c>
      <c r="N141" s="32">
        <v>72</v>
      </c>
      <c r="O141" s="135">
        <v>0.41</v>
      </c>
      <c r="P141" s="134">
        <v>40469</v>
      </c>
      <c r="Q141" s="134">
        <v>40638</v>
      </c>
      <c r="R141" s="32" t="s">
        <v>1671</v>
      </c>
      <c r="S141" s="133" t="s">
        <v>2590</v>
      </c>
      <c r="T141" s="133" t="s">
        <v>2355</v>
      </c>
      <c r="U141" s="133" t="s">
        <v>914</v>
      </c>
      <c r="V141" s="32" t="s">
        <v>2581</v>
      </c>
      <c r="AD141" s="10"/>
      <c r="AE141" s="10"/>
      <c r="AF141" s="7"/>
      <c r="AG141" s="10"/>
      <c r="AH141" s="6"/>
      <c r="AK141" s="10"/>
      <c r="AL141" s="33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</row>
    <row r="142" spans="2:147">
      <c r="B142" s="14"/>
      <c r="C142" s="32"/>
      <c r="D142" s="33"/>
      <c r="E142" s="131">
        <v>10490169</v>
      </c>
      <c r="F142" s="14"/>
      <c r="G142" s="132" t="s">
        <v>2666</v>
      </c>
      <c r="H142" s="132" t="s">
        <v>2668</v>
      </c>
      <c r="I142" s="132" t="s">
        <v>2665</v>
      </c>
      <c r="J142" s="133">
        <v>3390609</v>
      </c>
      <c r="K142" s="132"/>
      <c r="L142" s="132"/>
      <c r="M142" s="133" t="s">
        <v>2667</v>
      </c>
      <c r="N142" s="32">
        <v>300</v>
      </c>
      <c r="O142" s="135">
        <v>16.274999999999999</v>
      </c>
      <c r="P142" s="134">
        <v>40435</v>
      </c>
      <c r="Q142" s="132"/>
      <c r="R142" s="32" t="s">
        <v>3108</v>
      </c>
      <c r="S142" s="133" t="s">
        <v>3109</v>
      </c>
      <c r="T142" s="133" t="s">
        <v>2085</v>
      </c>
      <c r="U142" s="32" t="s">
        <v>562</v>
      </c>
      <c r="V142" s="32" t="s">
        <v>3878</v>
      </c>
      <c r="AD142" s="10"/>
      <c r="AE142" s="10"/>
      <c r="AF142" s="7"/>
      <c r="AG142" s="10"/>
      <c r="AH142" s="6"/>
      <c r="AK142" s="10"/>
      <c r="AL142" s="33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</row>
    <row r="143" spans="2:147">
      <c r="B143" s="14"/>
      <c r="C143" s="32"/>
      <c r="D143" s="33"/>
      <c r="E143" s="60">
        <v>286338</v>
      </c>
      <c r="G143" s="56" t="s">
        <v>2516</v>
      </c>
      <c r="H143" s="57" t="s">
        <v>502</v>
      </c>
      <c r="I143" s="56" t="s">
        <v>2517</v>
      </c>
      <c r="J143" s="92">
        <v>267507</v>
      </c>
      <c r="K143" s="92"/>
      <c r="L143" s="56" t="s">
        <v>2517</v>
      </c>
      <c r="M143" s="32">
        <v>78704</v>
      </c>
      <c r="N143" s="92">
        <v>105</v>
      </c>
      <c r="O143" s="99">
        <v>1.58</v>
      </c>
      <c r="P143" s="59">
        <v>38670</v>
      </c>
      <c r="Q143" s="59">
        <v>38888</v>
      </c>
      <c r="R143" s="32" t="s">
        <v>1615</v>
      </c>
      <c r="S143" s="93" t="s">
        <v>3239</v>
      </c>
      <c r="T143" s="32" t="s">
        <v>3240</v>
      </c>
      <c r="U143" s="32" t="s">
        <v>3338</v>
      </c>
      <c r="V143" s="32" t="s">
        <v>3634</v>
      </c>
      <c r="AD143" s="10"/>
      <c r="AE143" s="10"/>
      <c r="AF143" s="7"/>
      <c r="AG143" s="10"/>
      <c r="AH143" s="6"/>
      <c r="AK143" s="10"/>
      <c r="AL143" s="33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</row>
    <row r="144" spans="2:147">
      <c r="B144" s="14"/>
      <c r="C144" s="32"/>
      <c r="D144" s="33"/>
      <c r="G144" s="14" t="s">
        <v>1219</v>
      </c>
      <c r="H144" s="14" t="s">
        <v>1220</v>
      </c>
      <c r="I144" s="14" t="s">
        <v>1221</v>
      </c>
      <c r="L144" s="14" t="s">
        <v>1067</v>
      </c>
      <c r="M144" s="32">
        <v>78705</v>
      </c>
      <c r="N144" s="41">
        <v>16</v>
      </c>
      <c r="O144" s="53">
        <v>0.4</v>
      </c>
      <c r="P144" s="31">
        <v>34303</v>
      </c>
      <c r="Q144" s="31">
        <v>34596</v>
      </c>
      <c r="R144" s="31"/>
      <c r="S144" s="32" t="s">
        <v>1222</v>
      </c>
      <c r="T144" s="32" t="s">
        <v>1223</v>
      </c>
      <c r="U144" s="32" t="s">
        <v>3338</v>
      </c>
      <c r="V144" s="32" t="s">
        <v>3546</v>
      </c>
      <c r="AD144" s="10"/>
      <c r="AE144" s="10"/>
      <c r="AF144" s="7"/>
      <c r="AG144" s="10"/>
      <c r="AH144" s="6"/>
      <c r="AK144" s="10"/>
      <c r="AL144" s="33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</row>
    <row r="145" spans="2:147">
      <c r="B145" s="14"/>
      <c r="C145" s="32"/>
      <c r="D145" s="33"/>
      <c r="E145" s="131">
        <v>10755611</v>
      </c>
      <c r="F145" s="14"/>
      <c r="G145" s="132" t="s">
        <v>4456</v>
      </c>
      <c r="H145" s="132" t="s">
        <v>4457</v>
      </c>
      <c r="I145" s="132" t="s">
        <v>4458</v>
      </c>
      <c r="J145" s="133">
        <v>215514</v>
      </c>
      <c r="K145" s="132"/>
      <c r="M145" s="133" t="s">
        <v>558</v>
      </c>
      <c r="N145" s="32">
        <v>327</v>
      </c>
      <c r="O145" s="135">
        <v>6.95</v>
      </c>
      <c r="P145" s="134">
        <v>41024</v>
      </c>
      <c r="Q145" s="134">
        <v>41227</v>
      </c>
      <c r="R145" s="32" t="s">
        <v>4364</v>
      </c>
      <c r="S145" s="133" t="s">
        <v>4488</v>
      </c>
      <c r="T145" s="133" t="s">
        <v>2249</v>
      </c>
      <c r="U145" s="32" t="s">
        <v>178</v>
      </c>
      <c r="V145" s="32" t="s">
        <v>4519</v>
      </c>
      <c r="AD145" s="10"/>
      <c r="AE145" s="10"/>
      <c r="AF145" s="7"/>
      <c r="AG145" s="10"/>
      <c r="AH145" s="6"/>
      <c r="AK145" s="10"/>
      <c r="AL145" s="33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</row>
    <row r="146" spans="2:147">
      <c r="B146" s="14"/>
      <c r="C146" s="32"/>
      <c r="D146" s="33"/>
      <c r="E146" s="131">
        <v>10861677</v>
      </c>
      <c r="F146" s="14"/>
      <c r="G146" s="132" t="s">
        <v>4613</v>
      </c>
      <c r="H146" s="132" t="s">
        <v>4664</v>
      </c>
      <c r="I146" s="132" t="s">
        <v>4612</v>
      </c>
      <c r="J146" s="133">
        <v>249896</v>
      </c>
      <c r="K146" s="14"/>
      <c r="M146" s="133" t="s">
        <v>547</v>
      </c>
      <c r="N146" s="32">
        <v>215</v>
      </c>
      <c r="O146" s="135">
        <v>1.5327</v>
      </c>
      <c r="P146" s="134">
        <v>41234</v>
      </c>
      <c r="R146" s="32" t="s">
        <v>1892</v>
      </c>
      <c r="S146" s="133" t="s">
        <v>4665</v>
      </c>
      <c r="T146" s="133" t="s">
        <v>2249</v>
      </c>
      <c r="U146" s="32" t="s">
        <v>915</v>
      </c>
      <c r="V146" s="32" t="s">
        <v>4706</v>
      </c>
      <c r="AD146" s="10"/>
      <c r="AE146" s="10"/>
      <c r="AF146" s="7"/>
      <c r="AG146" s="10"/>
      <c r="AH146" s="6"/>
      <c r="AK146" s="10"/>
      <c r="AL146" s="33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</row>
    <row r="147" spans="2:147">
      <c r="B147" s="14"/>
      <c r="C147" s="32"/>
      <c r="D147" s="33"/>
      <c r="E147" s="60">
        <v>10027438</v>
      </c>
      <c r="G147" s="56" t="s">
        <v>2620</v>
      </c>
      <c r="H147" s="56" t="s">
        <v>2621</v>
      </c>
      <c r="I147" s="56" t="s">
        <v>3822</v>
      </c>
      <c r="J147" s="92">
        <v>3302412</v>
      </c>
      <c r="K147" s="92"/>
      <c r="L147" s="56" t="s">
        <v>3822</v>
      </c>
      <c r="M147" s="92">
        <v>78660</v>
      </c>
      <c r="N147" s="102">
        <v>240</v>
      </c>
      <c r="O147" s="99">
        <v>13.933</v>
      </c>
      <c r="P147" s="59">
        <v>39199</v>
      </c>
      <c r="Q147" s="114">
        <v>39475</v>
      </c>
      <c r="R147" s="93" t="s">
        <v>1296</v>
      </c>
      <c r="S147" s="93" t="s">
        <v>3823</v>
      </c>
      <c r="T147" s="32" t="s">
        <v>3824</v>
      </c>
      <c r="U147" s="32" t="s">
        <v>3338</v>
      </c>
      <c r="V147" s="93" t="s">
        <v>2284</v>
      </c>
      <c r="AD147" s="10"/>
      <c r="AE147" s="10"/>
      <c r="AF147" s="7"/>
      <c r="AG147" s="10"/>
      <c r="AH147" s="6"/>
      <c r="AK147" s="10"/>
      <c r="AL147" s="33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</row>
    <row r="148" spans="2:147">
      <c r="B148" s="14"/>
      <c r="C148" s="32"/>
      <c r="D148" s="33"/>
      <c r="E148" s="60">
        <v>247296</v>
      </c>
      <c r="G148" s="56" t="s">
        <v>3587</v>
      </c>
      <c r="H148" s="56" t="s">
        <v>3588</v>
      </c>
      <c r="I148" s="56" t="s">
        <v>3589</v>
      </c>
      <c r="J148" s="92"/>
      <c r="K148" s="92"/>
      <c r="L148" s="14" t="s">
        <v>2095</v>
      </c>
      <c r="M148" s="72">
        <v>78758</v>
      </c>
      <c r="N148" s="32">
        <v>225</v>
      </c>
      <c r="O148" s="53">
        <v>10.199999999999999</v>
      </c>
      <c r="P148" s="59">
        <v>38413</v>
      </c>
      <c r="Q148" s="59">
        <v>38608</v>
      </c>
      <c r="R148" s="32" t="s">
        <v>4364</v>
      </c>
      <c r="S148" s="32" t="s">
        <v>3590</v>
      </c>
      <c r="T148" s="85" t="s">
        <v>1129</v>
      </c>
      <c r="U148" s="32" t="s">
        <v>3338</v>
      </c>
      <c r="V148" s="32" t="s">
        <v>2473</v>
      </c>
      <c r="AD148" s="10"/>
      <c r="AE148" s="10"/>
      <c r="AF148" s="7"/>
      <c r="AG148" s="10"/>
      <c r="AH148" s="6"/>
      <c r="AK148" s="10"/>
      <c r="AL148" s="33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</row>
    <row r="149" spans="2:147">
      <c r="B149" s="14"/>
      <c r="C149" s="32"/>
      <c r="D149" s="33"/>
      <c r="G149" s="14" t="s">
        <v>4219</v>
      </c>
      <c r="H149" s="14" t="s">
        <v>1225</v>
      </c>
      <c r="I149" s="14" t="s">
        <v>1226</v>
      </c>
      <c r="L149" s="14" t="s">
        <v>2096</v>
      </c>
      <c r="M149" s="8">
        <v>78703</v>
      </c>
      <c r="N149" s="41">
        <v>4</v>
      </c>
      <c r="O149" s="53">
        <v>0.3</v>
      </c>
      <c r="P149" s="31"/>
      <c r="Q149" s="31"/>
      <c r="R149" s="31"/>
      <c r="S149" s="32" t="s">
        <v>1227</v>
      </c>
      <c r="T149" s="32" t="s">
        <v>1228</v>
      </c>
      <c r="U149" s="32" t="s">
        <v>3338</v>
      </c>
      <c r="V149" s="32" t="s">
        <v>3566</v>
      </c>
      <c r="AD149" s="10"/>
      <c r="AE149" s="10"/>
      <c r="AF149" s="7"/>
      <c r="AG149" s="10"/>
      <c r="AH149" s="6"/>
      <c r="AK149" s="10"/>
      <c r="AL149" s="33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</row>
    <row r="150" spans="2:147">
      <c r="B150" s="14"/>
      <c r="C150" s="32"/>
      <c r="D150" s="33"/>
      <c r="E150" s="60">
        <v>266420</v>
      </c>
      <c r="G150" s="56" t="s">
        <v>659</v>
      </c>
      <c r="H150" s="56" t="s">
        <v>740</v>
      </c>
      <c r="I150" s="56" t="s">
        <v>3609</v>
      </c>
      <c r="J150" s="92">
        <v>3168163</v>
      </c>
      <c r="K150" s="92"/>
      <c r="L150" s="56" t="s">
        <v>660</v>
      </c>
      <c r="M150" s="32">
        <v>78748</v>
      </c>
      <c r="N150" s="41">
        <v>156</v>
      </c>
      <c r="O150" s="99">
        <v>99</v>
      </c>
      <c r="P150" s="59">
        <v>38539</v>
      </c>
      <c r="Q150" s="59">
        <v>38726</v>
      </c>
      <c r="R150" s="32" t="s">
        <v>4364</v>
      </c>
      <c r="S150" s="32" t="s">
        <v>1188</v>
      </c>
      <c r="T150" s="93" t="s">
        <v>299</v>
      </c>
      <c r="U150" s="32" t="s">
        <v>3338</v>
      </c>
      <c r="V150" s="32" t="s">
        <v>738</v>
      </c>
      <c r="AD150" s="10"/>
      <c r="AE150" s="10"/>
      <c r="AF150" s="7"/>
      <c r="AG150" s="10"/>
      <c r="AH150" s="6"/>
      <c r="AK150" s="10"/>
      <c r="AL150" s="33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</row>
    <row r="151" spans="2:147">
      <c r="B151" s="14"/>
      <c r="C151" s="32"/>
      <c r="D151" s="33"/>
      <c r="E151" s="131">
        <v>10140629</v>
      </c>
      <c r="F151" s="14"/>
      <c r="G151" s="132" t="s">
        <v>553</v>
      </c>
      <c r="H151" s="132" t="s">
        <v>2259</v>
      </c>
      <c r="I151" s="132" t="s">
        <v>555</v>
      </c>
      <c r="J151" s="133">
        <v>3354050</v>
      </c>
      <c r="K151" s="133"/>
      <c r="L151" s="132"/>
      <c r="M151" s="133" t="s">
        <v>554</v>
      </c>
      <c r="N151" s="133">
        <f>156+126+2</f>
        <v>284</v>
      </c>
      <c r="O151" s="141">
        <v>102.4</v>
      </c>
      <c r="P151" s="134">
        <v>39562</v>
      </c>
      <c r="Q151" s="134">
        <v>39930</v>
      </c>
      <c r="R151" s="133" t="s">
        <v>4364</v>
      </c>
      <c r="S151" s="133" t="s">
        <v>2260</v>
      </c>
      <c r="T151" s="32" t="s">
        <v>2261</v>
      </c>
      <c r="U151" s="32" t="s">
        <v>3338</v>
      </c>
      <c r="V151" s="32" t="s">
        <v>270</v>
      </c>
      <c r="AD151" s="10"/>
      <c r="AE151" s="10"/>
      <c r="AF151" s="7"/>
      <c r="AG151" s="10"/>
      <c r="AH151" s="6"/>
      <c r="AK151" s="10"/>
      <c r="AL151" s="33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</row>
    <row r="152" spans="2:147">
      <c r="B152" s="14"/>
      <c r="C152" s="32"/>
      <c r="D152" s="33"/>
      <c r="E152" s="131">
        <v>10708474</v>
      </c>
      <c r="F152" s="14"/>
      <c r="G152" s="132" t="s">
        <v>1879</v>
      </c>
      <c r="H152" s="132" t="s">
        <v>4698</v>
      </c>
      <c r="I152" s="132" t="s">
        <v>4697</v>
      </c>
      <c r="J152" s="133">
        <v>120296</v>
      </c>
      <c r="K152" s="132"/>
      <c r="M152" s="133" t="s">
        <v>547</v>
      </c>
      <c r="N152" s="32">
        <v>360</v>
      </c>
      <c r="O152" s="141">
        <v>7.0359999999999996</v>
      </c>
      <c r="P152" s="134">
        <v>40928</v>
      </c>
      <c r="Q152" s="134">
        <v>41137</v>
      </c>
      <c r="R152" s="133" t="s">
        <v>263</v>
      </c>
      <c r="S152" s="133" t="s">
        <v>253</v>
      </c>
      <c r="T152" s="133" t="s">
        <v>2249</v>
      </c>
      <c r="U152" s="32" t="s">
        <v>178</v>
      </c>
      <c r="V152" s="32" t="s">
        <v>4439</v>
      </c>
      <c r="AD152" s="10"/>
      <c r="AE152" s="10"/>
      <c r="AF152" s="7"/>
      <c r="AG152" s="10"/>
      <c r="AH152" s="6"/>
      <c r="AK152" s="10"/>
      <c r="AL152" s="33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</row>
    <row r="153" spans="2:147">
      <c r="B153" s="14"/>
      <c r="C153" s="32"/>
      <c r="D153" s="33"/>
      <c r="G153" s="14" t="s">
        <v>2903</v>
      </c>
      <c r="H153" s="14" t="s">
        <v>2904</v>
      </c>
      <c r="I153" s="14" t="s">
        <v>2905</v>
      </c>
      <c r="L153" s="14" t="s">
        <v>1068</v>
      </c>
      <c r="M153" s="32">
        <v>78701</v>
      </c>
      <c r="N153" s="41">
        <v>90</v>
      </c>
      <c r="O153" s="53">
        <v>0.26899999380111694</v>
      </c>
      <c r="P153" s="31">
        <v>35563</v>
      </c>
      <c r="Q153" s="31">
        <v>35690</v>
      </c>
      <c r="R153" s="31"/>
      <c r="S153" s="32" t="s">
        <v>2906</v>
      </c>
      <c r="T153" s="32" t="s">
        <v>2907</v>
      </c>
      <c r="U153" s="32" t="s">
        <v>3338</v>
      </c>
      <c r="V153" s="32" t="s">
        <v>3560</v>
      </c>
      <c r="AD153" s="10"/>
      <c r="AE153" s="10"/>
      <c r="AF153" s="7"/>
      <c r="AG153" s="10"/>
      <c r="AH153" s="6"/>
      <c r="AK153" s="10"/>
      <c r="AL153" s="33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</row>
    <row r="154" spans="2:147">
      <c r="B154" s="14"/>
      <c r="C154" s="32"/>
      <c r="D154" s="33"/>
      <c r="E154" s="58" t="s">
        <v>537</v>
      </c>
      <c r="G154" s="56" t="s">
        <v>3884</v>
      </c>
      <c r="H154" s="56" t="s">
        <v>288</v>
      </c>
      <c r="I154" s="33" t="s">
        <v>3488</v>
      </c>
      <c r="J154" s="32">
        <v>3095660</v>
      </c>
      <c r="L154" s="56" t="s">
        <v>742</v>
      </c>
      <c r="M154" s="92">
        <v>78703</v>
      </c>
      <c r="N154" s="92">
        <v>7</v>
      </c>
      <c r="O154" s="99">
        <v>0.37</v>
      </c>
      <c r="P154" s="59">
        <v>38915</v>
      </c>
      <c r="Q154" s="114">
        <v>39469</v>
      </c>
      <c r="R154" s="59" t="s">
        <v>1157</v>
      </c>
      <c r="S154" s="93" t="s">
        <v>864</v>
      </c>
      <c r="T154" s="93" t="s">
        <v>865</v>
      </c>
      <c r="U154" s="32" t="s">
        <v>562</v>
      </c>
      <c r="V154" s="32" t="s">
        <v>777</v>
      </c>
      <c r="AD154" s="10"/>
      <c r="AE154" s="10"/>
      <c r="AF154" s="7"/>
      <c r="AG154" s="10"/>
      <c r="AH154" s="6"/>
      <c r="AK154" s="10"/>
      <c r="AL154" s="33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</row>
    <row r="155" spans="2:147">
      <c r="B155" s="14"/>
      <c r="C155" s="32"/>
      <c r="D155" s="33"/>
      <c r="E155" s="58" t="s">
        <v>1668</v>
      </c>
      <c r="G155" s="14" t="s">
        <v>549</v>
      </c>
      <c r="H155" s="60" t="s">
        <v>1669</v>
      </c>
      <c r="I155" s="60" t="s">
        <v>1476</v>
      </c>
      <c r="J155" s="92">
        <v>714668</v>
      </c>
      <c r="K155" s="92"/>
      <c r="L155" s="60" t="s">
        <v>1476</v>
      </c>
      <c r="M155" s="92">
        <v>78731</v>
      </c>
      <c r="N155" s="92">
        <v>327</v>
      </c>
      <c r="O155" s="99">
        <v>3.84</v>
      </c>
      <c r="P155" s="114">
        <v>39010</v>
      </c>
      <c r="Q155" s="114">
        <v>39436</v>
      </c>
      <c r="R155" s="92" t="s">
        <v>4364</v>
      </c>
      <c r="S155" s="92" t="s">
        <v>406</v>
      </c>
      <c r="T155" s="92" t="s">
        <v>407</v>
      </c>
      <c r="U155" s="32" t="s">
        <v>3338</v>
      </c>
      <c r="V155" s="32" t="s">
        <v>4361</v>
      </c>
      <c r="AD155" s="10"/>
      <c r="AE155" s="10"/>
      <c r="AF155" s="7"/>
      <c r="AG155" s="10"/>
      <c r="AH155" s="6"/>
      <c r="AK155" s="10"/>
      <c r="AL155" s="33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</row>
    <row r="156" spans="2:147">
      <c r="B156" s="14"/>
      <c r="C156" s="32"/>
      <c r="D156" s="33"/>
      <c r="E156" s="131">
        <v>10844512</v>
      </c>
      <c r="F156" s="14"/>
      <c r="G156" s="132" t="s">
        <v>4642</v>
      </c>
      <c r="H156" s="132" t="s">
        <v>4681</v>
      </c>
      <c r="I156" s="132" t="s">
        <v>4641</v>
      </c>
      <c r="J156" s="133">
        <v>681262</v>
      </c>
      <c r="K156" s="14"/>
      <c r="M156" s="133" t="s">
        <v>4643</v>
      </c>
      <c r="N156" s="32">
        <v>328</v>
      </c>
      <c r="O156" s="135">
        <v>3.9434</v>
      </c>
      <c r="P156" s="134">
        <v>41198</v>
      </c>
      <c r="R156" s="32" t="s">
        <v>4257</v>
      </c>
      <c r="S156" s="133" t="s">
        <v>4674</v>
      </c>
      <c r="T156" s="133" t="s">
        <v>120</v>
      </c>
      <c r="U156" s="32" t="s">
        <v>915</v>
      </c>
      <c r="V156" s="32" t="s">
        <v>4706</v>
      </c>
      <c r="AD156" s="10"/>
      <c r="AE156" s="10"/>
      <c r="AF156" s="7"/>
      <c r="AG156" s="10"/>
      <c r="AH156" s="6"/>
      <c r="AK156" s="10"/>
      <c r="AL156" s="33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</row>
    <row r="157" spans="2:147">
      <c r="B157" s="14"/>
      <c r="C157" s="32"/>
      <c r="D157" s="33"/>
      <c r="E157" s="131" t="s">
        <v>4586</v>
      </c>
      <c r="F157" s="14"/>
      <c r="G157" s="132" t="s">
        <v>190</v>
      </c>
      <c r="H157" s="132" t="s">
        <v>221</v>
      </c>
      <c r="I157" s="132" t="s">
        <v>4585</v>
      </c>
      <c r="J157" s="133">
        <v>271430</v>
      </c>
      <c r="K157" s="14"/>
      <c r="M157" s="133" t="s">
        <v>3660</v>
      </c>
      <c r="N157" s="32">
        <v>179</v>
      </c>
      <c r="O157" s="135">
        <v>2.3347000000000002</v>
      </c>
      <c r="P157" s="134">
        <v>40694</v>
      </c>
      <c r="Q157" s="134">
        <v>40956</v>
      </c>
      <c r="R157" s="133" t="s">
        <v>4111</v>
      </c>
      <c r="S157" s="133" t="s">
        <v>223</v>
      </c>
      <c r="T157" s="133" t="s">
        <v>222</v>
      </c>
      <c r="U157" s="93" t="s">
        <v>178</v>
      </c>
      <c r="V157" s="32" t="s">
        <v>3163</v>
      </c>
      <c r="AD157" s="10"/>
      <c r="AE157" s="10"/>
      <c r="AF157" s="7"/>
      <c r="AG157" s="10"/>
      <c r="AH157" s="6"/>
      <c r="AK157" s="10"/>
      <c r="AL157" s="33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</row>
    <row r="158" spans="2:147">
      <c r="B158" s="14"/>
      <c r="C158" s="32"/>
      <c r="D158" s="33"/>
      <c r="E158" s="61">
        <v>213375</v>
      </c>
      <c r="G158" s="61" t="s">
        <v>1587</v>
      </c>
      <c r="H158" s="61" t="s">
        <v>847</v>
      </c>
      <c r="I158" s="61" t="s">
        <v>2702</v>
      </c>
      <c r="J158" s="107"/>
      <c r="K158" s="107"/>
      <c r="L158" s="61" t="s">
        <v>1588</v>
      </c>
      <c r="M158" s="32">
        <v>78735</v>
      </c>
      <c r="N158" s="32">
        <v>17</v>
      </c>
      <c r="O158" s="115">
        <v>7.1</v>
      </c>
      <c r="P158" s="105">
        <v>37620</v>
      </c>
      <c r="Q158" s="105">
        <v>37728</v>
      </c>
      <c r="R158" s="106" t="s">
        <v>4364</v>
      </c>
      <c r="S158" s="106" t="s">
        <v>1589</v>
      </c>
      <c r="T158" s="106" t="s">
        <v>3855</v>
      </c>
      <c r="U158" s="32" t="s">
        <v>3338</v>
      </c>
      <c r="V158" s="32" t="s">
        <v>2029</v>
      </c>
      <c r="AD158" s="10"/>
      <c r="AE158" s="10"/>
      <c r="AF158" s="7"/>
      <c r="AG158" s="10"/>
      <c r="AH158" s="6"/>
      <c r="AK158" s="10"/>
      <c r="AL158" s="33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</row>
    <row r="159" spans="2:147">
      <c r="B159" s="14"/>
      <c r="C159" s="32"/>
      <c r="D159" s="33"/>
      <c r="E159" s="131">
        <v>10579828</v>
      </c>
      <c r="F159" s="14"/>
      <c r="G159" s="132" t="s">
        <v>220</v>
      </c>
      <c r="H159" s="132" t="s">
        <v>4514</v>
      </c>
      <c r="I159" s="132" t="s">
        <v>219</v>
      </c>
      <c r="J159" s="133">
        <v>3504394</v>
      </c>
      <c r="K159" s="14"/>
      <c r="M159" s="133" t="s">
        <v>540</v>
      </c>
      <c r="N159" s="32">
        <v>220</v>
      </c>
      <c r="O159" s="135">
        <v>1.2</v>
      </c>
      <c r="P159" s="134">
        <v>40654</v>
      </c>
      <c r="Q159" s="134">
        <v>40912</v>
      </c>
      <c r="R159" s="133" t="s">
        <v>3754</v>
      </c>
      <c r="S159" s="133" t="s">
        <v>535</v>
      </c>
      <c r="T159" s="133" t="s">
        <v>2249</v>
      </c>
      <c r="U159" s="93" t="s">
        <v>178</v>
      </c>
      <c r="V159" s="32" t="s">
        <v>3163</v>
      </c>
      <c r="AD159" s="10"/>
      <c r="AE159" s="10"/>
      <c r="AF159" s="7"/>
      <c r="AG159" s="10"/>
      <c r="AH159" s="6"/>
      <c r="AK159" s="10"/>
      <c r="AL159" s="33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</row>
    <row r="160" spans="2:147">
      <c r="B160" s="14"/>
      <c r="C160" s="32"/>
      <c r="D160" s="33"/>
      <c r="E160" s="58" t="s">
        <v>3110</v>
      </c>
      <c r="G160" s="56" t="s">
        <v>2669</v>
      </c>
      <c r="H160" s="57" t="s">
        <v>1434</v>
      </c>
      <c r="I160" s="56" t="s">
        <v>705</v>
      </c>
      <c r="J160" s="92">
        <v>3329850</v>
      </c>
      <c r="K160" s="92"/>
      <c r="L160" s="56" t="s">
        <v>705</v>
      </c>
      <c r="M160" s="92">
        <v>78729</v>
      </c>
      <c r="N160" s="92">
        <v>592</v>
      </c>
      <c r="O160" s="99">
        <v>33.659999999999997</v>
      </c>
      <c r="P160" s="59">
        <v>39112</v>
      </c>
      <c r="Q160" s="59">
        <v>39343</v>
      </c>
      <c r="R160" s="93" t="s">
        <v>1296</v>
      </c>
      <c r="S160" s="93" t="s">
        <v>1596</v>
      </c>
      <c r="T160" s="32" t="s">
        <v>1597</v>
      </c>
      <c r="U160" s="93" t="s">
        <v>914</v>
      </c>
      <c r="V160" s="93" t="s">
        <v>2285</v>
      </c>
      <c r="AD160" s="10"/>
      <c r="AE160" s="10"/>
      <c r="AF160" s="7"/>
      <c r="AG160" s="10"/>
      <c r="AH160" s="6"/>
      <c r="AK160" s="10"/>
      <c r="AL160" s="33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</row>
    <row r="161" spans="1:147">
      <c r="B161" s="14"/>
      <c r="C161" s="32"/>
      <c r="D161" s="33"/>
      <c r="E161" s="131">
        <v>10650012</v>
      </c>
      <c r="F161" s="14"/>
      <c r="G161" s="132" t="s">
        <v>2129</v>
      </c>
      <c r="H161" s="132" t="s">
        <v>2127</v>
      </c>
      <c r="I161" s="132" t="s">
        <v>2128</v>
      </c>
      <c r="J161" s="133">
        <v>253276</v>
      </c>
      <c r="K161" s="14"/>
      <c r="M161" s="133" t="s">
        <v>3660</v>
      </c>
      <c r="N161" s="32">
        <v>314</v>
      </c>
      <c r="O161" s="121">
        <v>4.84</v>
      </c>
      <c r="P161" s="134">
        <v>40799</v>
      </c>
      <c r="Q161" s="134">
        <v>41098</v>
      </c>
      <c r="R161" s="32" t="s">
        <v>4364</v>
      </c>
      <c r="S161" s="133" t="s">
        <v>535</v>
      </c>
      <c r="T161" s="133" t="s">
        <v>2249</v>
      </c>
      <c r="U161" s="32" t="s">
        <v>178</v>
      </c>
      <c r="V161" s="32" t="s">
        <v>3140</v>
      </c>
      <c r="AD161" s="10"/>
      <c r="AE161" s="10"/>
      <c r="AF161" s="7"/>
      <c r="AG161" s="10"/>
      <c r="AH161" s="6"/>
      <c r="AK161" s="10"/>
      <c r="AL161" s="33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</row>
    <row r="162" spans="1:147">
      <c r="B162" s="14"/>
      <c r="C162" s="32"/>
      <c r="D162" s="33"/>
      <c r="E162" s="33">
        <v>152637</v>
      </c>
      <c r="G162" s="14" t="s">
        <v>3074</v>
      </c>
      <c r="H162" s="14" t="s">
        <v>4271</v>
      </c>
      <c r="I162" s="14" t="s">
        <v>3247</v>
      </c>
      <c r="L162" s="14" t="s">
        <v>746</v>
      </c>
      <c r="M162" s="32">
        <v>78741</v>
      </c>
      <c r="N162" s="41">
        <v>348</v>
      </c>
      <c r="O162" s="53">
        <v>26.32</v>
      </c>
      <c r="P162" s="31">
        <v>36704</v>
      </c>
      <c r="Q162" s="31">
        <v>36931</v>
      </c>
      <c r="R162" s="31"/>
      <c r="S162" s="32" t="s">
        <v>3075</v>
      </c>
      <c r="T162" s="32" t="s">
        <v>3076</v>
      </c>
      <c r="U162" s="32" t="s">
        <v>3338</v>
      </c>
      <c r="V162" s="32" t="s">
        <v>4270</v>
      </c>
      <c r="AD162" s="10"/>
      <c r="AE162" s="10"/>
      <c r="AF162" s="7"/>
      <c r="AG162" s="10"/>
      <c r="AH162" s="6"/>
      <c r="AK162" s="10"/>
      <c r="AL162" s="33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</row>
    <row r="163" spans="1:147">
      <c r="B163" s="14"/>
      <c r="C163" s="32"/>
      <c r="D163" s="33"/>
      <c r="E163" s="33">
        <v>101160</v>
      </c>
      <c r="G163" s="14" t="s">
        <v>685</v>
      </c>
      <c r="H163" s="14" t="s">
        <v>636</v>
      </c>
      <c r="I163" s="14" t="s">
        <v>2203</v>
      </c>
      <c r="L163" s="14" t="s">
        <v>1818</v>
      </c>
      <c r="M163" s="32">
        <v>78726</v>
      </c>
      <c r="N163" s="41">
        <v>288</v>
      </c>
      <c r="O163" s="53">
        <v>21.75</v>
      </c>
      <c r="P163" s="31">
        <v>36402</v>
      </c>
      <c r="Q163" s="31">
        <v>36570</v>
      </c>
      <c r="R163" s="31"/>
      <c r="S163" s="32" t="s">
        <v>3568</v>
      </c>
      <c r="T163" s="32" t="s">
        <v>272</v>
      </c>
      <c r="U163" s="32" t="s">
        <v>3338</v>
      </c>
      <c r="V163" s="32" t="s">
        <v>1379</v>
      </c>
      <c r="AD163" s="10"/>
      <c r="AE163" s="10"/>
      <c r="AF163" s="7"/>
      <c r="AG163" s="10"/>
      <c r="AH163" s="6"/>
      <c r="AK163" s="10"/>
      <c r="AL163" s="33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</row>
    <row r="164" spans="1:147">
      <c r="B164" s="14"/>
      <c r="C164" s="32"/>
      <c r="D164" s="33"/>
      <c r="G164" s="14" t="s">
        <v>2910</v>
      </c>
      <c r="H164" s="14" t="s">
        <v>2870</v>
      </c>
      <c r="I164" s="14" t="s">
        <v>2871</v>
      </c>
      <c r="L164" s="14" t="s">
        <v>747</v>
      </c>
      <c r="M164" s="32">
        <v>78744</v>
      </c>
      <c r="N164" s="41">
        <v>229</v>
      </c>
      <c r="O164" s="53">
        <v>8.6999999999999993</v>
      </c>
      <c r="P164" s="31">
        <v>34312</v>
      </c>
      <c r="Q164" s="31">
        <v>34661</v>
      </c>
      <c r="R164" s="31"/>
      <c r="S164" s="32" t="s">
        <v>2872</v>
      </c>
      <c r="T164" s="32" t="s">
        <v>2873</v>
      </c>
      <c r="U164" s="32" t="s">
        <v>3338</v>
      </c>
      <c r="V164" s="32" t="s">
        <v>3546</v>
      </c>
      <c r="AD164" s="10"/>
      <c r="AE164" s="10"/>
      <c r="AF164" s="7"/>
      <c r="AG164" s="10"/>
      <c r="AH164" s="6"/>
      <c r="AK164" s="10"/>
      <c r="AL164" s="33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</row>
    <row r="165" spans="1:147">
      <c r="B165" s="14"/>
      <c r="C165" s="32"/>
      <c r="D165" s="33"/>
      <c r="E165" s="61">
        <v>212718</v>
      </c>
      <c r="G165" s="61" t="s">
        <v>1583</v>
      </c>
      <c r="H165" s="61" t="s">
        <v>852</v>
      </c>
      <c r="I165" s="61" t="s">
        <v>1584</v>
      </c>
      <c r="J165" s="107">
        <v>3094372</v>
      </c>
      <c r="K165" s="107"/>
      <c r="L165" s="61" t="s">
        <v>1584</v>
      </c>
      <c r="M165" s="32">
        <v>78750</v>
      </c>
      <c r="N165" s="32">
        <v>102</v>
      </c>
      <c r="O165" s="115">
        <v>21.555800000000001</v>
      </c>
      <c r="P165" s="105">
        <v>37606</v>
      </c>
      <c r="Q165" s="105">
        <v>37964</v>
      </c>
      <c r="R165" s="106" t="s">
        <v>2045</v>
      </c>
      <c r="S165" s="106" t="s">
        <v>1585</v>
      </c>
      <c r="T165" s="106" t="s">
        <v>1586</v>
      </c>
      <c r="U165" s="32" t="s">
        <v>3338</v>
      </c>
      <c r="V165" s="32" t="s">
        <v>2029</v>
      </c>
      <c r="AD165" s="10"/>
      <c r="AE165" s="10"/>
      <c r="AF165" s="7"/>
      <c r="AG165" s="10"/>
      <c r="AH165" s="6"/>
      <c r="AK165" s="10"/>
      <c r="AL165" s="33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</row>
    <row r="166" spans="1:147">
      <c r="B166" s="14"/>
      <c r="C166" s="32"/>
      <c r="D166" s="33"/>
      <c r="E166" s="131">
        <v>10638823</v>
      </c>
      <c r="F166" s="14"/>
      <c r="G166" s="132" t="s">
        <v>3988</v>
      </c>
      <c r="H166" s="132" t="s">
        <v>2152</v>
      </c>
      <c r="I166" s="132" t="s">
        <v>3987</v>
      </c>
      <c r="J166" s="133">
        <v>3094372</v>
      </c>
      <c r="K166" s="14"/>
      <c r="M166" s="133" t="s">
        <v>570</v>
      </c>
      <c r="N166" s="32">
        <v>101</v>
      </c>
      <c r="O166" s="121">
        <v>6.0919999999999996</v>
      </c>
      <c r="P166" s="134">
        <v>40773</v>
      </c>
      <c r="Q166" s="134">
        <v>41053</v>
      </c>
      <c r="R166" s="32" t="s">
        <v>4364</v>
      </c>
      <c r="S166" s="133" t="s">
        <v>2153</v>
      </c>
      <c r="T166" s="133" t="s">
        <v>2142</v>
      </c>
      <c r="U166" s="32" t="s">
        <v>3338</v>
      </c>
      <c r="V166" s="32" t="s">
        <v>3140</v>
      </c>
      <c r="AD166" s="10"/>
      <c r="AE166" s="10"/>
      <c r="AF166" s="7"/>
      <c r="AG166" s="10"/>
      <c r="AH166" s="6"/>
      <c r="AK166" s="10"/>
      <c r="AL166" s="33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</row>
    <row r="167" spans="1:147">
      <c r="B167" s="14"/>
      <c r="C167" s="32"/>
      <c r="D167" s="33"/>
      <c r="G167" s="14" t="s">
        <v>2877</v>
      </c>
      <c r="H167" s="14" t="s">
        <v>2433</v>
      </c>
      <c r="I167" s="14" t="s">
        <v>3340</v>
      </c>
      <c r="L167" s="14" t="s">
        <v>748</v>
      </c>
      <c r="M167" s="32">
        <v>78750</v>
      </c>
      <c r="N167" s="41">
        <v>195</v>
      </c>
      <c r="O167" s="53">
        <v>11.29</v>
      </c>
      <c r="P167" s="31">
        <v>34204</v>
      </c>
      <c r="Q167" s="31">
        <v>34444</v>
      </c>
      <c r="R167" s="31"/>
      <c r="S167" s="32" t="s">
        <v>3341</v>
      </c>
      <c r="T167" s="32" t="s">
        <v>3342</v>
      </c>
      <c r="U167" s="32" t="s">
        <v>3338</v>
      </c>
      <c r="V167" s="32" t="s">
        <v>3545</v>
      </c>
      <c r="AD167" s="10"/>
      <c r="AE167" s="10"/>
      <c r="AF167" s="7"/>
      <c r="AG167" s="10"/>
      <c r="AH167" s="6"/>
      <c r="AK167" s="10"/>
      <c r="AL167" s="33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</row>
    <row r="168" spans="1:147">
      <c r="B168" s="14"/>
      <c r="C168" s="32"/>
      <c r="D168" s="33"/>
      <c r="E168" s="131">
        <v>10810303</v>
      </c>
      <c r="F168" s="14"/>
      <c r="G168" s="132" t="s">
        <v>4532</v>
      </c>
      <c r="H168" s="132" t="s">
        <v>4530</v>
      </c>
      <c r="I168" s="132" t="s">
        <v>4531</v>
      </c>
      <c r="J168" s="133">
        <v>1116967</v>
      </c>
      <c r="K168" s="14"/>
      <c r="M168" s="133" t="s">
        <v>3669</v>
      </c>
      <c r="N168" s="32">
        <v>135</v>
      </c>
      <c r="O168" s="144">
        <v>0.63500000000000001</v>
      </c>
      <c r="P168" s="134">
        <v>41130</v>
      </c>
      <c r="R168" s="32" t="s">
        <v>263</v>
      </c>
      <c r="S168" s="133" t="s">
        <v>4501</v>
      </c>
      <c r="T168" s="133" t="s">
        <v>120</v>
      </c>
      <c r="U168" s="32" t="s">
        <v>915</v>
      </c>
      <c r="V168" s="32" t="s">
        <v>4579</v>
      </c>
      <c r="AD168" s="10"/>
      <c r="AE168" s="10"/>
      <c r="AF168" s="7"/>
      <c r="AG168" s="10"/>
      <c r="AH168" s="6"/>
      <c r="AK168" s="10"/>
      <c r="AL168" s="33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</row>
    <row r="169" spans="1:147">
      <c r="B169" s="14"/>
      <c r="C169" s="32"/>
      <c r="D169" s="33"/>
      <c r="G169" s="14" t="s">
        <v>1191</v>
      </c>
      <c r="H169" s="14" t="s">
        <v>3316</v>
      </c>
      <c r="I169" s="14" t="s">
        <v>3317</v>
      </c>
      <c r="L169" s="14" t="s">
        <v>749</v>
      </c>
      <c r="M169" s="32">
        <v>78731</v>
      </c>
      <c r="N169" s="41">
        <v>336</v>
      </c>
      <c r="O169" s="53">
        <v>31.84</v>
      </c>
      <c r="P169" s="31">
        <v>33787</v>
      </c>
      <c r="Q169" s="31">
        <v>34022</v>
      </c>
      <c r="R169" s="31"/>
      <c r="S169" s="32" t="s">
        <v>2564</v>
      </c>
      <c r="T169" s="32" t="s">
        <v>2565</v>
      </c>
      <c r="U169" s="32" t="s">
        <v>3338</v>
      </c>
      <c r="V169" s="32" t="s">
        <v>179</v>
      </c>
      <c r="AD169" s="10"/>
      <c r="AE169" s="10"/>
      <c r="AF169" s="7"/>
      <c r="AG169" s="10"/>
      <c r="AH169" s="6"/>
      <c r="AK169" s="10"/>
      <c r="AL169" s="33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</row>
    <row r="170" spans="1:147">
      <c r="A170" s="131"/>
      <c r="B170" s="14"/>
      <c r="C170" s="132"/>
      <c r="D170" s="33"/>
      <c r="E170" s="60">
        <v>286205</v>
      </c>
      <c r="G170" s="56" t="s">
        <v>4399</v>
      </c>
      <c r="H170" s="57" t="s">
        <v>3714</v>
      </c>
      <c r="I170" s="56" t="s">
        <v>4400</v>
      </c>
      <c r="J170" s="92">
        <v>826550</v>
      </c>
      <c r="K170" s="92"/>
      <c r="L170" s="56" t="s">
        <v>4400</v>
      </c>
      <c r="M170" s="32">
        <v>78704</v>
      </c>
      <c r="N170" s="92">
        <v>30</v>
      </c>
      <c r="O170" s="99">
        <v>3</v>
      </c>
      <c r="P170" s="59">
        <v>38665</v>
      </c>
      <c r="Q170" s="59">
        <v>38875</v>
      </c>
      <c r="R170" s="32" t="s">
        <v>4364</v>
      </c>
      <c r="S170" s="93" t="s">
        <v>3713</v>
      </c>
      <c r="T170" s="32" t="s">
        <v>1398</v>
      </c>
      <c r="U170" s="93" t="s">
        <v>3338</v>
      </c>
      <c r="V170" s="32" t="s">
        <v>3634</v>
      </c>
      <c r="AD170" s="10"/>
      <c r="AE170" s="10"/>
      <c r="AF170" s="7"/>
      <c r="AG170" s="10"/>
      <c r="AH170" s="6"/>
      <c r="AK170" s="10"/>
      <c r="AL170" s="33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</row>
    <row r="171" spans="1:147">
      <c r="B171" s="14"/>
      <c r="C171" s="32"/>
      <c r="D171" s="33"/>
      <c r="E171" s="131">
        <v>10597255</v>
      </c>
      <c r="F171" s="14"/>
      <c r="G171" s="132" t="s">
        <v>199</v>
      </c>
      <c r="H171" s="132" t="s">
        <v>522</v>
      </c>
      <c r="I171" s="132" t="s">
        <v>4400</v>
      </c>
      <c r="J171" s="133">
        <v>826550</v>
      </c>
      <c r="K171" s="14"/>
      <c r="M171" s="133" t="s">
        <v>547</v>
      </c>
      <c r="N171" s="32">
        <v>20</v>
      </c>
      <c r="O171" s="135">
        <v>1.41</v>
      </c>
      <c r="P171" s="134">
        <v>40690</v>
      </c>
      <c r="Q171" s="134">
        <v>41089</v>
      </c>
      <c r="R171" s="133" t="s">
        <v>521</v>
      </c>
      <c r="S171" s="133" t="s">
        <v>520</v>
      </c>
      <c r="T171" s="133" t="s">
        <v>519</v>
      </c>
      <c r="U171" s="32" t="s">
        <v>178</v>
      </c>
      <c r="V171" s="32" t="s">
        <v>3163</v>
      </c>
      <c r="AD171" s="10"/>
      <c r="AE171" s="10"/>
      <c r="AF171" s="7"/>
      <c r="AG171" s="10"/>
      <c r="AH171" s="6"/>
      <c r="AK171" s="10"/>
      <c r="AL171" s="33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</row>
    <row r="172" spans="1:147">
      <c r="B172" s="14"/>
      <c r="C172" s="32"/>
      <c r="D172" s="33"/>
      <c r="E172" s="60">
        <v>300603</v>
      </c>
      <c r="G172" s="56" t="s">
        <v>743</v>
      </c>
      <c r="H172" s="56" t="s">
        <v>1239</v>
      </c>
      <c r="I172" s="33" t="s">
        <v>3489</v>
      </c>
      <c r="J172" s="32">
        <v>3240118</v>
      </c>
      <c r="L172" s="56" t="s">
        <v>744</v>
      </c>
      <c r="M172" s="32">
        <v>78754</v>
      </c>
      <c r="N172" s="92">
        <v>290</v>
      </c>
      <c r="O172" s="99">
        <v>22.87</v>
      </c>
      <c r="P172" s="59">
        <v>38924</v>
      </c>
      <c r="Q172" s="59">
        <v>39248</v>
      </c>
      <c r="R172" s="59" t="s">
        <v>4364</v>
      </c>
      <c r="S172" s="93" t="s">
        <v>1240</v>
      </c>
      <c r="T172" s="93" t="s">
        <v>1241</v>
      </c>
      <c r="U172" s="93" t="s">
        <v>3338</v>
      </c>
      <c r="V172" s="32" t="s">
        <v>777</v>
      </c>
      <c r="AD172" s="10"/>
      <c r="AE172" s="10"/>
      <c r="AF172" s="7"/>
      <c r="AG172" s="10"/>
      <c r="AH172" s="6"/>
      <c r="AK172" s="10"/>
      <c r="AL172" s="33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</row>
    <row r="173" spans="1:147">
      <c r="B173" s="14"/>
      <c r="C173" s="32"/>
      <c r="D173" s="33"/>
      <c r="E173" s="131">
        <v>10614370</v>
      </c>
      <c r="F173" s="14"/>
      <c r="G173" s="132" t="s">
        <v>204</v>
      </c>
      <c r="H173" s="132" t="s">
        <v>526</v>
      </c>
      <c r="I173" s="132" t="s">
        <v>203</v>
      </c>
      <c r="J173" s="133">
        <v>3505131</v>
      </c>
      <c r="K173" s="14"/>
      <c r="M173" s="133" t="s">
        <v>205</v>
      </c>
      <c r="N173" s="32">
        <v>115</v>
      </c>
      <c r="O173" s="135">
        <v>20.73</v>
      </c>
      <c r="P173" s="134">
        <v>40725</v>
      </c>
      <c r="Q173" s="14"/>
      <c r="R173" s="93" t="s">
        <v>4364</v>
      </c>
      <c r="S173" s="133" t="s">
        <v>525</v>
      </c>
      <c r="T173" s="133" t="s">
        <v>524</v>
      </c>
      <c r="U173" s="133" t="s">
        <v>562</v>
      </c>
      <c r="V173" s="32" t="s">
        <v>3163</v>
      </c>
      <c r="AD173" s="10"/>
      <c r="AE173" s="10"/>
      <c r="AF173" s="7"/>
      <c r="AG173" s="10"/>
      <c r="AH173" s="6"/>
      <c r="AK173" s="10"/>
      <c r="AL173" s="33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</row>
    <row r="174" spans="1:147">
      <c r="B174" s="14"/>
      <c r="C174" s="32"/>
      <c r="D174" s="33"/>
      <c r="E174" s="33">
        <v>10099831</v>
      </c>
      <c r="G174" s="14" t="s">
        <v>29</v>
      </c>
      <c r="H174" s="14" t="s">
        <v>30</v>
      </c>
      <c r="I174" s="14" t="s">
        <v>31</v>
      </c>
      <c r="J174" s="32">
        <v>329314</v>
      </c>
      <c r="L174" s="59"/>
      <c r="M174" s="32" t="s">
        <v>4108</v>
      </c>
      <c r="N174" s="32">
        <v>28</v>
      </c>
      <c r="O174" s="32">
        <v>1.2</v>
      </c>
      <c r="P174" s="59">
        <v>39436</v>
      </c>
      <c r="Q174" s="59">
        <v>39762</v>
      </c>
      <c r="R174" s="32" t="s">
        <v>4111</v>
      </c>
      <c r="S174" s="93" t="s">
        <v>1721</v>
      </c>
      <c r="T174" s="32" t="s">
        <v>1720</v>
      </c>
      <c r="U174" s="32" t="s">
        <v>914</v>
      </c>
      <c r="V174" s="32" t="s">
        <v>2317</v>
      </c>
      <c r="AD174" s="10"/>
      <c r="AE174" s="10"/>
      <c r="AF174" s="7"/>
      <c r="AG174" s="10"/>
      <c r="AH174" s="6"/>
      <c r="AK174" s="10"/>
      <c r="AL174" s="33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</row>
    <row r="175" spans="1:147">
      <c r="B175" s="14"/>
      <c r="C175" s="32"/>
      <c r="D175" s="33"/>
      <c r="E175" s="33" t="s">
        <v>1554</v>
      </c>
      <c r="G175" s="132" t="s">
        <v>3790</v>
      </c>
      <c r="H175" s="14" t="s">
        <v>2079</v>
      </c>
      <c r="I175" s="14" t="s">
        <v>32</v>
      </c>
      <c r="J175" s="32">
        <v>501880</v>
      </c>
      <c r="L175" s="59"/>
      <c r="M175" s="32" t="s">
        <v>4108</v>
      </c>
      <c r="N175" s="32">
        <v>14</v>
      </c>
      <c r="O175" s="32">
        <v>0.5</v>
      </c>
      <c r="P175" s="59">
        <v>39436</v>
      </c>
      <c r="Q175" s="14"/>
      <c r="R175" s="32" t="s">
        <v>4111</v>
      </c>
      <c r="S175" s="93" t="s">
        <v>1721</v>
      </c>
      <c r="T175" s="32" t="s">
        <v>1720</v>
      </c>
      <c r="U175" s="133" t="s">
        <v>562</v>
      </c>
      <c r="V175" s="32" t="s">
        <v>2317</v>
      </c>
      <c r="AD175" s="10"/>
      <c r="AE175" s="10"/>
      <c r="AF175" s="7"/>
      <c r="AG175" s="10"/>
      <c r="AH175" s="6"/>
      <c r="AK175" s="10"/>
      <c r="AL175" s="33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</row>
    <row r="176" spans="1:147">
      <c r="B176" s="14"/>
      <c r="C176" s="32"/>
      <c r="D176" s="33"/>
      <c r="E176" s="33">
        <v>10101167</v>
      </c>
      <c r="G176" s="14" t="s">
        <v>1724</v>
      </c>
      <c r="H176" s="14" t="s">
        <v>347</v>
      </c>
      <c r="I176" s="14" t="s">
        <v>348</v>
      </c>
      <c r="J176" s="32">
        <v>3033370</v>
      </c>
      <c r="K176" s="32" t="s">
        <v>2060</v>
      </c>
      <c r="L176" s="59"/>
      <c r="M176" s="32">
        <v>78741</v>
      </c>
      <c r="N176" s="32">
        <v>30</v>
      </c>
      <c r="O176" s="32">
        <v>1.2</v>
      </c>
      <c r="P176" s="59">
        <v>39443</v>
      </c>
      <c r="Q176" s="59">
        <v>39853</v>
      </c>
      <c r="R176" s="93" t="s">
        <v>1671</v>
      </c>
      <c r="S176" s="93" t="s">
        <v>349</v>
      </c>
      <c r="T176" s="32" t="s">
        <v>350</v>
      </c>
      <c r="U176" s="32" t="s">
        <v>914</v>
      </c>
      <c r="V176" s="32" t="s">
        <v>2317</v>
      </c>
      <c r="AD176" s="10"/>
      <c r="AE176" s="10"/>
      <c r="AF176" s="7"/>
      <c r="AG176" s="10"/>
      <c r="AH176" s="6"/>
      <c r="AK176" s="10"/>
      <c r="AL176" s="33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</row>
    <row r="177" spans="2:147">
      <c r="B177" s="14"/>
      <c r="C177" s="32"/>
      <c r="D177" s="33"/>
      <c r="E177" s="60">
        <v>250928</v>
      </c>
      <c r="G177" s="56" t="s">
        <v>3591</v>
      </c>
      <c r="H177" s="56" t="s">
        <v>3592</v>
      </c>
      <c r="I177" s="56" t="s">
        <v>3593</v>
      </c>
      <c r="J177" s="92"/>
      <c r="K177" s="92"/>
      <c r="L177" s="14" t="s">
        <v>3594</v>
      </c>
      <c r="M177" s="72">
        <v>78705</v>
      </c>
      <c r="N177" s="32">
        <v>42</v>
      </c>
      <c r="O177" s="53">
        <v>1.4</v>
      </c>
      <c r="P177" s="59">
        <v>38429</v>
      </c>
      <c r="Q177" s="59">
        <v>38624</v>
      </c>
      <c r="R177" s="32" t="s">
        <v>604</v>
      </c>
      <c r="S177" s="32" t="s">
        <v>3595</v>
      </c>
      <c r="T177" s="85" t="s">
        <v>3596</v>
      </c>
      <c r="U177" s="32" t="s">
        <v>3338</v>
      </c>
      <c r="V177" s="32" t="s">
        <v>2473</v>
      </c>
      <c r="AD177" s="10"/>
      <c r="AE177" s="10"/>
      <c r="AF177" s="7"/>
      <c r="AG177" s="10"/>
      <c r="AH177" s="6"/>
      <c r="AK177" s="10"/>
      <c r="AL177" s="33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</row>
    <row r="178" spans="2:147">
      <c r="B178" s="14"/>
      <c r="C178" s="32"/>
      <c r="D178" s="33"/>
      <c r="E178" s="131">
        <v>10166909</v>
      </c>
      <c r="F178" s="14"/>
      <c r="G178" s="132" t="s">
        <v>2241</v>
      </c>
      <c r="H178" s="132" t="s">
        <v>2827</v>
      </c>
      <c r="I178" s="132" t="s">
        <v>2243</v>
      </c>
      <c r="J178" s="133">
        <v>3187922</v>
      </c>
      <c r="K178" s="133"/>
      <c r="L178" s="132"/>
      <c r="M178" s="133" t="s">
        <v>2242</v>
      </c>
      <c r="N178" s="142">
        <v>145</v>
      </c>
      <c r="O178" s="141">
        <v>8.0960000000000001</v>
      </c>
      <c r="P178" s="134">
        <v>39631</v>
      </c>
      <c r="R178" s="142" t="s">
        <v>4111</v>
      </c>
      <c r="S178" s="133" t="s">
        <v>2826</v>
      </c>
      <c r="T178" s="32" t="s">
        <v>2257</v>
      </c>
      <c r="U178" s="133" t="s">
        <v>562</v>
      </c>
      <c r="V178" s="32" t="s">
        <v>270</v>
      </c>
      <c r="AD178" s="10"/>
      <c r="AE178" s="10"/>
      <c r="AF178" s="7"/>
      <c r="AG178" s="10"/>
      <c r="AH178" s="6"/>
      <c r="AK178" s="10"/>
      <c r="AL178" s="33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</row>
    <row r="179" spans="2:147">
      <c r="B179" s="14"/>
      <c r="C179" s="136"/>
      <c r="D179" s="33"/>
      <c r="G179" s="14" t="s">
        <v>2569</v>
      </c>
      <c r="H179" s="14" t="s">
        <v>2570</v>
      </c>
      <c r="I179" s="14" t="s">
        <v>1325</v>
      </c>
      <c r="L179" s="14" t="s">
        <v>505</v>
      </c>
      <c r="M179" s="32">
        <v>78613</v>
      </c>
      <c r="N179" s="41">
        <v>154</v>
      </c>
      <c r="O179" s="53">
        <v>10.5</v>
      </c>
      <c r="P179" s="31" t="s">
        <v>418</v>
      </c>
      <c r="Q179" s="31" t="s">
        <v>418</v>
      </c>
      <c r="R179" s="31"/>
      <c r="S179" s="32" t="s">
        <v>1326</v>
      </c>
      <c r="T179" s="32" t="s">
        <v>1327</v>
      </c>
      <c r="U179" s="32" t="s">
        <v>3338</v>
      </c>
      <c r="V179" s="32" t="s">
        <v>3557</v>
      </c>
      <c r="AD179" s="10"/>
      <c r="AE179" s="10"/>
      <c r="AF179" s="7"/>
      <c r="AG179" s="10"/>
      <c r="AH179" s="6"/>
      <c r="AK179" s="10"/>
      <c r="AL179" s="33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</row>
    <row r="180" spans="2:147">
      <c r="B180" s="14"/>
      <c r="C180" s="32"/>
      <c r="D180" s="33"/>
      <c r="G180" s="14" t="s">
        <v>1330</v>
      </c>
      <c r="H180" s="14" t="s">
        <v>2984</v>
      </c>
      <c r="I180" s="14" t="s">
        <v>510</v>
      </c>
      <c r="L180" s="14" t="s">
        <v>2727</v>
      </c>
      <c r="M180" s="32">
        <v>78751</v>
      </c>
      <c r="N180" s="41">
        <v>273</v>
      </c>
      <c r="O180" s="53">
        <v>6.84</v>
      </c>
      <c r="P180" s="31">
        <v>35040</v>
      </c>
      <c r="Q180" s="31">
        <v>35167</v>
      </c>
      <c r="R180" s="31"/>
      <c r="S180" s="32" t="s">
        <v>1331</v>
      </c>
      <c r="T180" s="32" t="s">
        <v>1332</v>
      </c>
      <c r="U180" s="32" t="s">
        <v>3338</v>
      </c>
      <c r="V180" s="32" t="s">
        <v>3554</v>
      </c>
      <c r="AD180" s="10"/>
      <c r="AE180" s="10"/>
      <c r="AF180" s="7"/>
      <c r="AG180" s="10"/>
      <c r="AH180" s="6"/>
      <c r="AK180" s="10"/>
      <c r="AL180" s="33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</row>
    <row r="181" spans="2:147">
      <c r="B181" s="14"/>
      <c r="C181" s="32"/>
      <c r="D181" s="33"/>
      <c r="E181" s="61">
        <v>211446</v>
      </c>
      <c r="G181" s="61" t="s">
        <v>83</v>
      </c>
      <c r="H181" s="61" t="s">
        <v>2985</v>
      </c>
      <c r="I181" s="61" t="s">
        <v>4172</v>
      </c>
      <c r="J181" s="107"/>
      <c r="K181" s="107"/>
      <c r="L181" s="61" t="s">
        <v>2703</v>
      </c>
      <c r="M181" s="32">
        <v>78745</v>
      </c>
      <c r="N181" s="32">
        <v>44</v>
      </c>
      <c r="O181" s="115">
        <v>8.1809999999999992</v>
      </c>
      <c r="P181" s="105">
        <v>37580</v>
      </c>
      <c r="Q181" s="105">
        <v>37873</v>
      </c>
      <c r="R181" s="106" t="s">
        <v>750</v>
      </c>
      <c r="S181" s="106" t="s">
        <v>84</v>
      </c>
      <c r="T181" s="106" t="s">
        <v>85</v>
      </c>
      <c r="U181" s="5" t="s">
        <v>562</v>
      </c>
      <c r="V181" s="32" t="s">
        <v>2029</v>
      </c>
      <c r="AD181" s="10"/>
      <c r="AE181" s="10"/>
      <c r="AF181" s="7"/>
      <c r="AG181" s="10"/>
      <c r="AH181" s="6"/>
      <c r="AK181" s="10"/>
      <c r="AL181" s="33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</row>
    <row r="182" spans="2:147">
      <c r="B182" s="14"/>
      <c r="C182" s="32"/>
      <c r="D182" s="33"/>
      <c r="E182" s="33">
        <v>227664</v>
      </c>
      <c r="G182" s="14" t="s">
        <v>396</v>
      </c>
      <c r="H182" s="14" t="s">
        <v>1397</v>
      </c>
      <c r="I182" s="14" t="s">
        <v>4045</v>
      </c>
      <c r="L182" s="14" t="s">
        <v>1804</v>
      </c>
      <c r="M182" s="32">
        <v>78727</v>
      </c>
      <c r="N182" s="41">
        <v>240</v>
      </c>
      <c r="O182" s="53">
        <v>13.3</v>
      </c>
      <c r="P182" s="31">
        <v>37935</v>
      </c>
      <c r="Q182" s="31">
        <v>38022</v>
      </c>
      <c r="R182" s="31" t="s">
        <v>2033</v>
      </c>
      <c r="S182" s="32" t="s">
        <v>2034</v>
      </c>
      <c r="T182" s="32" t="s">
        <v>2035</v>
      </c>
      <c r="U182" s="32" t="s">
        <v>3338</v>
      </c>
      <c r="V182" s="32" t="s">
        <v>391</v>
      </c>
      <c r="AD182" s="10"/>
      <c r="AE182" s="10"/>
      <c r="AF182" s="7"/>
      <c r="AG182" s="10"/>
      <c r="AH182" s="6"/>
      <c r="AK182" s="10"/>
      <c r="AL182" s="33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</row>
    <row r="183" spans="2:147">
      <c r="B183" s="14"/>
      <c r="C183" s="32"/>
      <c r="D183" s="33"/>
      <c r="E183" s="60">
        <v>244662</v>
      </c>
      <c r="G183" s="56" t="s">
        <v>3164</v>
      </c>
      <c r="H183" s="56" t="s">
        <v>2292</v>
      </c>
      <c r="I183" s="14" t="s">
        <v>804</v>
      </c>
      <c r="J183" s="32">
        <v>3143614</v>
      </c>
      <c r="K183" s="47"/>
      <c r="L183" s="56" t="s">
        <v>805</v>
      </c>
      <c r="M183" s="32">
        <v>78753</v>
      </c>
      <c r="N183" s="32">
        <v>264</v>
      </c>
      <c r="O183" s="53">
        <v>19.63</v>
      </c>
      <c r="P183" s="59">
        <v>38296</v>
      </c>
      <c r="Q183" s="59">
        <v>38607</v>
      </c>
      <c r="R183" s="32" t="s">
        <v>2033</v>
      </c>
      <c r="S183" s="5" t="s">
        <v>4114</v>
      </c>
      <c r="T183" s="5" t="s">
        <v>4115</v>
      </c>
      <c r="U183" s="93" t="s">
        <v>3338</v>
      </c>
      <c r="V183" s="32" t="s">
        <v>597</v>
      </c>
      <c r="AD183" s="10"/>
      <c r="AE183" s="10"/>
      <c r="AF183" s="7"/>
      <c r="AG183" s="10"/>
      <c r="AH183" s="6"/>
      <c r="AK183" s="10"/>
      <c r="AL183" s="33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</row>
    <row r="184" spans="2:147">
      <c r="B184" s="14"/>
      <c r="C184" s="32"/>
      <c r="D184" s="33"/>
      <c r="E184" s="33" t="s">
        <v>3414</v>
      </c>
      <c r="G184" s="14" t="s">
        <v>3040</v>
      </c>
      <c r="H184" s="14" t="s">
        <v>947</v>
      </c>
      <c r="I184" s="14" t="s">
        <v>3866</v>
      </c>
      <c r="L184" s="14" t="s">
        <v>3041</v>
      </c>
      <c r="M184" s="32">
        <v>78750</v>
      </c>
      <c r="N184" s="41">
        <v>459</v>
      </c>
      <c r="O184" s="53">
        <v>28.07</v>
      </c>
      <c r="P184" s="31">
        <v>37144</v>
      </c>
      <c r="Q184" s="31">
        <v>37498</v>
      </c>
      <c r="R184" s="32" t="s">
        <v>1057</v>
      </c>
      <c r="S184" s="32" t="s">
        <v>3042</v>
      </c>
      <c r="T184" s="32" t="s">
        <v>3043</v>
      </c>
      <c r="U184" s="32" t="s">
        <v>3338</v>
      </c>
      <c r="V184" s="32" t="s">
        <v>3036</v>
      </c>
      <c r="AD184" s="10"/>
      <c r="AE184" s="10"/>
      <c r="AF184" s="7"/>
      <c r="AG184" s="10"/>
      <c r="AH184" s="6"/>
      <c r="AK184" s="10"/>
      <c r="AL184" s="33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</row>
    <row r="185" spans="2:147">
      <c r="B185" s="14"/>
      <c r="C185" s="32"/>
      <c r="D185" s="33"/>
      <c r="E185" s="33">
        <v>206074</v>
      </c>
      <c r="G185" s="14" t="s">
        <v>3913</v>
      </c>
      <c r="H185" s="14" t="s">
        <v>3777</v>
      </c>
      <c r="I185" s="14" t="s">
        <v>185</v>
      </c>
      <c r="J185" s="32">
        <v>733154</v>
      </c>
      <c r="L185" s="14" t="s">
        <v>3914</v>
      </c>
      <c r="M185" s="32">
        <v>78704</v>
      </c>
      <c r="N185" s="32">
        <v>24</v>
      </c>
      <c r="O185" s="53">
        <v>0.48</v>
      </c>
      <c r="P185" s="31">
        <v>37484</v>
      </c>
      <c r="Q185" s="31" t="s">
        <v>4388</v>
      </c>
      <c r="R185" s="32" t="s">
        <v>4364</v>
      </c>
      <c r="S185" s="32" t="s">
        <v>3915</v>
      </c>
      <c r="T185" s="32" t="s">
        <v>3916</v>
      </c>
      <c r="U185" s="32" t="s">
        <v>914</v>
      </c>
      <c r="V185" s="32" t="s">
        <v>3773</v>
      </c>
      <c r="AD185" s="10"/>
      <c r="AE185" s="10"/>
      <c r="AF185" s="7"/>
      <c r="AG185" s="10"/>
      <c r="AH185" s="6"/>
      <c r="AK185" s="10"/>
      <c r="AL185" s="33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</row>
    <row r="186" spans="2:147">
      <c r="B186" s="14"/>
      <c r="C186" s="32"/>
      <c r="D186" s="33"/>
      <c r="E186" s="60">
        <v>291298</v>
      </c>
      <c r="G186" s="56" t="s">
        <v>2</v>
      </c>
      <c r="H186" s="56" t="s">
        <v>1095</v>
      </c>
      <c r="I186" s="56" t="s">
        <v>3</v>
      </c>
      <c r="J186" s="92">
        <v>3154327</v>
      </c>
      <c r="K186" s="92"/>
      <c r="L186" s="56" t="s">
        <v>3</v>
      </c>
      <c r="M186" s="32">
        <v>78702</v>
      </c>
      <c r="N186" s="92">
        <v>64</v>
      </c>
      <c r="O186" s="99">
        <v>3.89</v>
      </c>
      <c r="P186" s="59">
        <v>38803</v>
      </c>
      <c r="Q186" s="59">
        <v>38971</v>
      </c>
      <c r="R186" s="32" t="s">
        <v>2033</v>
      </c>
      <c r="S186" s="93" t="s">
        <v>1966</v>
      </c>
      <c r="T186" s="32" t="s">
        <v>1967</v>
      </c>
      <c r="U186" s="32" t="s">
        <v>3338</v>
      </c>
      <c r="V186" s="32" t="s">
        <v>1969</v>
      </c>
      <c r="AD186" s="10"/>
      <c r="AE186" s="10"/>
      <c r="AF186" s="7"/>
      <c r="AG186" s="10"/>
      <c r="AH186" s="6"/>
      <c r="AK186" s="10"/>
      <c r="AL186" s="33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</row>
    <row r="187" spans="2:147">
      <c r="B187" s="14"/>
      <c r="C187" s="32"/>
      <c r="D187" s="33"/>
      <c r="E187" s="131">
        <v>10865025</v>
      </c>
      <c r="F187" s="14"/>
      <c r="G187" s="132" t="s">
        <v>4645</v>
      </c>
      <c r="H187" s="132" t="s">
        <v>4702</v>
      </c>
      <c r="I187" s="132" t="s">
        <v>4644</v>
      </c>
      <c r="J187" s="133">
        <v>637467</v>
      </c>
      <c r="K187" s="14"/>
      <c r="M187" s="133" t="s">
        <v>542</v>
      </c>
      <c r="N187" s="32">
        <v>14</v>
      </c>
      <c r="O187" s="135">
        <v>0.35799999999999998</v>
      </c>
      <c r="P187" s="134">
        <v>41246</v>
      </c>
      <c r="R187" s="32" t="s">
        <v>1892</v>
      </c>
      <c r="S187" s="133" t="s">
        <v>4705</v>
      </c>
      <c r="T187" s="133" t="s">
        <v>120</v>
      </c>
      <c r="U187" s="32" t="s">
        <v>915</v>
      </c>
      <c r="V187" s="32" t="s">
        <v>4706</v>
      </c>
      <c r="AD187" s="10"/>
      <c r="AE187" s="10"/>
      <c r="AF187" s="7"/>
      <c r="AG187" s="10"/>
      <c r="AH187" s="6"/>
      <c r="AK187" s="10"/>
      <c r="AL187" s="33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</row>
    <row r="188" spans="2:147">
      <c r="B188" s="14"/>
      <c r="C188" s="32"/>
      <c r="D188" s="33"/>
      <c r="E188" s="131">
        <v>10865013</v>
      </c>
      <c r="F188" s="14"/>
      <c r="G188" s="132" t="s">
        <v>4647</v>
      </c>
      <c r="H188" s="132" t="s">
        <v>4703</v>
      </c>
      <c r="I188" s="132" t="s">
        <v>4646</v>
      </c>
      <c r="J188" s="133">
        <v>243895</v>
      </c>
      <c r="K188" s="14"/>
      <c r="M188" s="133" t="s">
        <v>542</v>
      </c>
      <c r="N188" s="32">
        <v>20</v>
      </c>
      <c r="O188" s="135">
        <v>0.39</v>
      </c>
      <c r="P188" s="134">
        <v>41246</v>
      </c>
      <c r="R188" s="32" t="s">
        <v>1892</v>
      </c>
      <c r="S188" s="133" t="s">
        <v>4705</v>
      </c>
      <c r="T188" s="133" t="s">
        <v>120</v>
      </c>
      <c r="U188" s="32" t="s">
        <v>915</v>
      </c>
      <c r="V188" s="32" t="s">
        <v>4706</v>
      </c>
      <c r="AD188" s="10"/>
      <c r="AE188" s="10"/>
      <c r="AF188" s="7"/>
      <c r="AG188" s="10"/>
      <c r="AH188" s="6"/>
      <c r="AK188" s="10"/>
      <c r="AL188" s="33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</row>
    <row r="189" spans="2:147">
      <c r="B189" s="14"/>
      <c r="C189" s="32"/>
      <c r="D189" s="33"/>
      <c r="E189" s="131">
        <v>10865028</v>
      </c>
      <c r="F189" s="14"/>
      <c r="G189" s="132" t="s">
        <v>4649</v>
      </c>
      <c r="H189" s="132" t="s">
        <v>4704</v>
      </c>
      <c r="I189" s="132" t="s">
        <v>4648</v>
      </c>
      <c r="J189" s="133">
        <v>243894</v>
      </c>
      <c r="K189" s="14"/>
      <c r="M189" s="133" t="s">
        <v>542</v>
      </c>
      <c r="N189" s="32">
        <v>17</v>
      </c>
      <c r="O189" s="135">
        <v>0.36</v>
      </c>
      <c r="P189" s="134">
        <v>41246</v>
      </c>
      <c r="R189" s="32" t="s">
        <v>1892</v>
      </c>
      <c r="S189" s="133" t="s">
        <v>4705</v>
      </c>
      <c r="T189" s="133" t="s">
        <v>120</v>
      </c>
      <c r="U189" s="32" t="s">
        <v>915</v>
      </c>
      <c r="V189" s="32" t="s">
        <v>4706</v>
      </c>
      <c r="AD189" s="10"/>
      <c r="AE189" s="10"/>
      <c r="AF189" s="7"/>
      <c r="AG189" s="10"/>
      <c r="AH189" s="6"/>
      <c r="AK189" s="10"/>
      <c r="AL189" s="33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</row>
    <row r="190" spans="2:147">
      <c r="B190" s="14"/>
      <c r="C190" s="32"/>
      <c r="D190" s="33"/>
      <c r="E190" s="33">
        <v>173297</v>
      </c>
      <c r="G190" s="14" t="s">
        <v>1351</v>
      </c>
      <c r="H190" s="14" t="s">
        <v>1084</v>
      </c>
      <c r="I190" s="14" t="s">
        <v>983</v>
      </c>
      <c r="L190" s="14" t="s">
        <v>1352</v>
      </c>
      <c r="M190" s="32">
        <v>78641</v>
      </c>
      <c r="N190" s="41">
        <v>142</v>
      </c>
      <c r="O190" s="53">
        <v>8.75</v>
      </c>
      <c r="P190" s="31">
        <v>37001</v>
      </c>
      <c r="Q190" s="31">
        <v>37096</v>
      </c>
      <c r="R190" s="32" t="s">
        <v>753</v>
      </c>
      <c r="S190" s="32" t="s">
        <v>1353</v>
      </c>
      <c r="T190" s="32" t="s">
        <v>2456</v>
      </c>
      <c r="U190" s="32" t="s">
        <v>3338</v>
      </c>
      <c r="V190" s="32" t="s">
        <v>1090</v>
      </c>
      <c r="AD190" s="10"/>
      <c r="AE190" s="10"/>
      <c r="AF190" s="7"/>
      <c r="AG190" s="10"/>
      <c r="AH190" s="6"/>
      <c r="AK190" s="10"/>
      <c r="AL190" s="33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</row>
    <row r="191" spans="2:147">
      <c r="B191" s="14"/>
      <c r="C191" s="32"/>
      <c r="D191" s="33"/>
      <c r="E191" s="131">
        <v>10398604</v>
      </c>
      <c r="F191" s="14"/>
      <c r="G191" s="132" t="s">
        <v>2719</v>
      </c>
      <c r="H191" s="132" t="s">
        <v>4577</v>
      </c>
      <c r="I191" s="132" t="s">
        <v>3701</v>
      </c>
      <c r="J191" s="133">
        <v>589616</v>
      </c>
      <c r="K191" s="14"/>
      <c r="L191" s="132"/>
      <c r="M191" s="133" t="s">
        <v>540</v>
      </c>
      <c r="N191" s="62">
        <v>165</v>
      </c>
      <c r="O191" s="141">
        <v>1.607</v>
      </c>
      <c r="P191" s="134">
        <v>40218</v>
      </c>
      <c r="Q191" s="134">
        <v>40529</v>
      </c>
      <c r="R191" s="133" t="s">
        <v>1671</v>
      </c>
      <c r="S191" s="133" t="s">
        <v>574</v>
      </c>
      <c r="T191" s="133" t="s">
        <v>3033</v>
      </c>
      <c r="U191" s="32" t="s">
        <v>3338</v>
      </c>
      <c r="V191" s="32" t="s">
        <v>950</v>
      </c>
      <c r="AD191" s="10"/>
      <c r="AE191" s="10"/>
      <c r="AF191" s="7"/>
      <c r="AG191" s="10"/>
      <c r="AH191" s="6"/>
      <c r="AK191" s="10"/>
      <c r="AL191" s="33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</row>
    <row r="192" spans="2:147">
      <c r="B192" s="14"/>
      <c r="C192" s="32"/>
      <c r="D192" s="33"/>
      <c r="E192" s="33">
        <v>192659</v>
      </c>
      <c r="G192" s="14" t="s">
        <v>2616</v>
      </c>
      <c r="H192" s="14" t="s">
        <v>3892</v>
      </c>
      <c r="I192" s="14" t="s">
        <v>2700</v>
      </c>
      <c r="L192" s="14" t="s">
        <v>2912</v>
      </c>
      <c r="M192" s="32">
        <v>78745</v>
      </c>
      <c r="N192" s="41">
        <v>200</v>
      </c>
      <c r="O192" s="53">
        <v>8.7100000000000009</v>
      </c>
      <c r="P192" s="31">
        <v>37203</v>
      </c>
      <c r="Q192" s="31">
        <v>37322</v>
      </c>
      <c r="R192" s="32" t="s">
        <v>750</v>
      </c>
      <c r="S192" s="32" t="s">
        <v>751</v>
      </c>
      <c r="T192" s="32" t="s">
        <v>752</v>
      </c>
      <c r="U192" s="32" t="s">
        <v>3338</v>
      </c>
      <c r="V192" s="32" t="s">
        <v>4038</v>
      </c>
      <c r="AD192" s="10"/>
      <c r="AE192" s="10"/>
      <c r="AF192" s="7"/>
      <c r="AG192" s="10"/>
      <c r="AH192" s="6"/>
      <c r="AK192" s="10"/>
      <c r="AL192" s="33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</row>
    <row r="193" spans="1:147">
      <c r="B193" s="14"/>
      <c r="C193" s="32"/>
      <c r="D193" s="33"/>
      <c r="E193" s="58" t="s">
        <v>2654</v>
      </c>
      <c r="G193" s="56" t="s">
        <v>2653</v>
      </c>
      <c r="H193" s="56" t="s">
        <v>2225</v>
      </c>
      <c r="I193" s="57" t="s">
        <v>3186</v>
      </c>
      <c r="J193" s="93">
        <v>837620</v>
      </c>
      <c r="K193" s="93"/>
      <c r="L193" s="57" t="s">
        <v>3186</v>
      </c>
      <c r="M193" s="32">
        <v>78741</v>
      </c>
      <c r="N193" s="92">
        <v>400</v>
      </c>
      <c r="O193" s="99">
        <v>4.0229999999999997</v>
      </c>
      <c r="P193" s="59">
        <v>40443</v>
      </c>
      <c r="Q193" s="59">
        <v>40675</v>
      </c>
      <c r="R193" s="32" t="s">
        <v>4111</v>
      </c>
      <c r="S193" s="93" t="s">
        <v>4126</v>
      </c>
      <c r="T193" s="93" t="s">
        <v>4127</v>
      </c>
      <c r="U193" s="32" t="s">
        <v>178</v>
      </c>
      <c r="V193" s="32" t="s">
        <v>1969</v>
      </c>
      <c r="AD193" s="10"/>
      <c r="AE193" s="10"/>
      <c r="AF193" s="7"/>
      <c r="AG193" s="10"/>
      <c r="AH193" s="6"/>
      <c r="AK193" s="10"/>
      <c r="AL193" s="33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</row>
    <row r="194" spans="1:147">
      <c r="B194" s="14"/>
      <c r="C194" s="32"/>
      <c r="D194" s="33"/>
      <c r="E194" s="60">
        <v>297103</v>
      </c>
      <c r="G194" s="56" t="s">
        <v>3696</v>
      </c>
      <c r="H194" s="57" t="s">
        <v>734</v>
      </c>
      <c r="I194" s="56" t="s">
        <v>9</v>
      </c>
      <c r="J194" s="92"/>
      <c r="K194" s="92"/>
      <c r="L194" s="56" t="s">
        <v>9</v>
      </c>
      <c r="M194" s="92">
        <v>78701</v>
      </c>
      <c r="N194" s="92">
        <v>101</v>
      </c>
      <c r="O194" s="99">
        <v>1.1200000000000001</v>
      </c>
      <c r="P194" s="59">
        <v>38868</v>
      </c>
      <c r="Q194" s="56"/>
      <c r="R194" s="93" t="s">
        <v>1157</v>
      </c>
      <c r="S194" s="93" t="s">
        <v>626</v>
      </c>
      <c r="T194" s="93" t="s">
        <v>627</v>
      </c>
      <c r="U194" s="93" t="s">
        <v>562</v>
      </c>
      <c r="V194" s="32" t="s">
        <v>1830</v>
      </c>
      <c r="AD194" s="10"/>
      <c r="AE194" s="10"/>
      <c r="AF194" s="7"/>
      <c r="AG194" s="10"/>
      <c r="AH194" s="6"/>
      <c r="AK194" s="10"/>
      <c r="AL194" s="33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</row>
    <row r="195" spans="1:147">
      <c r="B195" s="14"/>
      <c r="C195" s="32"/>
      <c r="D195" s="33"/>
      <c r="E195" s="58" t="s">
        <v>4254</v>
      </c>
      <c r="G195" s="56" t="s">
        <v>2136</v>
      </c>
      <c r="H195" s="56" t="s">
        <v>1598</v>
      </c>
      <c r="I195" s="56" t="s">
        <v>704</v>
      </c>
      <c r="J195" s="92">
        <v>865742</v>
      </c>
      <c r="K195" s="92"/>
      <c r="L195" s="56" t="s">
        <v>704</v>
      </c>
      <c r="M195" s="92">
        <v>78704</v>
      </c>
      <c r="N195" s="92">
        <v>8</v>
      </c>
      <c r="O195" s="99">
        <v>0.81</v>
      </c>
      <c r="P195" s="59">
        <v>39136</v>
      </c>
      <c r="Q195" s="59">
        <v>39321</v>
      </c>
      <c r="R195" s="93" t="s">
        <v>1562</v>
      </c>
      <c r="S195" s="93" t="s">
        <v>151</v>
      </c>
      <c r="T195" s="32" t="s">
        <v>152</v>
      </c>
      <c r="U195" s="93" t="s">
        <v>914</v>
      </c>
      <c r="V195" s="93" t="s">
        <v>2285</v>
      </c>
      <c r="AD195" s="10"/>
      <c r="AE195" s="10"/>
      <c r="AF195" s="7"/>
      <c r="AG195" s="10"/>
      <c r="AH195" s="6"/>
      <c r="AK195" s="10"/>
      <c r="AL195" s="33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</row>
    <row r="196" spans="1:147">
      <c r="B196" s="14"/>
      <c r="C196" s="32"/>
      <c r="D196" s="33"/>
      <c r="E196" s="131">
        <v>10768931</v>
      </c>
      <c r="F196" s="14"/>
      <c r="G196" s="132" t="s">
        <v>4468</v>
      </c>
      <c r="H196" s="132" t="s">
        <v>1598</v>
      </c>
      <c r="I196" s="132" t="s">
        <v>704</v>
      </c>
      <c r="J196" s="133">
        <v>865742</v>
      </c>
      <c r="K196" s="132"/>
      <c r="M196" s="133" t="s">
        <v>547</v>
      </c>
      <c r="N196" s="32">
        <v>8</v>
      </c>
      <c r="O196" s="135">
        <v>0.8</v>
      </c>
      <c r="P196" s="134">
        <v>41047</v>
      </c>
      <c r="R196" s="32" t="s">
        <v>1036</v>
      </c>
      <c r="S196" s="133" t="s">
        <v>4485</v>
      </c>
      <c r="T196" s="133" t="s">
        <v>4484</v>
      </c>
      <c r="U196" s="32" t="s">
        <v>915</v>
      </c>
      <c r="V196" s="32" t="s">
        <v>4519</v>
      </c>
      <c r="AD196" s="10"/>
      <c r="AE196" s="10"/>
      <c r="AF196" s="7"/>
      <c r="AG196" s="10"/>
      <c r="AH196" s="6"/>
      <c r="AK196" s="10"/>
      <c r="AL196" s="33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</row>
    <row r="197" spans="1:147">
      <c r="B197" s="14"/>
      <c r="C197" s="32"/>
      <c r="D197" s="33"/>
      <c r="E197" s="33" t="s">
        <v>1998</v>
      </c>
      <c r="F197" s="33"/>
      <c r="G197" s="56" t="s">
        <v>3032</v>
      </c>
      <c r="H197" s="33" t="s">
        <v>1999</v>
      </c>
      <c r="I197" s="33" t="s">
        <v>2071</v>
      </c>
      <c r="J197" s="32">
        <v>3368280</v>
      </c>
      <c r="K197" s="33" t="s">
        <v>3796</v>
      </c>
      <c r="L197" s="33">
        <v>3368280</v>
      </c>
      <c r="M197" s="32" t="s">
        <v>547</v>
      </c>
      <c r="N197" s="32">
        <v>40</v>
      </c>
      <c r="O197" s="53">
        <v>2.17</v>
      </c>
      <c r="P197" s="59">
        <v>39841</v>
      </c>
      <c r="Q197" s="59">
        <v>40646</v>
      </c>
      <c r="R197" s="32" t="s">
        <v>4364</v>
      </c>
      <c r="S197" s="32" t="s">
        <v>2086</v>
      </c>
      <c r="T197" s="32" t="s">
        <v>2087</v>
      </c>
      <c r="U197" s="133" t="s">
        <v>178</v>
      </c>
      <c r="V197" s="32" t="s">
        <v>1646</v>
      </c>
      <c r="AD197" s="10"/>
      <c r="AE197" s="10"/>
      <c r="AF197" s="7"/>
      <c r="AG197" s="10"/>
      <c r="AH197" s="6"/>
      <c r="AK197" s="10"/>
      <c r="AL197" s="33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</row>
    <row r="198" spans="1:147">
      <c r="B198" s="14"/>
      <c r="C198" s="32"/>
      <c r="D198" s="33"/>
      <c r="E198" s="131">
        <v>10586365</v>
      </c>
      <c r="F198" s="14"/>
      <c r="G198" s="132" t="s">
        <v>192</v>
      </c>
      <c r="H198" s="132" t="s">
        <v>193</v>
      </c>
      <c r="I198" s="132" t="s">
        <v>191</v>
      </c>
      <c r="J198" s="133">
        <v>3504981</v>
      </c>
      <c r="K198" s="14"/>
      <c r="M198" s="133" t="s">
        <v>547</v>
      </c>
      <c r="N198" s="32">
        <v>12</v>
      </c>
      <c r="O198" s="135">
        <v>0.65</v>
      </c>
      <c r="P198" s="134">
        <v>40672</v>
      </c>
      <c r="Q198" s="134">
        <v>40787</v>
      </c>
      <c r="R198" s="133" t="s">
        <v>4111</v>
      </c>
      <c r="S198" s="133" t="s">
        <v>225</v>
      </c>
      <c r="T198" s="133" t="s">
        <v>224</v>
      </c>
      <c r="U198" s="32" t="s">
        <v>3338</v>
      </c>
      <c r="V198" s="32" t="s">
        <v>3163</v>
      </c>
      <c r="AD198" s="10"/>
      <c r="AE198" s="10"/>
      <c r="AF198" s="7"/>
      <c r="AG198" s="10"/>
      <c r="AH198" s="6"/>
      <c r="AK198" s="10"/>
      <c r="AL198" s="33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</row>
    <row r="199" spans="1:147">
      <c r="B199" s="14"/>
      <c r="C199" s="32"/>
      <c r="D199" s="33"/>
      <c r="E199" s="33">
        <v>10063348</v>
      </c>
      <c r="G199" s="14" t="s">
        <v>3671</v>
      </c>
      <c r="H199" s="14" t="s">
        <v>3672</v>
      </c>
      <c r="I199" s="14" t="s">
        <v>3673</v>
      </c>
      <c r="L199" s="35"/>
      <c r="M199" s="32" t="s">
        <v>3661</v>
      </c>
      <c r="N199" s="92">
        <v>288</v>
      </c>
      <c r="O199" s="99">
        <v>17.079999999999998</v>
      </c>
      <c r="P199" s="59">
        <v>39311</v>
      </c>
      <c r="Q199" s="14"/>
      <c r="R199" s="93" t="s">
        <v>1562</v>
      </c>
      <c r="S199" s="93" t="s">
        <v>3092</v>
      </c>
      <c r="T199" s="32" t="s">
        <v>1129</v>
      </c>
      <c r="U199" s="32" t="s">
        <v>562</v>
      </c>
      <c r="V199" s="93" t="s">
        <v>4107</v>
      </c>
      <c r="AD199" s="10"/>
      <c r="AE199" s="10"/>
      <c r="AF199" s="7"/>
      <c r="AG199" s="10"/>
      <c r="AH199" s="6"/>
      <c r="AK199" s="10"/>
      <c r="AL199" s="33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</row>
    <row r="200" spans="1:147">
      <c r="B200" s="14"/>
      <c r="C200" s="32"/>
      <c r="D200" s="33"/>
      <c r="G200" s="14" t="s">
        <v>2333</v>
      </c>
      <c r="H200" s="14" t="s">
        <v>2334</v>
      </c>
      <c r="I200" s="14" t="s">
        <v>2335</v>
      </c>
      <c r="L200" s="14" t="s">
        <v>2571</v>
      </c>
      <c r="M200" s="32">
        <v>78746</v>
      </c>
      <c r="N200" s="41">
        <v>215</v>
      </c>
      <c r="O200" s="53">
        <v>32.19</v>
      </c>
      <c r="P200" s="31">
        <v>33792</v>
      </c>
      <c r="Q200" s="31">
        <v>34012</v>
      </c>
      <c r="R200" s="31"/>
      <c r="S200" s="32" t="s">
        <v>2336</v>
      </c>
      <c r="T200" s="32" t="s">
        <v>2337</v>
      </c>
      <c r="U200" s="32" t="s">
        <v>3338</v>
      </c>
      <c r="V200" s="32" t="s">
        <v>179</v>
      </c>
      <c r="AD200" s="10"/>
      <c r="AE200" s="10"/>
      <c r="AF200" s="7"/>
      <c r="AG200" s="10"/>
      <c r="AH200" s="6"/>
      <c r="AK200" s="10"/>
      <c r="AL200" s="33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</row>
    <row r="201" spans="1:147">
      <c r="B201" s="14"/>
      <c r="C201" s="32"/>
      <c r="D201" s="33"/>
      <c r="E201" s="33">
        <v>10102930</v>
      </c>
      <c r="G201" s="14" t="s">
        <v>2390</v>
      </c>
      <c r="H201" s="14" t="s">
        <v>2391</v>
      </c>
      <c r="I201" s="14" t="s">
        <v>2392</v>
      </c>
      <c r="J201" s="32">
        <v>232298</v>
      </c>
      <c r="M201" s="32">
        <v>78721</v>
      </c>
      <c r="N201" s="32">
        <v>24</v>
      </c>
      <c r="O201" s="53">
        <v>2</v>
      </c>
      <c r="P201" s="59">
        <v>39451</v>
      </c>
      <c r="Q201" s="59">
        <v>39625</v>
      </c>
      <c r="R201" s="32" t="s">
        <v>2033</v>
      </c>
      <c r="S201" s="93" t="s">
        <v>3376</v>
      </c>
      <c r="T201" s="32" t="s">
        <v>3377</v>
      </c>
      <c r="U201" s="32" t="s">
        <v>3338</v>
      </c>
      <c r="V201" s="32" t="s">
        <v>3922</v>
      </c>
      <c r="AD201" s="10"/>
      <c r="AE201" s="10"/>
      <c r="AF201" s="7"/>
      <c r="AG201" s="10"/>
      <c r="AH201" s="6"/>
      <c r="AK201" s="10"/>
      <c r="AL201" s="33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</row>
    <row r="202" spans="1:147">
      <c r="B202" s="14"/>
      <c r="C202" s="32"/>
      <c r="D202" s="33"/>
      <c r="E202" s="131" t="s">
        <v>4679</v>
      </c>
      <c r="F202" s="14"/>
      <c r="G202" s="132" t="s">
        <v>4073</v>
      </c>
      <c r="H202" s="132" t="s">
        <v>4510</v>
      </c>
      <c r="I202" s="132" t="s">
        <v>3735</v>
      </c>
      <c r="J202" s="133">
        <v>3355636</v>
      </c>
      <c r="K202" s="133"/>
      <c r="L202" s="132"/>
      <c r="M202" s="133" t="s">
        <v>547</v>
      </c>
      <c r="N202" s="133">
        <v>225</v>
      </c>
      <c r="O202" s="141">
        <v>3.2871999999999999</v>
      </c>
      <c r="P202" s="134">
        <v>39569</v>
      </c>
      <c r="Q202" s="134">
        <v>40136</v>
      </c>
      <c r="R202" s="133" t="s">
        <v>1671</v>
      </c>
      <c r="S202" s="133" t="s">
        <v>2267</v>
      </c>
      <c r="T202" s="32" t="s">
        <v>2268</v>
      </c>
      <c r="U202" s="133" t="s">
        <v>178</v>
      </c>
      <c r="V202" s="32" t="s">
        <v>270</v>
      </c>
      <c r="AD202" s="10"/>
      <c r="AE202" s="10"/>
      <c r="AF202" s="7"/>
      <c r="AG202" s="10"/>
      <c r="AH202" s="6"/>
      <c r="AK202" s="10"/>
      <c r="AL202" s="33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</row>
    <row r="203" spans="1:147">
      <c r="B203" s="14"/>
      <c r="C203" s="32"/>
      <c r="D203" s="33"/>
      <c r="E203" s="33">
        <v>222373</v>
      </c>
      <c r="G203" s="14" t="s">
        <v>4239</v>
      </c>
      <c r="H203" s="14" t="s">
        <v>4240</v>
      </c>
      <c r="I203" s="14" t="s">
        <v>4241</v>
      </c>
      <c r="L203" s="14" t="s">
        <v>2572</v>
      </c>
      <c r="M203" s="32">
        <v>78730</v>
      </c>
      <c r="N203" s="32">
        <v>6</v>
      </c>
      <c r="O203" s="53">
        <v>18.47</v>
      </c>
      <c r="P203" s="31">
        <v>37825</v>
      </c>
      <c r="Q203" s="31">
        <v>37963</v>
      </c>
      <c r="R203" s="106" t="s">
        <v>2045</v>
      </c>
      <c r="S203" s="32" t="s">
        <v>4242</v>
      </c>
      <c r="T203" s="32" t="s">
        <v>4243</v>
      </c>
      <c r="U203" s="32" t="s">
        <v>3338</v>
      </c>
      <c r="V203" s="32" t="s">
        <v>2842</v>
      </c>
      <c r="AD203" s="10"/>
      <c r="AE203" s="10"/>
      <c r="AF203" s="7"/>
      <c r="AG203" s="10"/>
      <c r="AH203" s="6"/>
      <c r="AK203" s="10"/>
      <c r="AL203" s="33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</row>
    <row r="204" spans="1:147">
      <c r="B204" s="14"/>
      <c r="C204" s="32"/>
      <c r="D204" s="33"/>
      <c r="E204" s="61" t="s">
        <v>168</v>
      </c>
      <c r="G204" s="61" t="s">
        <v>167</v>
      </c>
      <c r="H204" s="61" t="s">
        <v>1595</v>
      </c>
      <c r="I204" s="61" t="s">
        <v>4173</v>
      </c>
      <c r="J204" s="107"/>
      <c r="K204" s="107"/>
      <c r="L204" s="61" t="s">
        <v>1737</v>
      </c>
      <c r="M204" s="32">
        <v>78730</v>
      </c>
      <c r="N204" s="32">
        <v>14</v>
      </c>
      <c r="O204" s="115">
        <v>17.114999999999998</v>
      </c>
      <c r="P204" s="105">
        <v>37587</v>
      </c>
      <c r="Q204" s="105">
        <v>38268</v>
      </c>
      <c r="R204" s="106" t="s">
        <v>1738</v>
      </c>
      <c r="S204" s="106" t="s">
        <v>1739</v>
      </c>
      <c r="T204" s="106" t="s">
        <v>1740</v>
      </c>
      <c r="U204" s="5" t="s">
        <v>562</v>
      </c>
      <c r="V204" s="32" t="s">
        <v>2029</v>
      </c>
      <c r="AD204" s="10"/>
      <c r="AE204" s="10"/>
      <c r="AF204" s="7"/>
      <c r="AG204" s="10"/>
      <c r="AH204" s="6"/>
      <c r="AK204" s="10"/>
      <c r="AL204" s="33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</row>
    <row r="205" spans="1:147">
      <c r="B205" s="14"/>
      <c r="C205" s="32"/>
      <c r="D205" s="33"/>
      <c r="E205" s="33">
        <v>10332844</v>
      </c>
      <c r="F205" s="14"/>
      <c r="G205" s="14" t="s">
        <v>4171</v>
      </c>
      <c r="H205" s="14" t="s">
        <v>4170</v>
      </c>
      <c r="I205" s="14" t="s">
        <v>10</v>
      </c>
      <c r="J205" s="32">
        <v>547376</v>
      </c>
      <c r="K205" s="14"/>
      <c r="M205" s="32" t="s">
        <v>570</v>
      </c>
      <c r="N205" s="32">
        <v>148</v>
      </c>
      <c r="O205" s="121">
        <v>33.07</v>
      </c>
      <c r="P205" s="59">
        <v>40051</v>
      </c>
      <c r="Q205" s="59">
        <v>40289</v>
      </c>
      <c r="R205" s="32" t="s">
        <v>1036</v>
      </c>
      <c r="S205" s="32" t="s">
        <v>1657</v>
      </c>
      <c r="T205" s="32" t="s">
        <v>1316</v>
      </c>
      <c r="U205" s="32" t="s">
        <v>3338</v>
      </c>
      <c r="V205" s="32" t="s">
        <v>3388</v>
      </c>
      <c r="AD205" s="10"/>
      <c r="AE205" s="10"/>
      <c r="AF205" s="7"/>
      <c r="AG205" s="10"/>
      <c r="AH205" s="6"/>
      <c r="AK205" s="10"/>
      <c r="AL205" s="33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</row>
    <row r="206" spans="1:147">
      <c r="B206" s="14"/>
      <c r="C206" s="32"/>
      <c r="D206" s="33"/>
      <c r="E206" s="58" t="s">
        <v>1311</v>
      </c>
      <c r="G206" s="56" t="s">
        <v>3481</v>
      </c>
      <c r="H206" s="57" t="s">
        <v>3077</v>
      </c>
      <c r="I206" s="56" t="s">
        <v>10</v>
      </c>
      <c r="J206" s="92">
        <v>547376</v>
      </c>
      <c r="K206" s="92"/>
      <c r="L206" s="56" t="s">
        <v>10</v>
      </c>
      <c r="M206" s="92">
        <v>78750</v>
      </c>
      <c r="N206" s="92">
        <v>250</v>
      </c>
      <c r="O206" s="99">
        <v>22.97</v>
      </c>
      <c r="P206" s="59">
        <v>38870</v>
      </c>
      <c r="Q206" s="114">
        <v>39464</v>
      </c>
      <c r="R206" s="32" t="s">
        <v>1615</v>
      </c>
      <c r="S206" s="93" t="s">
        <v>628</v>
      </c>
      <c r="T206" s="93" t="s">
        <v>3463</v>
      </c>
      <c r="U206" s="32" t="s">
        <v>3338</v>
      </c>
      <c r="V206" s="32" t="s">
        <v>1830</v>
      </c>
      <c r="AD206" s="10"/>
      <c r="AE206" s="10"/>
      <c r="AF206" s="7"/>
      <c r="AG206" s="10"/>
      <c r="AH206" s="6"/>
      <c r="AK206" s="10"/>
      <c r="AL206" s="33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</row>
    <row r="207" spans="1:147">
      <c r="B207" s="14"/>
      <c r="C207" s="32"/>
      <c r="D207" s="33"/>
      <c r="E207" s="33">
        <v>122352</v>
      </c>
      <c r="G207" s="14" t="s">
        <v>2525</v>
      </c>
      <c r="H207" s="14" t="s">
        <v>1961</v>
      </c>
      <c r="I207" s="14" t="s">
        <v>2524</v>
      </c>
      <c r="L207" s="14" t="s">
        <v>2573</v>
      </c>
      <c r="M207" s="32">
        <v>78753</v>
      </c>
      <c r="N207" s="41">
        <v>174</v>
      </c>
      <c r="O207" s="53">
        <v>7.25</v>
      </c>
      <c r="P207" s="31">
        <v>36586</v>
      </c>
      <c r="Q207" s="31">
        <v>36763</v>
      </c>
      <c r="R207" s="31"/>
      <c r="S207" s="32" t="s">
        <v>1959</v>
      </c>
      <c r="T207" s="32" t="s">
        <v>1960</v>
      </c>
      <c r="U207" s="32" t="s">
        <v>3338</v>
      </c>
      <c r="V207" s="32" t="s">
        <v>4270</v>
      </c>
      <c r="AD207" s="10"/>
      <c r="AE207" s="10"/>
      <c r="AF207" s="7"/>
      <c r="AG207" s="10"/>
      <c r="AH207" s="6"/>
      <c r="AK207" s="10"/>
      <c r="AL207" s="33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</row>
    <row r="208" spans="1:147">
      <c r="A208" s="137"/>
      <c r="B208"/>
      <c r="C208" s="136"/>
      <c r="D208" s="33"/>
      <c r="E208" s="33">
        <v>10120305</v>
      </c>
      <c r="G208" s="14" t="s">
        <v>614</v>
      </c>
      <c r="H208" s="14" t="s">
        <v>615</v>
      </c>
      <c r="I208" s="14" t="s">
        <v>616</v>
      </c>
      <c r="J208" s="32">
        <v>3292778</v>
      </c>
      <c r="M208" s="32">
        <v>78748</v>
      </c>
      <c r="N208" s="54">
        <v>405</v>
      </c>
      <c r="O208" s="53">
        <v>23.97</v>
      </c>
      <c r="P208" s="59">
        <v>39507</v>
      </c>
      <c r="Q208" s="14"/>
      <c r="R208" s="32" t="s">
        <v>4111</v>
      </c>
      <c r="S208" s="93" t="s">
        <v>3393</v>
      </c>
      <c r="T208" s="32" t="s">
        <v>3394</v>
      </c>
      <c r="U208" s="32" t="s">
        <v>562</v>
      </c>
      <c r="V208" s="32" t="s">
        <v>3922</v>
      </c>
      <c r="AD208" s="10"/>
      <c r="AE208" s="10"/>
      <c r="AF208" s="7"/>
      <c r="AG208" s="10"/>
      <c r="AH208" s="6"/>
      <c r="AK208" s="10"/>
      <c r="AL208" s="33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</row>
    <row r="209" spans="1:147">
      <c r="B209" s="14"/>
      <c r="C209" s="32"/>
      <c r="D209" s="33"/>
      <c r="E209" s="58" t="s">
        <v>2535</v>
      </c>
      <c r="G209" s="14" t="s">
        <v>3681</v>
      </c>
      <c r="H209" s="56" t="s">
        <v>2536</v>
      </c>
      <c r="I209" s="56" t="s">
        <v>700</v>
      </c>
      <c r="J209" s="32">
        <v>3292778</v>
      </c>
      <c r="K209" s="92"/>
      <c r="L209" s="56" t="s">
        <v>700</v>
      </c>
      <c r="M209" s="92">
        <v>78748</v>
      </c>
      <c r="N209" s="32">
        <v>376</v>
      </c>
      <c r="O209" s="99">
        <v>23.968</v>
      </c>
      <c r="P209" s="59">
        <v>39141</v>
      </c>
      <c r="Q209" s="14"/>
      <c r="R209" s="93" t="s">
        <v>1615</v>
      </c>
      <c r="S209" s="93" t="s">
        <v>4416</v>
      </c>
      <c r="T209" s="32" t="s">
        <v>4417</v>
      </c>
      <c r="U209" s="32" t="s">
        <v>562</v>
      </c>
      <c r="V209" s="93" t="s">
        <v>2285</v>
      </c>
      <c r="AD209" s="10"/>
      <c r="AE209" s="10"/>
      <c r="AF209" s="7"/>
      <c r="AG209" s="10"/>
      <c r="AH209" s="6"/>
      <c r="AK209" s="10"/>
      <c r="AL209" s="33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</row>
    <row r="210" spans="1:147">
      <c r="A210" s="60"/>
      <c r="B210" s="14"/>
      <c r="C210" s="92"/>
      <c r="D210" s="33"/>
      <c r="E210" s="131">
        <v>10482713</v>
      </c>
      <c r="F210" s="14"/>
      <c r="G210" s="132" t="s">
        <v>2658</v>
      </c>
      <c r="H210" s="132" t="s">
        <v>793</v>
      </c>
      <c r="I210" s="132" t="s">
        <v>2657</v>
      </c>
      <c r="J210" s="133">
        <v>3292778</v>
      </c>
      <c r="K210" s="132"/>
      <c r="L210" s="132"/>
      <c r="M210" s="133" t="s">
        <v>554</v>
      </c>
      <c r="N210" s="32">
        <v>296</v>
      </c>
      <c r="O210" s="135">
        <v>23.97</v>
      </c>
      <c r="P210" s="134">
        <v>40415</v>
      </c>
      <c r="Q210" s="59">
        <v>40644</v>
      </c>
      <c r="R210" s="32" t="s">
        <v>4111</v>
      </c>
      <c r="S210" s="133" t="s">
        <v>3099</v>
      </c>
      <c r="T210" s="133" t="s">
        <v>3098</v>
      </c>
      <c r="U210" s="32" t="s">
        <v>3338</v>
      </c>
      <c r="V210" s="32" t="s">
        <v>3878</v>
      </c>
      <c r="AD210" s="10"/>
      <c r="AE210" s="10"/>
      <c r="AF210" s="7"/>
      <c r="AG210" s="10"/>
      <c r="AH210" s="6"/>
      <c r="AK210" s="10"/>
      <c r="AL210" s="33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</row>
    <row r="211" spans="1:147">
      <c r="B211" s="14"/>
      <c r="C211" s="32"/>
      <c r="D211" s="33"/>
      <c r="E211" s="60">
        <v>292781</v>
      </c>
      <c r="G211" s="56" t="s">
        <v>1</v>
      </c>
      <c r="H211" s="56" t="s">
        <v>1965</v>
      </c>
      <c r="I211" s="57" t="s">
        <v>39</v>
      </c>
      <c r="J211" s="32">
        <v>3207419</v>
      </c>
      <c r="K211" s="92"/>
      <c r="L211" s="14" t="s">
        <v>2091</v>
      </c>
      <c r="M211" s="32">
        <v>78652</v>
      </c>
      <c r="N211" s="92">
        <v>300</v>
      </c>
      <c r="O211" s="99">
        <v>56.494999999999997</v>
      </c>
      <c r="P211" s="59">
        <v>38792</v>
      </c>
      <c r="Q211" s="59">
        <v>39006</v>
      </c>
      <c r="R211" s="32" t="s">
        <v>1615</v>
      </c>
      <c r="S211" s="32" t="s">
        <v>2023</v>
      </c>
      <c r="T211" s="32" t="s">
        <v>2024</v>
      </c>
      <c r="U211" s="32" t="s">
        <v>3338</v>
      </c>
      <c r="V211" s="32" t="s">
        <v>1969</v>
      </c>
      <c r="AD211" s="10"/>
      <c r="AE211" s="10"/>
      <c r="AF211" s="7"/>
      <c r="AG211" s="10"/>
      <c r="AH211" s="6"/>
      <c r="AK211" s="10"/>
      <c r="AL211" s="33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</row>
    <row r="212" spans="1:147">
      <c r="B212" s="14"/>
      <c r="C212" s="131"/>
      <c r="D212" s="33"/>
      <c r="E212" s="33">
        <v>10082990</v>
      </c>
      <c r="G212" s="14" t="s">
        <v>2790</v>
      </c>
      <c r="H212" s="14" t="s">
        <v>4009</v>
      </c>
      <c r="I212" s="14" t="s">
        <v>2791</v>
      </c>
      <c r="J212" s="32">
        <v>3324875</v>
      </c>
      <c r="L212" s="59"/>
      <c r="M212" s="32" t="s">
        <v>1401</v>
      </c>
      <c r="N212" s="32">
        <v>6</v>
      </c>
      <c r="O212" s="32">
        <v>1.4</v>
      </c>
      <c r="P212" s="59">
        <v>39374</v>
      </c>
      <c r="Q212" s="59">
        <v>39625</v>
      </c>
      <c r="R212" s="93" t="s">
        <v>4364</v>
      </c>
      <c r="S212" s="93" t="s">
        <v>1538</v>
      </c>
      <c r="T212" s="32" t="s">
        <v>4008</v>
      </c>
      <c r="U212" s="93" t="s">
        <v>914</v>
      </c>
      <c r="V212" s="32" t="s">
        <v>2317</v>
      </c>
      <c r="AD212" s="10"/>
      <c r="AE212" s="10"/>
      <c r="AF212" s="7"/>
      <c r="AG212" s="10"/>
      <c r="AH212" s="6"/>
      <c r="AK212" s="10"/>
      <c r="AL212" s="33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</row>
    <row r="213" spans="1:147">
      <c r="B213" s="14"/>
      <c r="C213" s="32"/>
      <c r="D213" s="33"/>
      <c r="E213" s="58" t="s">
        <v>1559</v>
      </c>
      <c r="G213" s="56" t="s">
        <v>3440</v>
      </c>
      <c r="H213" s="57" t="s">
        <v>243</v>
      </c>
      <c r="I213" s="56" t="s">
        <v>11</v>
      </c>
      <c r="J213" s="92"/>
      <c r="K213" s="92"/>
      <c r="L213" s="56" t="s">
        <v>11</v>
      </c>
      <c r="M213" s="92">
        <v>78732</v>
      </c>
      <c r="N213" s="92">
        <v>6</v>
      </c>
      <c r="O213" s="99">
        <v>1.35</v>
      </c>
      <c r="P213" s="59">
        <v>38848</v>
      </c>
      <c r="Q213" s="56"/>
      <c r="R213" s="93" t="s">
        <v>4364</v>
      </c>
      <c r="S213" s="93" t="s">
        <v>630</v>
      </c>
      <c r="T213" s="93" t="s">
        <v>631</v>
      </c>
      <c r="U213" s="93" t="s">
        <v>562</v>
      </c>
      <c r="V213" s="32" t="s">
        <v>1830</v>
      </c>
      <c r="AD213" s="10"/>
      <c r="AE213" s="10"/>
      <c r="AF213" s="7"/>
      <c r="AG213" s="10"/>
      <c r="AH213" s="6"/>
      <c r="AK213" s="10"/>
      <c r="AL213" s="33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</row>
    <row r="214" spans="1:147">
      <c r="B214" s="14"/>
      <c r="C214" s="32"/>
      <c r="D214" s="33"/>
      <c r="E214" s="33" t="s">
        <v>3100</v>
      </c>
      <c r="G214" s="14" t="s">
        <v>2659</v>
      </c>
      <c r="H214" s="14" t="s">
        <v>1399</v>
      </c>
      <c r="I214" s="14" t="s">
        <v>1400</v>
      </c>
      <c r="J214" s="32">
        <v>3321944</v>
      </c>
      <c r="L214" s="35"/>
      <c r="M214" s="32" t="s">
        <v>1401</v>
      </c>
      <c r="N214" s="54">
        <v>85</v>
      </c>
      <c r="O214" s="99">
        <v>5.1100000000000003</v>
      </c>
      <c r="P214" s="59">
        <v>39345</v>
      </c>
      <c r="Q214" s="59">
        <v>39665</v>
      </c>
      <c r="R214" s="93" t="s">
        <v>2320</v>
      </c>
      <c r="S214" s="93" t="s">
        <v>2545</v>
      </c>
      <c r="T214" s="32" t="s">
        <v>2546</v>
      </c>
      <c r="U214" s="32" t="s">
        <v>914</v>
      </c>
      <c r="V214" s="93" t="s">
        <v>4107</v>
      </c>
      <c r="AD214" s="10"/>
      <c r="AE214" s="10"/>
      <c r="AF214" s="7"/>
      <c r="AG214" s="10"/>
      <c r="AH214" s="6"/>
      <c r="AK214" s="10"/>
      <c r="AL214" s="33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</row>
    <row r="215" spans="1:147">
      <c r="B215" s="14"/>
      <c r="C215" s="32"/>
      <c r="D215" s="33"/>
      <c r="E215" s="63">
        <v>109666</v>
      </c>
      <c r="G215" s="14" t="s">
        <v>358</v>
      </c>
      <c r="H215" s="14" t="s">
        <v>156</v>
      </c>
      <c r="I215" s="14" t="s">
        <v>359</v>
      </c>
      <c r="L215" s="14" t="s">
        <v>2574</v>
      </c>
      <c r="M215" s="32">
        <v>78734</v>
      </c>
      <c r="N215" s="41">
        <v>190</v>
      </c>
      <c r="O215" s="53">
        <v>16.899999999999999</v>
      </c>
      <c r="P215" s="31">
        <v>36460</v>
      </c>
      <c r="Q215" s="31">
        <v>36714</v>
      </c>
      <c r="R215" s="31"/>
      <c r="S215" s="32" t="s">
        <v>360</v>
      </c>
      <c r="T215" s="32" t="s">
        <v>361</v>
      </c>
      <c r="U215" s="32" t="s">
        <v>3338</v>
      </c>
      <c r="V215" s="32" t="s">
        <v>2842</v>
      </c>
      <c r="AD215" s="10"/>
      <c r="AE215" s="10"/>
      <c r="AF215" s="7"/>
      <c r="AG215" s="10"/>
      <c r="AH215" s="6"/>
      <c r="AK215" s="10"/>
      <c r="AL215" s="33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</row>
    <row r="216" spans="1:147">
      <c r="B216" s="14"/>
      <c r="C216" s="32"/>
      <c r="D216" s="33"/>
      <c r="E216" s="131">
        <v>10175200</v>
      </c>
      <c r="F216" s="14"/>
      <c r="G216" s="132" t="s">
        <v>2211</v>
      </c>
      <c r="H216" s="132" t="s">
        <v>2644</v>
      </c>
      <c r="I216" s="132" t="s">
        <v>60</v>
      </c>
      <c r="J216" s="133">
        <v>584168</v>
      </c>
      <c r="K216" s="14"/>
      <c r="M216" s="133" t="s">
        <v>2212</v>
      </c>
      <c r="N216" s="32">
        <v>50</v>
      </c>
      <c r="O216" s="135">
        <v>29.1</v>
      </c>
      <c r="P216" s="134">
        <v>39654</v>
      </c>
      <c r="Q216" s="14"/>
      <c r="R216" s="133" t="s">
        <v>2643</v>
      </c>
      <c r="S216" s="133" t="s">
        <v>2638</v>
      </c>
      <c r="T216" s="133" t="s">
        <v>3398</v>
      </c>
      <c r="U216" s="133" t="s">
        <v>562</v>
      </c>
      <c r="V216" s="32" t="s">
        <v>188</v>
      </c>
      <c r="AD216" s="10"/>
      <c r="AE216" s="10"/>
      <c r="AF216" s="7"/>
      <c r="AG216" s="10"/>
      <c r="AH216" s="6"/>
      <c r="AK216" s="10"/>
      <c r="AL216" s="33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</row>
    <row r="217" spans="1:147">
      <c r="B217" s="137"/>
      <c r="C217" s="32"/>
      <c r="D217" s="33"/>
      <c r="E217" s="60">
        <v>280399</v>
      </c>
      <c r="G217" s="56" t="s">
        <v>3321</v>
      </c>
      <c r="H217" s="56" t="s">
        <v>1746</v>
      </c>
      <c r="I217" s="56" t="s">
        <v>1747</v>
      </c>
      <c r="J217" s="92">
        <v>3185244</v>
      </c>
      <c r="K217" s="92"/>
      <c r="L217" s="57" t="s">
        <v>1976</v>
      </c>
      <c r="M217" s="32">
        <v>78701</v>
      </c>
      <c r="N217" s="41">
        <v>432</v>
      </c>
      <c r="O217" s="99">
        <v>1.29</v>
      </c>
      <c r="P217" s="59">
        <v>38576</v>
      </c>
      <c r="Q217" s="59">
        <v>38789</v>
      </c>
      <c r="R217" s="32" t="s">
        <v>1157</v>
      </c>
      <c r="S217" s="32" t="s">
        <v>3435</v>
      </c>
      <c r="T217" s="32" t="s">
        <v>3436</v>
      </c>
      <c r="U217" s="32" t="s">
        <v>3338</v>
      </c>
      <c r="V217" s="32" t="s">
        <v>738</v>
      </c>
      <c r="AD217" s="10"/>
      <c r="AE217" s="10"/>
      <c r="AF217" s="7"/>
      <c r="AG217" s="10"/>
      <c r="AH217" s="6"/>
      <c r="AK217" s="10"/>
      <c r="AL217" s="33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</row>
    <row r="218" spans="1:147">
      <c r="B218" s="14"/>
      <c r="C218" s="32"/>
      <c r="D218" s="33"/>
      <c r="E218" s="68">
        <v>242290</v>
      </c>
      <c r="G218" s="68" t="s">
        <v>2743</v>
      </c>
      <c r="H218" s="67" t="s">
        <v>2293</v>
      </c>
      <c r="I218" s="14" t="s">
        <v>2294</v>
      </c>
      <c r="L218" s="67" t="s">
        <v>2744</v>
      </c>
      <c r="M218" s="32">
        <v>78705</v>
      </c>
      <c r="N218" s="32">
        <v>88</v>
      </c>
      <c r="O218" s="53">
        <v>1.05</v>
      </c>
      <c r="P218" s="69">
        <v>38252</v>
      </c>
      <c r="Q218" s="69">
        <v>38421</v>
      </c>
      <c r="R218" s="32" t="s">
        <v>2033</v>
      </c>
      <c r="S218" s="32" t="s">
        <v>2034</v>
      </c>
      <c r="T218" s="32" t="s">
        <v>2606</v>
      </c>
      <c r="U218" s="32" t="s">
        <v>3338</v>
      </c>
      <c r="V218" s="32" t="s">
        <v>4026</v>
      </c>
      <c r="AD218" s="10"/>
      <c r="AE218" s="10"/>
      <c r="AF218" s="7"/>
      <c r="AG218" s="10"/>
      <c r="AH218" s="6"/>
      <c r="AK218" s="10"/>
      <c r="AL218" s="33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</row>
    <row r="219" spans="1:147">
      <c r="B219" s="14"/>
      <c r="C219" s="32"/>
      <c r="D219" s="33"/>
      <c r="E219" s="68">
        <v>242410</v>
      </c>
      <c r="G219" s="68" t="s">
        <v>2745</v>
      </c>
      <c r="H219" s="67" t="s">
        <v>2297</v>
      </c>
      <c r="I219" s="14" t="s">
        <v>2295</v>
      </c>
      <c r="L219" s="67" t="s">
        <v>2746</v>
      </c>
      <c r="M219" s="32">
        <v>78705</v>
      </c>
      <c r="N219" s="32">
        <v>64</v>
      </c>
      <c r="O219" s="53">
        <v>0.67</v>
      </c>
      <c r="P219" s="69">
        <v>38253</v>
      </c>
      <c r="Q219" s="69">
        <v>38356</v>
      </c>
      <c r="R219" s="32" t="s">
        <v>2033</v>
      </c>
      <c r="S219" s="32" t="s">
        <v>2034</v>
      </c>
      <c r="T219" s="32" t="s">
        <v>2606</v>
      </c>
      <c r="U219" s="32" t="s">
        <v>3338</v>
      </c>
      <c r="V219" s="32" t="s">
        <v>4026</v>
      </c>
      <c r="AD219" s="10"/>
      <c r="AE219" s="10"/>
      <c r="AF219" s="7"/>
      <c r="AG219" s="10"/>
      <c r="AH219" s="6"/>
      <c r="AK219" s="10"/>
      <c r="AL219" s="33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</row>
    <row r="220" spans="1:147">
      <c r="B220" s="14"/>
      <c r="C220" s="32"/>
      <c r="D220" s="33"/>
      <c r="E220" s="131">
        <v>10218928</v>
      </c>
      <c r="F220" s="14"/>
      <c r="G220" s="132" t="s">
        <v>2711</v>
      </c>
      <c r="H220" s="132" t="s">
        <v>2190</v>
      </c>
      <c r="I220" s="132" t="s">
        <v>2191</v>
      </c>
      <c r="J220" s="133">
        <v>1104868</v>
      </c>
      <c r="K220" s="132"/>
      <c r="M220" s="133" t="s">
        <v>3743</v>
      </c>
      <c r="N220" s="32">
        <v>86</v>
      </c>
      <c r="O220" s="140">
        <v>1.4119999999999999</v>
      </c>
      <c r="P220" s="134">
        <v>39791</v>
      </c>
      <c r="Q220" s="14"/>
      <c r="R220" s="133" t="s">
        <v>1036</v>
      </c>
      <c r="S220" s="133" t="s">
        <v>4180</v>
      </c>
      <c r="T220" s="133" t="s">
        <v>4181</v>
      </c>
      <c r="U220" s="133" t="s">
        <v>562</v>
      </c>
      <c r="V220" s="32" t="s">
        <v>2281</v>
      </c>
      <c r="AD220" s="10"/>
      <c r="AE220" s="10"/>
      <c r="AF220" s="7"/>
      <c r="AG220" s="10"/>
      <c r="AH220" s="6"/>
      <c r="AK220" s="10"/>
      <c r="AL220" s="33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</row>
    <row r="221" spans="1:147">
      <c r="B221" s="14"/>
      <c r="C221" s="32" t="s">
        <v>2807</v>
      </c>
      <c r="D221" s="33"/>
      <c r="E221" s="131">
        <v>10670193</v>
      </c>
      <c r="F221" s="14"/>
      <c r="G221" s="132" t="s">
        <v>1163</v>
      </c>
      <c r="H221" s="132" t="s">
        <v>1160</v>
      </c>
      <c r="I221" s="132" t="s">
        <v>1164</v>
      </c>
      <c r="J221" s="132" t="s">
        <v>1161</v>
      </c>
      <c r="K221" s="132" t="s">
        <v>1162</v>
      </c>
      <c r="L221" s="132">
        <v>241487</v>
      </c>
      <c r="M221" s="133" t="s">
        <v>542</v>
      </c>
      <c r="N221" s="133">
        <v>256</v>
      </c>
      <c r="O221" s="135">
        <v>1.87</v>
      </c>
      <c r="P221" s="59">
        <v>40840</v>
      </c>
      <c r="Q221" s="59">
        <v>41045</v>
      </c>
      <c r="R221" s="32" t="s">
        <v>4364</v>
      </c>
      <c r="S221" s="133" t="s">
        <v>4508</v>
      </c>
      <c r="T221" s="133" t="s">
        <v>120</v>
      </c>
      <c r="U221" s="133" t="s">
        <v>178</v>
      </c>
      <c r="V221" s="32" t="s">
        <v>664</v>
      </c>
      <c r="AD221" s="10"/>
      <c r="AE221" s="10"/>
      <c r="AF221" s="7"/>
      <c r="AG221" s="10"/>
      <c r="AH221" s="6"/>
      <c r="AK221" s="10"/>
      <c r="AL221" s="33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</row>
    <row r="222" spans="1:147">
      <c r="B222" s="14"/>
      <c r="C222" s="32"/>
      <c r="D222" s="33"/>
      <c r="E222" s="60">
        <v>266718</v>
      </c>
      <c r="G222" s="56" t="s">
        <v>3322</v>
      </c>
      <c r="H222" s="56" t="s">
        <v>2172</v>
      </c>
      <c r="I222" s="56" t="s">
        <v>1238</v>
      </c>
      <c r="J222" s="92">
        <v>3168323</v>
      </c>
      <c r="K222" s="92"/>
      <c r="L222" s="56" t="s">
        <v>573</v>
      </c>
      <c r="M222" s="32">
        <v>78734</v>
      </c>
      <c r="N222" s="41">
        <v>15</v>
      </c>
      <c r="O222" s="99">
        <v>11.277000000000001</v>
      </c>
      <c r="P222" s="59">
        <v>38553</v>
      </c>
      <c r="Q222" s="59">
        <v>38755</v>
      </c>
      <c r="R222" s="32" t="s">
        <v>4111</v>
      </c>
      <c r="S222" s="32" t="s">
        <v>574</v>
      </c>
      <c r="T222" s="32" t="s">
        <v>1336</v>
      </c>
      <c r="U222" s="93" t="s">
        <v>914</v>
      </c>
      <c r="V222" s="32" t="s">
        <v>738</v>
      </c>
      <c r="AD222" s="10"/>
      <c r="AE222" s="10"/>
      <c r="AF222" s="7"/>
      <c r="AG222" s="10"/>
      <c r="AH222" s="6"/>
      <c r="AK222" s="10"/>
      <c r="AL222" s="33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</row>
    <row r="223" spans="1:147">
      <c r="B223" s="14"/>
      <c r="C223" s="136"/>
      <c r="D223" s="33"/>
      <c r="E223" s="60">
        <v>284566</v>
      </c>
      <c r="G223" s="56" t="s">
        <v>4392</v>
      </c>
      <c r="H223" s="57" t="s">
        <v>3705</v>
      </c>
      <c r="I223" s="56" t="s">
        <v>4393</v>
      </c>
      <c r="J223" s="92"/>
      <c r="K223" s="92"/>
      <c r="L223" s="56" t="s">
        <v>4393</v>
      </c>
      <c r="M223" s="32">
        <v>78734</v>
      </c>
      <c r="N223" s="92">
        <v>35</v>
      </c>
      <c r="O223" s="99">
        <v>2.94</v>
      </c>
      <c r="P223" s="59">
        <v>38631</v>
      </c>
      <c r="Q223" s="59">
        <v>38862</v>
      </c>
      <c r="R223" s="32" t="s">
        <v>1157</v>
      </c>
      <c r="S223" s="32" t="s">
        <v>3702</v>
      </c>
      <c r="T223" s="32" t="s">
        <v>3703</v>
      </c>
      <c r="U223" s="32" t="s">
        <v>3338</v>
      </c>
      <c r="V223" s="32" t="s">
        <v>3634</v>
      </c>
      <c r="AD223" s="10"/>
      <c r="AE223" s="10"/>
      <c r="AF223" s="7"/>
      <c r="AG223" s="10"/>
      <c r="AH223" s="6"/>
      <c r="AK223" s="10"/>
      <c r="AL223" s="33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</row>
    <row r="224" spans="1:147">
      <c r="B224" s="14"/>
      <c r="C224" s="32"/>
      <c r="D224" s="33"/>
      <c r="G224" s="14" t="s">
        <v>365</v>
      </c>
      <c r="H224" s="14" t="s">
        <v>366</v>
      </c>
      <c r="I224" s="14" t="s">
        <v>368</v>
      </c>
      <c r="L224" s="14" t="s">
        <v>2576</v>
      </c>
      <c r="M224" s="32">
        <v>78741</v>
      </c>
      <c r="N224" s="41">
        <v>252</v>
      </c>
      <c r="O224" s="53">
        <v>19.77</v>
      </c>
      <c r="P224" s="31">
        <v>34929</v>
      </c>
      <c r="Q224" s="31">
        <v>35069</v>
      </c>
      <c r="R224" s="31"/>
      <c r="S224" s="32" t="s">
        <v>369</v>
      </c>
      <c r="T224" s="32" t="s">
        <v>468</v>
      </c>
      <c r="U224" s="32" t="s">
        <v>3338</v>
      </c>
      <c r="V224" s="32" t="s">
        <v>3553</v>
      </c>
      <c r="AD224" s="10"/>
      <c r="AE224" s="10"/>
      <c r="AF224" s="7"/>
      <c r="AG224" s="10"/>
      <c r="AH224" s="6"/>
      <c r="AK224" s="10"/>
      <c r="AL224" s="33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</row>
    <row r="225" spans="1:147">
      <c r="B225" s="14"/>
      <c r="C225" s="32"/>
      <c r="D225" s="33"/>
      <c r="E225" s="33">
        <v>112763</v>
      </c>
      <c r="G225" s="14" t="s">
        <v>3003</v>
      </c>
      <c r="H225" s="14" t="s">
        <v>637</v>
      </c>
      <c r="I225" s="14" t="s">
        <v>3004</v>
      </c>
      <c r="L225" s="14" t="s">
        <v>745</v>
      </c>
      <c r="M225" s="32">
        <v>78729</v>
      </c>
      <c r="N225" s="41">
        <v>60</v>
      </c>
      <c r="O225" s="53">
        <v>5.6820000000000004</v>
      </c>
      <c r="P225" s="31">
        <v>36530</v>
      </c>
      <c r="Q225" s="31">
        <v>36691</v>
      </c>
      <c r="R225" s="31"/>
      <c r="S225" s="32" t="s">
        <v>3005</v>
      </c>
      <c r="T225" s="32" t="s">
        <v>171</v>
      </c>
      <c r="U225" s="32" t="s">
        <v>3338</v>
      </c>
      <c r="V225" s="32" t="s">
        <v>3002</v>
      </c>
      <c r="AD225" s="10"/>
      <c r="AE225" s="10"/>
      <c r="AF225" s="7"/>
      <c r="AG225" s="10"/>
      <c r="AH225" s="6"/>
      <c r="AK225" s="10"/>
      <c r="AL225" s="33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</row>
    <row r="226" spans="1:147">
      <c r="A226" s="137"/>
      <c r="B226"/>
      <c r="D226" s="136"/>
      <c r="E226" s="33" t="s">
        <v>2121</v>
      </c>
      <c r="G226" s="14" t="s">
        <v>2120</v>
      </c>
      <c r="H226" s="14" t="s">
        <v>3921</v>
      </c>
      <c r="I226" s="14" t="s">
        <v>2329</v>
      </c>
      <c r="J226" s="32">
        <v>195682</v>
      </c>
      <c r="L226" s="14" t="s">
        <v>2617</v>
      </c>
      <c r="M226" s="32">
        <v>78747</v>
      </c>
      <c r="N226" s="54">
        <v>72</v>
      </c>
      <c r="O226" s="53">
        <v>4.5967000000000002</v>
      </c>
      <c r="P226" s="31">
        <v>37511</v>
      </c>
      <c r="Q226" s="31">
        <v>38155</v>
      </c>
      <c r="R226" s="32" t="s">
        <v>750</v>
      </c>
      <c r="S226" s="32" t="s">
        <v>2618</v>
      </c>
      <c r="T226" s="32" t="s">
        <v>3417</v>
      </c>
      <c r="U226" s="32" t="s">
        <v>3338</v>
      </c>
      <c r="V226" s="32" t="s">
        <v>2326</v>
      </c>
      <c r="AD226" s="10"/>
      <c r="AE226" s="10"/>
      <c r="AF226" s="7"/>
      <c r="AG226" s="10"/>
      <c r="AH226" s="6"/>
      <c r="AK226" s="10"/>
      <c r="AL226" s="33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</row>
    <row r="227" spans="1:147">
      <c r="B227" s="14"/>
      <c r="C227" s="32"/>
      <c r="D227" s="33"/>
      <c r="E227" s="60">
        <v>252698</v>
      </c>
      <c r="G227" s="56" t="s">
        <v>3366</v>
      </c>
      <c r="H227" s="56" t="s">
        <v>4049</v>
      </c>
      <c r="I227" s="14" t="s">
        <v>3938</v>
      </c>
      <c r="L227" s="56" t="s">
        <v>3367</v>
      </c>
      <c r="M227" s="32">
        <v>78766</v>
      </c>
      <c r="N227" s="92">
        <v>52</v>
      </c>
      <c r="O227" s="99">
        <v>8.6639999999999997</v>
      </c>
      <c r="P227" s="59">
        <v>38475</v>
      </c>
      <c r="Q227" s="59">
        <v>38581</v>
      </c>
      <c r="R227" s="32" t="s">
        <v>4364</v>
      </c>
      <c r="S227" s="32" t="s">
        <v>2773</v>
      </c>
      <c r="T227" s="32" t="s">
        <v>2774</v>
      </c>
      <c r="U227" s="32" t="s">
        <v>3338</v>
      </c>
      <c r="V227" s="32" t="s">
        <v>3050</v>
      </c>
      <c r="AD227" s="10"/>
      <c r="AE227" s="10"/>
      <c r="AF227" s="7"/>
      <c r="AG227" s="10"/>
      <c r="AH227" s="6"/>
      <c r="AK227" s="10"/>
      <c r="AL227" s="33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</row>
    <row r="228" spans="1:147">
      <c r="B228" s="14"/>
      <c r="C228" s="32"/>
      <c r="D228" s="33"/>
      <c r="E228" s="33">
        <v>107597</v>
      </c>
      <c r="G228" s="14" t="s">
        <v>673</v>
      </c>
      <c r="H228" s="14" t="s">
        <v>3539</v>
      </c>
      <c r="I228" s="14" t="s">
        <v>3113</v>
      </c>
      <c r="L228" s="14" t="s">
        <v>4245</v>
      </c>
      <c r="M228" s="32">
        <v>78756</v>
      </c>
      <c r="N228" s="41">
        <v>46</v>
      </c>
      <c r="O228" s="53">
        <v>1.5</v>
      </c>
      <c r="P228" s="31">
        <v>36432</v>
      </c>
      <c r="Q228" s="31">
        <v>36447</v>
      </c>
      <c r="R228" s="31"/>
      <c r="S228" s="32" t="s">
        <v>3334</v>
      </c>
      <c r="T228" s="32" t="s">
        <v>423</v>
      </c>
      <c r="U228" s="32" t="s">
        <v>3338</v>
      </c>
      <c r="V228" s="32" t="s">
        <v>1379</v>
      </c>
      <c r="AD228" s="10"/>
      <c r="AE228" s="10"/>
      <c r="AF228" s="7"/>
      <c r="AG228" s="10"/>
      <c r="AH228" s="6"/>
      <c r="AK228" s="10"/>
      <c r="AL228" s="33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</row>
    <row r="229" spans="1:147">
      <c r="B229" s="14"/>
      <c r="C229" s="32"/>
      <c r="D229" s="33"/>
      <c r="E229" s="33">
        <v>10921138</v>
      </c>
      <c r="F229" s="14"/>
      <c r="G229" s="131" t="s">
        <v>4791</v>
      </c>
      <c r="H229" s="33" t="s">
        <v>4792</v>
      </c>
      <c r="I229" s="132" t="s">
        <v>4790</v>
      </c>
      <c r="J229" s="133">
        <v>403587</v>
      </c>
      <c r="K229" s="14"/>
      <c r="M229" s="133" t="s">
        <v>3957</v>
      </c>
      <c r="N229" s="32">
        <v>45</v>
      </c>
      <c r="O229" s="32">
        <v>5.92</v>
      </c>
      <c r="P229" s="184" t="s">
        <v>4793</v>
      </c>
      <c r="R229" s="133" t="s">
        <v>4518</v>
      </c>
      <c r="S229" s="133" t="s">
        <v>127</v>
      </c>
      <c r="T229" s="133" t="s">
        <v>1991</v>
      </c>
      <c r="U229" s="32" t="s">
        <v>915</v>
      </c>
      <c r="V229" s="32" t="s">
        <v>4801</v>
      </c>
      <c r="AD229" s="10"/>
      <c r="AE229" s="10"/>
      <c r="AF229" s="7"/>
      <c r="AG229" s="10"/>
      <c r="AH229" s="6"/>
      <c r="AK229" s="10"/>
      <c r="AL229" s="33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</row>
    <row r="230" spans="1:147">
      <c r="B230" s="14"/>
      <c r="C230" s="32"/>
      <c r="D230" s="33"/>
      <c r="E230" s="131">
        <v>10726618</v>
      </c>
      <c r="F230" s="14"/>
      <c r="G230" s="132" t="s">
        <v>1876</v>
      </c>
      <c r="H230" s="132" t="s">
        <v>1875</v>
      </c>
      <c r="I230" s="132" t="s">
        <v>1877</v>
      </c>
      <c r="J230" s="133">
        <v>3379571</v>
      </c>
      <c r="K230" s="132"/>
      <c r="M230" s="133" t="s">
        <v>3957</v>
      </c>
      <c r="N230" s="32">
        <v>45</v>
      </c>
      <c r="O230" s="141">
        <v>5.92</v>
      </c>
      <c r="P230" s="134">
        <v>40967</v>
      </c>
      <c r="Q230" s="14"/>
      <c r="R230" s="133" t="s">
        <v>263</v>
      </c>
      <c r="S230" s="133" t="s">
        <v>355</v>
      </c>
      <c r="T230" s="133" t="s">
        <v>1991</v>
      </c>
      <c r="U230" s="133" t="s">
        <v>2780</v>
      </c>
      <c r="V230" s="32" t="s">
        <v>4439</v>
      </c>
      <c r="AD230" s="10"/>
      <c r="AE230" s="10"/>
      <c r="AF230" s="7"/>
      <c r="AG230" s="10"/>
      <c r="AH230" s="6"/>
      <c r="AK230" s="10"/>
      <c r="AL230" s="33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</row>
    <row r="231" spans="1:147">
      <c r="B231" s="14"/>
      <c r="C231" s="32"/>
      <c r="D231" s="33"/>
      <c r="E231" s="131">
        <v>10141095</v>
      </c>
      <c r="F231" s="14"/>
      <c r="G231" s="132" t="s">
        <v>557</v>
      </c>
      <c r="H231" s="132" t="s">
        <v>559</v>
      </c>
      <c r="I231" s="132" t="s">
        <v>2263</v>
      </c>
      <c r="J231" s="133">
        <v>215514</v>
      </c>
      <c r="K231" s="133"/>
      <c r="L231" s="132"/>
      <c r="M231" s="133" t="s">
        <v>558</v>
      </c>
      <c r="N231" s="133">
        <v>304</v>
      </c>
      <c r="O231" s="141">
        <v>6.9550000000000001</v>
      </c>
      <c r="P231" s="134">
        <v>39563</v>
      </c>
      <c r="R231" s="133" t="s">
        <v>1562</v>
      </c>
      <c r="S231" s="133" t="s">
        <v>2264</v>
      </c>
      <c r="T231" s="32" t="s">
        <v>2265</v>
      </c>
      <c r="U231" s="133" t="s">
        <v>562</v>
      </c>
      <c r="V231" s="32" t="s">
        <v>270</v>
      </c>
      <c r="AD231" s="10"/>
      <c r="AE231" s="10"/>
      <c r="AF231" s="7"/>
      <c r="AG231" s="10"/>
      <c r="AH231" s="6"/>
      <c r="AK231" s="10"/>
      <c r="AL231" s="33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</row>
    <row r="232" spans="1:147">
      <c r="A232" s="137"/>
      <c r="B232"/>
      <c r="C232" s="136"/>
      <c r="D232" s="33"/>
      <c r="E232" s="60">
        <v>269781</v>
      </c>
      <c r="G232" s="56" t="s">
        <v>3323</v>
      </c>
      <c r="H232" s="56" t="s">
        <v>2173</v>
      </c>
      <c r="I232" s="56" t="s">
        <v>128</v>
      </c>
      <c r="J232" s="92">
        <v>753752</v>
      </c>
      <c r="K232" s="92"/>
      <c r="L232" s="56" t="s">
        <v>3324</v>
      </c>
      <c r="M232" s="32">
        <v>78704</v>
      </c>
      <c r="N232" s="41">
        <v>172</v>
      </c>
      <c r="O232" s="99">
        <v>1.61</v>
      </c>
      <c r="P232" s="59">
        <v>38566</v>
      </c>
      <c r="Q232" s="59">
        <v>38929</v>
      </c>
      <c r="R232" s="32" t="s">
        <v>4364</v>
      </c>
      <c r="S232" s="32" t="s">
        <v>575</v>
      </c>
      <c r="T232" s="32" t="s">
        <v>576</v>
      </c>
      <c r="U232" s="32" t="s">
        <v>3338</v>
      </c>
      <c r="V232" s="32" t="s">
        <v>738</v>
      </c>
      <c r="AD232" s="10"/>
      <c r="AE232" s="10"/>
      <c r="AF232" s="7"/>
      <c r="AG232" s="10"/>
      <c r="AH232" s="6"/>
      <c r="AK232" s="10"/>
      <c r="AL232" s="33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</row>
    <row r="233" spans="1:147">
      <c r="A233" s="131"/>
      <c r="B233" s="14"/>
      <c r="C233" s="132"/>
      <c r="D233" s="33"/>
      <c r="E233" s="58" t="s">
        <v>4496</v>
      </c>
      <c r="G233" s="56" t="s">
        <v>4497</v>
      </c>
      <c r="H233" s="56" t="s">
        <v>2282</v>
      </c>
      <c r="I233" s="56" t="s">
        <v>4515</v>
      </c>
      <c r="J233" s="92">
        <v>3351570</v>
      </c>
      <c r="K233" s="92"/>
      <c r="L233" s="56" t="s">
        <v>4163</v>
      </c>
      <c r="M233" s="32">
        <v>78752</v>
      </c>
      <c r="N233" s="62">
        <v>952</v>
      </c>
      <c r="O233" s="99">
        <v>51.34</v>
      </c>
      <c r="P233" s="59">
        <v>38601</v>
      </c>
      <c r="Q233" s="59">
        <v>38722</v>
      </c>
      <c r="R233" s="32" t="s">
        <v>604</v>
      </c>
      <c r="S233" s="32" t="s">
        <v>3836</v>
      </c>
      <c r="T233" s="32" t="s">
        <v>3855</v>
      </c>
      <c r="U233" s="93" t="s">
        <v>178</v>
      </c>
      <c r="V233" s="32" t="s">
        <v>738</v>
      </c>
      <c r="AD233" s="10"/>
      <c r="AE233" s="10"/>
      <c r="AF233" s="7"/>
      <c r="AG233" s="10"/>
      <c r="AH233" s="6"/>
      <c r="AK233" s="10"/>
      <c r="AL233" s="33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</row>
    <row r="234" spans="1:147">
      <c r="B234" s="14"/>
      <c r="C234" s="32"/>
      <c r="D234" s="33"/>
      <c r="G234" s="14" t="s">
        <v>242</v>
      </c>
      <c r="H234" s="14" t="s">
        <v>767</v>
      </c>
      <c r="I234" s="14" t="s">
        <v>768</v>
      </c>
      <c r="L234" s="14" t="s">
        <v>4247</v>
      </c>
      <c r="M234" s="32">
        <v>78759</v>
      </c>
      <c r="N234" s="41">
        <v>131</v>
      </c>
      <c r="O234" s="53">
        <v>13.31</v>
      </c>
      <c r="P234" s="31">
        <v>33773</v>
      </c>
      <c r="Q234" s="31">
        <v>33823</v>
      </c>
      <c r="R234" s="31"/>
      <c r="S234" s="32" t="s">
        <v>769</v>
      </c>
      <c r="T234" s="32" t="s">
        <v>770</v>
      </c>
      <c r="U234" s="32" t="s">
        <v>3338</v>
      </c>
      <c r="V234" s="32" t="s">
        <v>172</v>
      </c>
      <c r="AD234" s="10"/>
      <c r="AE234" s="10"/>
      <c r="AF234" s="7"/>
      <c r="AG234" s="10"/>
      <c r="AH234" s="6"/>
      <c r="AK234" s="10"/>
      <c r="AL234" s="33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</row>
    <row r="235" spans="1:147">
      <c r="B235" s="14"/>
      <c r="C235" s="32"/>
      <c r="D235" s="33"/>
      <c r="G235" s="14" t="s">
        <v>773</v>
      </c>
      <c r="H235" s="14" t="s">
        <v>3114</v>
      </c>
      <c r="I235" s="14" t="s">
        <v>774</v>
      </c>
      <c r="L235" s="14" t="s">
        <v>4248</v>
      </c>
      <c r="M235" s="32">
        <v>78741</v>
      </c>
      <c r="N235" s="41">
        <v>156</v>
      </c>
      <c r="O235" s="53">
        <v>11.4</v>
      </c>
      <c r="P235" s="31">
        <v>36235</v>
      </c>
      <c r="Q235" s="31">
        <v>36319</v>
      </c>
      <c r="R235" s="31"/>
      <c r="S235" s="32" t="s">
        <v>3732</v>
      </c>
      <c r="T235" s="32" t="s">
        <v>3733</v>
      </c>
      <c r="U235" s="32" t="s">
        <v>3338</v>
      </c>
      <c r="V235" s="32" t="s">
        <v>2848</v>
      </c>
      <c r="AD235" s="10"/>
      <c r="AE235" s="10"/>
      <c r="AF235" s="7"/>
      <c r="AG235" s="10"/>
      <c r="AH235" s="6"/>
      <c r="AK235" s="10"/>
      <c r="AL235" s="33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</row>
    <row r="236" spans="1:147">
      <c r="B236" s="14"/>
      <c r="C236" s="32"/>
      <c r="D236" s="33"/>
      <c r="E236" s="33">
        <v>206727</v>
      </c>
      <c r="G236" s="14" t="s">
        <v>854</v>
      </c>
      <c r="H236" s="14" t="s">
        <v>858</v>
      </c>
      <c r="I236" s="48" t="s">
        <v>2025</v>
      </c>
      <c r="J236" s="47"/>
      <c r="K236" s="47"/>
      <c r="L236" s="48" t="s">
        <v>4174</v>
      </c>
      <c r="M236" s="32">
        <v>78741</v>
      </c>
      <c r="N236" s="32">
        <v>36</v>
      </c>
      <c r="O236" s="53">
        <v>3.25</v>
      </c>
      <c r="P236" s="105">
        <v>37706</v>
      </c>
      <c r="Q236" s="105">
        <v>37876</v>
      </c>
      <c r="R236" s="106" t="s">
        <v>4364</v>
      </c>
      <c r="S236" s="32" t="s">
        <v>2027</v>
      </c>
      <c r="T236" s="32" t="s">
        <v>2026</v>
      </c>
      <c r="U236" s="32" t="s">
        <v>3338</v>
      </c>
      <c r="V236" s="32" t="s">
        <v>2028</v>
      </c>
      <c r="AD236" s="10"/>
      <c r="AE236" s="10"/>
      <c r="AF236" s="7"/>
      <c r="AG236" s="10"/>
      <c r="AH236" s="6"/>
      <c r="AK236" s="10"/>
      <c r="AL236" s="33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</row>
    <row r="237" spans="1:147">
      <c r="B237" s="14"/>
      <c r="C237" s="32"/>
      <c r="D237" s="33"/>
      <c r="E237" s="131">
        <v>10157363</v>
      </c>
      <c r="F237" s="14"/>
      <c r="G237" s="132" t="s">
        <v>2234</v>
      </c>
      <c r="H237" s="132" t="s">
        <v>1342</v>
      </c>
      <c r="I237" s="132" t="s">
        <v>2235</v>
      </c>
      <c r="J237" s="133">
        <v>3178242</v>
      </c>
      <c r="K237" s="133"/>
      <c r="L237" s="132"/>
      <c r="M237" s="133" t="s">
        <v>3960</v>
      </c>
      <c r="N237" s="133">
        <v>334</v>
      </c>
      <c r="O237" s="141">
        <v>11.6</v>
      </c>
      <c r="P237" s="134">
        <v>39605</v>
      </c>
      <c r="R237" s="133" t="s">
        <v>4364</v>
      </c>
      <c r="S237" s="133" t="s">
        <v>1341</v>
      </c>
      <c r="T237" s="32" t="s">
        <v>2246</v>
      </c>
      <c r="U237" s="133" t="s">
        <v>562</v>
      </c>
      <c r="V237" s="32" t="s">
        <v>270</v>
      </c>
      <c r="AD237" s="10"/>
      <c r="AE237" s="10"/>
      <c r="AF237" s="7"/>
      <c r="AG237" s="10"/>
      <c r="AH237" s="6"/>
      <c r="AK237" s="10"/>
      <c r="AL237" s="33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</row>
    <row r="238" spans="1:147">
      <c r="B238" s="14"/>
      <c r="C238" s="32"/>
      <c r="D238" s="33"/>
      <c r="E238" s="68">
        <v>239724</v>
      </c>
      <c r="G238" s="68" t="s">
        <v>2738</v>
      </c>
      <c r="H238" s="67" t="s">
        <v>163</v>
      </c>
      <c r="I238" s="14" t="s">
        <v>4165</v>
      </c>
      <c r="L238" s="67" t="s">
        <v>2739</v>
      </c>
      <c r="M238" s="32">
        <v>78757</v>
      </c>
      <c r="N238" s="32">
        <v>24</v>
      </c>
      <c r="O238" s="53">
        <v>0.67</v>
      </c>
      <c r="P238" s="69">
        <v>38224</v>
      </c>
      <c r="Q238" s="69">
        <v>38541</v>
      </c>
      <c r="R238" s="32" t="s">
        <v>2045</v>
      </c>
      <c r="S238" s="32" t="s">
        <v>161</v>
      </c>
      <c r="T238" s="32" t="s">
        <v>162</v>
      </c>
      <c r="U238" s="32" t="s">
        <v>3338</v>
      </c>
      <c r="V238" s="32" t="s">
        <v>4026</v>
      </c>
      <c r="AD238" s="10"/>
      <c r="AE238" s="10"/>
      <c r="AF238" s="7"/>
      <c r="AG238" s="10"/>
      <c r="AH238" s="6"/>
      <c r="AK238" s="10"/>
      <c r="AL238" s="33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</row>
    <row r="239" spans="1:147">
      <c r="B239" s="14"/>
      <c r="C239" s="32"/>
      <c r="D239" s="33"/>
      <c r="E239" s="33">
        <v>108318</v>
      </c>
      <c r="G239" s="14" t="s">
        <v>3016</v>
      </c>
      <c r="H239" s="14" t="s">
        <v>2631</v>
      </c>
      <c r="I239" s="14" t="s">
        <v>3017</v>
      </c>
      <c r="L239" s="14" t="s">
        <v>4249</v>
      </c>
      <c r="M239" s="32">
        <v>78704</v>
      </c>
      <c r="N239" s="41">
        <v>7</v>
      </c>
      <c r="O239" s="53">
        <v>0.59</v>
      </c>
      <c r="P239" s="31">
        <v>36580</v>
      </c>
      <c r="Q239" s="31">
        <v>36787</v>
      </c>
      <c r="R239" s="31"/>
      <c r="S239" s="32" t="s">
        <v>3018</v>
      </c>
      <c r="T239" s="32" t="s">
        <v>3019</v>
      </c>
      <c r="U239" s="32" t="s">
        <v>3338</v>
      </c>
      <c r="V239" s="32" t="s">
        <v>3002</v>
      </c>
      <c r="AD239" s="10"/>
      <c r="AE239" s="10"/>
      <c r="AF239" s="7"/>
      <c r="AG239" s="10"/>
      <c r="AH239" s="6"/>
      <c r="AK239" s="10"/>
      <c r="AL239" s="33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</row>
    <row r="240" spans="1:147">
      <c r="B240" s="14"/>
      <c r="C240" s="4"/>
      <c r="D240" s="33"/>
      <c r="E240" s="58" t="s">
        <v>402</v>
      </c>
      <c r="G240" s="56" t="s">
        <v>1471</v>
      </c>
      <c r="H240" s="56" t="s">
        <v>2632</v>
      </c>
      <c r="I240" s="56" t="s">
        <v>4249</v>
      </c>
      <c r="J240" s="92">
        <v>241351</v>
      </c>
      <c r="K240" s="92"/>
      <c r="L240" s="56" t="s">
        <v>4249</v>
      </c>
      <c r="M240" s="32">
        <v>78704</v>
      </c>
      <c r="N240" s="92">
        <v>13</v>
      </c>
      <c r="O240" s="99">
        <v>0.59299999999999997</v>
      </c>
      <c r="P240" s="59">
        <v>38804</v>
      </c>
      <c r="Q240" s="59">
        <v>39198</v>
      </c>
      <c r="R240" s="32" t="s">
        <v>1615</v>
      </c>
      <c r="S240" s="32" t="s">
        <v>4286</v>
      </c>
      <c r="T240" s="32" t="s">
        <v>1398</v>
      </c>
      <c r="U240" s="93" t="s">
        <v>178</v>
      </c>
      <c r="V240" s="32" t="s">
        <v>1969</v>
      </c>
      <c r="AD240" s="10"/>
      <c r="AE240" s="10"/>
      <c r="AF240" s="7"/>
      <c r="AG240" s="10"/>
      <c r="AH240" s="6"/>
      <c r="AK240" s="10"/>
      <c r="AL240" s="33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</row>
    <row r="241" spans="1:147">
      <c r="B241" s="14"/>
      <c r="C241" s="32"/>
      <c r="D241" s="33"/>
      <c r="E241" s="33">
        <v>10075278</v>
      </c>
      <c r="G241" s="14" t="s">
        <v>1402</v>
      </c>
      <c r="H241" s="14" t="s">
        <v>1403</v>
      </c>
      <c r="I241" s="14" t="s">
        <v>2549</v>
      </c>
      <c r="L241" s="35"/>
      <c r="M241" s="32" t="s">
        <v>547</v>
      </c>
      <c r="N241" s="32">
        <v>84</v>
      </c>
      <c r="O241" s="99"/>
      <c r="P241" s="59">
        <v>39351</v>
      </c>
      <c r="Q241" s="14"/>
      <c r="R241" s="93" t="s">
        <v>1671</v>
      </c>
      <c r="S241" s="93" t="s">
        <v>2548</v>
      </c>
      <c r="T241" s="32" t="s">
        <v>1129</v>
      </c>
      <c r="U241" s="32" t="s">
        <v>562</v>
      </c>
      <c r="V241" s="93" t="s">
        <v>4107</v>
      </c>
      <c r="AD241" s="10"/>
      <c r="AE241" s="10"/>
      <c r="AF241" s="7"/>
      <c r="AG241" s="10"/>
      <c r="AH241" s="6"/>
      <c r="AK241" s="10"/>
      <c r="AL241" s="33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</row>
    <row r="242" spans="1:147">
      <c r="B242" s="14"/>
      <c r="C242" s="32"/>
      <c r="D242" s="33"/>
      <c r="E242" s="33" t="s">
        <v>598</v>
      </c>
      <c r="G242" s="56" t="s">
        <v>3166</v>
      </c>
      <c r="H242" s="14" t="s">
        <v>2022</v>
      </c>
      <c r="I242" s="14" t="s">
        <v>3131</v>
      </c>
      <c r="L242" s="14" t="s">
        <v>3132</v>
      </c>
      <c r="M242" s="32">
        <v>78729</v>
      </c>
      <c r="N242" s="41">
        <v>136</v>
      </c>
      <c r="O242" s="53">
        <v>7.7009999999999996</v>
      </c>
      <c r="P242" s="31">
        <v>36979</v>
      </c>
      <c r="Q242" s="31">
        <v>37291</v>
      </c>
      <c r="R242" s="32" t="s">
        <v>753</v>
      </c>
      <c r="S242" s="32" t="s">
        <v>2457</v>
      </c>
      <c r="T242" s="32" t="s">
        <v>2458</v>
      </c>
      <c r="U242" s="32" t="s">
        <v>3338</v>
      </c>
      <c r="V242" s="32" t="s">
        <v>1089</v>
      </c>
      <c r="AD242" s="10"/>
      <c r="AE242" s="10"/>
      <c r="AF242" s="7"/>
      <c r="AG242" s="10"/>
      <c r="AH242" s="6"/>
      <c r="AK242" s="10"/>
      <c r="AL242" s="33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</row>
    <row r="243" spans="1:147">
      <c r="B243" s="136"/>
      <c r="C243" s="32"/>
      <c r="D243" s="33"/>
      <c r="E243" s="33" t="s">
        <v>599</v>
      </c>
      <c r="G243" s="56" t="s">
        <v>3165</v>
      </c>
      <c r="H243" s="14" t="s">
        <v>1085</v>
      </c>
      <c r="I243" s="14" t="s">
        <v>3130</v>
      </c>
      <c r="L243" s="14" t="s">
        <v>3133</v>
      </c>
      <c r="M243" s="32">
        <v>78729</v>
      </c>
      <c r="N243" s="41">
        <v>206</v>
      </c>
      <c r="O243" s="53">
        <v>9.5</v>
      </c>
      <c r="P243" s="31">
        <v>36950</v>
      </c>
      <c r="Q243" s="31">
        <v>37222</v>
      </c>
      <c r="R243" s="32" t="s">
        <v>753</v>
      </c>
      <c r="S243" s="32" t="s">
        <v>2457</v>
      </c>
      <c r="T243" s="32" t="s">
        <v>2458</v>
      </c>
      <c r="U243" s="32" t="s">
        <v>3338</v>
      </c>
      <c r="V243" s="32" t="s">
        <v>1089</v>
      </c>
      <c r="AD243" s="10"/>
      <c r="AE243" s="10"/>
      <c r="AF243" s="7"/>
      <c r="AG243" s="10"/>
      <c r="AH243" s="6"/>
      <c r="AK243" s="10"/>
      <c r="AL243" s="33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</row>
    <row r="244" spans="1:147">
      <c r="B244" s="14"/>
      <c r="C244" s="32"/>
      <c r="D244" s="33"/>
      <c r="E244" s="33">
        <v>190660</v>
      </c>
      <c r="G244" s="14" t="s">
        <v>2762</v>
      </c>
      <c r="H244" s="14" t="s">
        <v>3614</v>
      </c>
      <c r="I244" s="14" t="s">
        <v>4046</v>
      </c>
      <c r="L244" s="14" t="s">
        <v>2763</v>
      </c>
      <c r="M244" s="32">
        <v>78746</v>
      </c>
      <c r="N244" s="41">
        <v>69</v>
      </c>
      <c r="O244" s="53">
        <v>17.850000000000001</v>
      </c>
      <c r="P244" s="31">
        <v>37141</v>
      </c>
      <c r="Q244" s="31">
        <v>37273</v>
      </c>
      <c r="R244" s="32" t="s">
        <v>1057</v>
      </c>
      <c r="S244" s="32" t="s">
        <v>2764</v>
      </c>
      <c r="T244" s="32" t="s">
        <v>2765</v>
      </c>
      <c r="U244" s="32" t="s">
        <v>3338</v>
      </c>
      <c r="V244" s="32" t="s">
        <v>3036</v>
      </c>
      <c r="AD244" s="10"/>
      <c r="AE244" s="10"/>
      <c r="AF244" s="7"/>
      <c r="AG244" s="10"/>
      <c r="AH244" s="6"/>
      <c r="AK244" s="10"/>
      <c r="AL244" s="33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</row>
    <row r="245" spans="1:147">
      <c r="E245" s="131">
        <v>10525294</v>
      </c>
      <c r="F245" s="14"/>
      <c r="G245" s="132" t="s">
        <v>2591</v>
      </c>
      <c r="H245" s="132" t="s">
        <v>2592</v>
      </c>
      <c r="I245" s="132" t="s">
        <v>2593</v>
      </c>
      <c r="J245" s="133">
        <v>3501381</v>
      </c>
      <c r="K245" s="14"/>
      <c r="L245" s="132"/>
      <c r="M245" s="133" t="s">
        <v>4076</v>
      </c>
      <c r="N245" s="54">
        <v>90</v>
      </c>
      <c r="O245" s="135">
        <v>10.725</v>
      </c>
      <c r="P245" s="134">
        <v>40525</v>
      </c>
      <c r="Q245" s="14"/>
      <c r="R245" s="32" t="s">
        <v>263</v>
      </c>
      <c r="S245" s="133" t="s">
        <v>2594</v>
      </c>
      <c r="T245" s="133" t="s">
        <v>2595</v>
      </c>
      <c r="U245" s="133" t="s">
        <v>562</v>
      </c>
      <c r="V245" s="32" t="s">
        <v>2581</v>
      </c>
      <c r="AD245" s="10"/>
      <c r="AE245" s="10"/>
      <c r="AF245" s="7"/>
      <c r="AG245" s="10"/>
      <c r="AH245" s="6"/>
      <c r="AK245" s="10"/>
      <c r="AL245" s="33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</row>
    <row r="246" spans="1:147">
      <c r="B246" s="14"/>
      <c r="C246" s="32"/>
      <c r="D246" s="33"/>
      <c r="E246" s="60">
        <v>234597</v>
      </c>
      <c r="G246" s="56" t="s">
        <v>3169</v>
      </c>
      <c r="H246" s="56" t="s">
        <v>3876</v>
      </c>
      <c r="I246" s="14" t="s">
        <v>797</v>
      </c>
      <c r="L246" s="56" t="s">
        <v>3170</v>
      </c>
      <c r="M246" s="32">
        <v>78745</v>
      </c>
      <c r="N246" s="32">
        <v>51</v>
      </c>
      <c r="O246" s="53">
        <v>2.1</v>
      </c>
      <c r="P246" s="59">
        <v>38331</v>
      </c>
      <c r="Q246" s="59">
        <v>38539</v>
      </c>
      <c r="R246" s="32" t="s">
        <v>2033</v>
      </c>
      <c r="S246" s="5" t="s">
        <v>1154</v>
      </c>
      <c r="T246" s="5" t="s">
        <v>853</v>
      </c>
      <c r="U246" s="32" t="s">
        <v>2780</v>
      </c>
      <c r="V246" s="32" t="s">
        <v>597</v>
      </c>
      <c r="AD246" s="10"/>
      <c r="AE246" s="10"/>
      <c r="AF246" s="7"/>
      <c r="AG246" s="10"/>
      <c r="AH246" s="6"/>
      <c r="AL246" s="33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</row>
    <row r="247" spans="1:147">
      <c r="B247" s="14"/>
      <c r="C247" s="32"/>
      <c r="D247" s="33"/>
      <c r="E247" s="60">
        <v>282489</v>
      </c>
      <c r="G247" s="56" t="s">
        <v>644</v>
      </c>
      <c r="H247" s="56" t="s">
        <v>779</v>
      </c>
      <c r="I247" s="56" t="s">
        <v>797</v>
      </c>
      <c r="J247" s="92">
        <v>531891</v>
      </c>
      <c r="K247" s="92"/>
      <c r="L247" s="56" t="s">
        <v>3170</v>
      </c>
      <c r="M247" s="32">
        <v>78745</v>
      </c>
      <c r="N247" s="41">
        <v>51</v>
      </c>
      <c r="O247" s="99">
        <v>2.0070000000000001</v>
      </c>
      <c r="P247" s="59">
        <v>38590</v>
      </c>
      <c r="Q247" s="59">
        <v>38965</v>
      </c>
      <c r="R247" s="32" t="s">
        <v>4111</v>
      </c>
      <c r="S247" s="32" t="s">
        <v>574</v>
      </c>
      <c r="T247" s="32" t="s">
        <v>1336</v>
      </c>
      <c r="U247" s="32" t="s">
        <v>3338</v>
      </c>
      <c r="V247" s="32" t="s">
        <v>738</v>
      </c>
      <c r="AD247" s="10"/>
      <c r="AE247" s="10"/>
      <c r="AF247" s="7"/>
      <c r="AG247" s="10"/>
      <c r="AH247" s="6"/>
      <c r="AI247" s="10"/>
      <c r="AJ247" s="10"/>
      <c r="AK247" s="10"/>
      <c r="AL247" s="33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</row>
    <row r="248" spans="1:147">
      <c r="B248" s="33"/>
      <c r="C248" s="32"/>
      <c r="E248" s="33">
        <v>145160</v>
      </c>
      <c r="G248" s="14" t="s">
        <v>2363</v>
      </c>
      <c r="H248" s="14" t="s">
        <v>759</v>
      </c>
      <c r="I248" s="14" t="s">
        <v>1692</v>
      </c>
      <c r="L248" s="14" t="s">
        <v>4250</v>
      </c>
      <c r="M248" s="32">
        <v>78749</v>
      </c>
      <c r="N248" s="41">
        <v>324</v>
      </c>
      <c r="O248" s="53">
        <v>23.91</v>
      </c>
      <c r="P248" s="31">
        <v>36453</v>
      </c>
      <c r="Q248" s="31">
        <v>36669</v>
      </c>
      <c r="R248" s="31"/>
      <c r="S248" s="32" t="s">
        <v>680</v>
      </c>
      <c r="T248" s="32" t="s">
        <v>681</v>
      </c>
      <c r="U248" s="32" t="s">
        <v>3338</v>
      </c>
      <c r="V248" s="32" t="s">
        <v>2842</v>
      </c>
      <c r="AD248" s="10"/>
      <c r="AE248" s="10"/>
      <c r="AF248" s="7"/>
      <c r="AG248" s="10"/>
      <c r="AH248" s="6"/>
      <c r="AI248" s="10"/>
      <c r="AJ248" s="10"/>
      <c r="AK248" s="10"/>
      <c r="AL248" s="33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</row>
    <row r="249" spans="1:147">
      <c r="B249" s="14"/>
      <c r="C249" s="32"/>
      <c r="D249" s="33"/>
      <c r="E249" s="131">
        <v>10854693</v>
      </c>
      <c r="F249" s="14"/>
      <c r="G249" s="132" t="s">
        <v>4592</v>
      </c>
      <c r="H249" s="132" t="s">
        <v>4590</v>
      </c>
      <c r="I249" s="132" t="s">
        <v>4591</v>
      </c>
      <c r="J249" s="133">
        <v>269114</v>
      </c>
      <c r="K249" s="14"/>
      <c r="M249" s="133" t="s">
        <v>3964</v>
      </c>
      <c r="N249" s="32">
        <v>236</v>
      </c>
      <c r="O249" s="135">
        <v>13.73</v>
      </c>
      <c r="P249" s="134">
        <v>41219</v>
      </c>
      <c r="R249" s="32" t="s">
        <v>4651</v>
      </c>
      <c r="S249" s="133" t="s">
        <v>2273</v>
      </c>
      <c r="T249" s="133" t="s">
        <v>2253</v>
      </c>
      <c r="U249" s="32" t="s">
        <v>915</v>
      </c>
      <c r="V249" s="32" t="s">
        <v>4706</v>
      </c>
      <c r="AD249" s="10"/>
      <c r="AE249" s="10"/>
      <c r="AF249" s="7"/>
      <c r="AG249" s="10"/>
      <c r="AH249" s="6"/>
      <c r="AI249" s="10"/>
      <c r="AJ249" s="10"/>
      <c r="AK249" s="10"/>
      <c r="AL249" s="33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</row>
    <row r="250" spans="1:147">
      <c r="A250" s="137"/>
      <c r="B250" s="14"/>
      <c r="C250" s="137"/>
      <c r="D250" s="33"/>
      <c r="E250" s="131" t="s">
        <v>1309</v>
      </c>
      <c r="F250" s="14"/>
      <c r="G250" s="14" t="s">
        <v>1359</v>
      </c>
      <c r="H250" s="132" t="s">
        <v>1310</v>
      </c>
      <c r="I250" s="132" t="s">
        <v>1634</v>
      </c>
      <c r="J250" s="133">
        <v>791648</v>
      </c>
      <c r="K250" s="14"/>
      <c r="M250" s="133" t="s">
        <v>3957</v>
      </c>
      <c r="N250" s="32">
        <v>52</v>
      </c>
      <c r="O250" s="135">
        <v>3.26</v>
      </c>
      <c r="P250" s="134">
        <v>39700</v>
      </c>
      <c r="Q250" s="14"/>
      <c r="R250" s="133" t="s">
        <v>1562</v>
      </c>
      <c r="S250" s="133" t="s">
        <v>71</v>
      </c>
      <c r="T250" s="133" t="s">
        <v>4110</v>
      </c>
      <c r="U250" s="133" t="s">
        <v>562</v>
      </c>
      <c r="V250" s="32" t="s">
        <v>188</v>
      </c>
      <c r="AD250" s="8"/>
      <c r="AE250" s="8"/>
      <c r="AF250" s="36"/>
      <c r="AG250" s="8"/>
      <c r="AH250" s="6"/>
      <c r="AI250" s="10"/>
      <c r="AJ250" s="10"/>
      <c r="AK250" s="10"/>
      <c r="AL250" s="33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</row>
    <row r="251" spans="1:147">
      <c r="B251" s="14"/>
      <c r="C251" s="32"/>
      <c r="D251" s="33"/>
      <c r="E251" s="131">
        <v>10162695</v>
      </c>
      <c r="F251" s="14"/>
      <c r="G251" s="132" t="s">
        <v>2238</v>
      </c>
      <c r="H251" s="132" t="s">
        <v>4128</v>
      </c>
      <c r="I251" s="132" t="s">
        <v>3578</v>
      </c>
      <c r="J251" s="133">
        <v>3334542</v>
      </c>
      <c r="K251" s="133"/>
      <c r="L251" s="132"/>
      <c r="M251" s="133" t="s">
        <v>3678</v>
      </c>
      <c r="N251" s="133">
        <v>79</v>
      </c>
      <c r="O251" s="141">
        <v>5.2380000000000004</v>
      </c>
      <c r="P251" s="134">
        <v>39619</v>
      </c>
      <c r="Q251" s="134">
        <v>39982</v>
      </c>
      <c r="R251" s="133" t="s">
        <v>4364</v>
      </c>
      <c r="S251" s="133" t="s">
        <v>3842</v>
      </c>
      <c r="T251" s="32" t="s">
        <v>2249</v>
      </c>
      <c r="U251" s="133" t="s">
        <v>914</v>
      </c>
      <c r="V251" s="32" t="s">
        <v>270</v>
      </c>
      <c r="AD251" s="8"/>
      <c r="AE251" s="8"/>
      <c r="AF251" s="36"/>
      <c r="AG251" s="8"/>
      <c r="AH251" s="6"/>
      <c r="AI251" s="10"/>
      <c r="AJ251" s="10"/>
      <c r="AK251" s="10"/>
      <c r="AL251" s="33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</row>
    <row r="252" spans="1:147">
      <c r="E252" s="33">
        <v>10235267</v>
      </c>
      <c r="F252" s="33"/>
      <c r="G252" s="33" t="s">
        <v>3795</v>
      </c>
      <c r="H252" s="33" t="s">
        <v>2083</v>
      </c>
      <c r="I252" s="33" t="s">
        <v>2084</v>
      </c>
      <c r="J252" s="32">
        <v>3334493</v>
      </c>
      <c r="K252" s="33" t="s">
        <v>3794</v>
      </c>
      <c r="L252" s="33">
        <v>3334493</v>
      </c>
      <c r="M252" s="32" t="s">
        <v>3678</v>
      </c>
      <c r="N252" s="32">
        <v>68</v>
      </c>
      <c r="O252" s="53">
        <v>3.77</v>
      </c>
      <c r="P252" s="59">
        <v>39855</v>
      </c>
      <c r="Q252" s="59">
        <v>40141</v>
      </c>
      <c r="R252" s="32" t="s">
        <v>4364</v>
      </c>
      <c r="S252" s="32" t="s">
        <v>1801</v>
      </c>
      <c r="T252" s="33" t="s">
        <v>2085</v>
      </c>
      <c r="U252" s="133" t="s">
        <v>914</v>
      </c>
      <c r="V252" s="32" t="s">
        <v>1646</v>
      </c>
      <c r="AD252" s="8"/>
      <c r="AE252" s="8"/>
      <c r="AF252" s="36"/>
      <c r="AG252" s="8"/>
      <c r="AH252" s="6"/>
      <c r="AI252" s="10"/>
      <c r="AJ252" s="10"/>
      <c r="AK252" s="10"/>
      <c r="AL252" s="33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</row>
    <row r="253" spans="1:147">
      <c r="B253" s="14"/>
      <c r="C253" s="32"/>
      <c r="D253" s="33"/>
      <c r="E253" s="131">
        <v>10844542</v>
      </c>
      <c r="F253" s="14"/>
      <c r="G253" s="132" t="s">
        <v>4600</v>
      </c>
      <c r="H253" s="132" t="s">
        <v>4682</v>
      </c>
      <c r="I253" s="132" t="s">
        <v>4599</v>
      </c>
      <c r="J253" s="133">
        <v>3334466</v>
      </c>
      <c r="K253" s="14"/>
      <c r="M253" s="133" t="s">
        <v>3678</v>
      </c>
      <c r="N253" s="32">
        <v>252</v>
      </c>
      <c r="O253" s="135">
        <v>9.3889999999999993</v>
      </c>
      <c r="P253" s="134">
        <v>41198</v>
      </c>
      <c r="R253" s="32" t="s">
        <v>263</v>
      </c>
      <c r="S253" s="133" t="s">
        <v>4655</v>
      </c>
      <c r="T253" s="133" t="s">
        <v>2249</v>
      </c>
      <c r="U253" s="32" t="s">
        <v>915</v>
      </c>
      <c r="V253" s="32" t="s">
        <v>4706</v>
      </c>
      <c r="AD253" s="8"/>
      <c r="AE253" s="8"/>
      <c r="AF253" s="36"/>
      <c r="AG253" s="8"/>
      <c r="AH253" s="6"/>
      <c r="AI253" s="10"/>
      <c r="AJ253" s="10"/>
      <c r="AK253" s="10"/>
      <c r="AL253" s="33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</row>
    <row r="254" spans="1:147">
      <c r="B254" s="14"/>
      <c r="C254" s="32"/>
      <c r="D254" s="33"/>
      <c r="E254" s="131">
        <v>10611624</v>
      </c>
      <c r="F254" s="14"/>
      <c r="G254" s="132" t="s">
        <v>217</v>
      </c>
      <c r="H254" s="132" t="s">
        <v>218</v>
      </c>
      <c r="I254" s="132" t="s">
        <v>4511</v>
      </c>
      <c r="J254" s="133">
        <v>3374446</v>
      </c>
      <c r="K254" s="14"/>
      <c r="M254" s="133" t="s">
        <v>3678</v>
      </c>
      <c r="N254" s="32">
        <v>258</v>
      </c>
      <c r="O254" s="135">
        <v>3.39</v>
      </c>
      <c r="P254" s="134">
        <v>40718</v>
      </c>
      <c r="Q254" s="134">
        <v>40941</v>
      </c>
      <c r="R254" s="133" t="s">
        <v>4364</v>
      </c>
      <c r="S254" s="133" t="s">
        <v>534</v>
      </c>
      <c r="T254" s="133" t="s">
        <v>2249</v>
      </c>
      <c r="U254" s="93" t="s">
        <v>178</v>
      </c>
      <c r="V254" s="32" t="s">
        <v>3163</v>
      </c>
      <c r="AD254" s="8"/>
      <c r="AE254" s="8"/>
      <c r="AF254" s="36"/>
      <c r="AG254" s="8"/>
      <c r="AH254" s="6"/>
      <c r="AI254" s="10"/>
      <c r="AJ254" s="10"/>
      <c r="AK254" s="6"/>
      <c r="AL254" s="33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</row>
    <row r="255" spans="1:147">
      <c r="B255" s="14"/>
      <c r="C255" s="32"/>
      <c r="D255" s="33"/>
      <c r="E255" s="131">
        <v>10222983</v>
      </c>
      <c r="F255" s="14"/>
      <c r="G255" s="132" t="s">
        <v>4182</v>
      </c>
      <c r="H255" s="132" t="s">
        <v>4183</v>
      </c>
      <c r="I255" s="132" t="s">
        <v>4184</v>
      </c>
      <c r="J255" s="133">
        <v>3334479</v>
      </c>
      <c r="K255" s="132"/>
      <c r="M255" s="133" t="s">
        <v>3678</v>
      </c>
      <c r="N255" s="32">
        <v>220</v>
      </c>
      <c r="O255" s="140">
        <v>7.85</v>
      </c>
      <c r="P255" s="134">
        <v>39805</v>
      </c>
      <c r="Q255" s="59">
        <v>40057</v>
      </c>
      <c r="R255" s="133" t="s">
        <v>4364</v>
      </c>
      <c r="S255" s="133" t="s">
        <v>1801</v>
      </c>
      <c r="T255" s="133" t="s">
        <v>2249</v>
      </c>
      <c r="U255" s="133" t="s">
        <v>914</v>
      </c>
      <c r="V255" s="32" t="s">
        <v>2281</v>
      </c>
      <c r="AD255" s="8"/>
      <c r="AE255" s="8"/>
      <c r="AF255" s="36"/>
      <c r="AG255" s="8"/>
      <c r="AH255" s="6"/>
      <c r="AI255" s="10"/>
      <c r="AJ255" s="10"/>
      <c r="AK255" s="6"/>
      <c r="AL255" s="33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</row>
    <row r="256" spans="1:147">
      <c r="B256" s="14"/>
      <c r="C256" s="32"/>
      <c r="D256" s="33"/>
      <c r="E256" s="131">
        <v>10551427</v>
      </c>
      <c r="F256" s="14"/>
      <c r="G256" s="132" t="s">
        <v>3276</v>
      </c>
      <c r="H256" s="132" t="s">
        <v>663</v>
      </c>
      <c r="I256" s="132" t="s">
        <v>3275</v>
      </c>
      <c r="J256" s="133">
        <v>3334851</v>
      </c>
      <c r="K256" s="14"/>
      <c r="M256" s="133" t="s">
        <v>3678</v>
      </c>
      <c r="N256" s="32">
        <v>310</v>
      </c>
      <c r="O256" s="135">
        <v>4.6779999999999999</v>
      </c>
      <c r="P256" s="134">
        <v>40599</v>
      </c>
      <c r="Q256" s="134">
        <v>40779</v>
      </c>
      <c r="R256" s="32" t="s">
        <v>4364</v>
      </c>
      <c r="S256" s="133" t="s">
        <v>3766</v>
      </c>
      <c r="T256" s="133" t="s">
        <v>3767</v>
      </c>
      <c r="U256" s="32" t="s">
        <v>3338</v>
      </c>
      <c r="V256" s="32" t="s">
        <v>2582</v>
      </c>
      <c r="AD256" s="8"/>
      <c r="AE256" s="8"/>
      <c r="AF256" s="36"/>
      <c r="AG256" s="8"/>
      <c r="AH256" s="6"/>
      <c r="AI256" s="10"/>
      <c r="AJ256" s="10"/>
      <c r="AK256" s="6"/>
      <c r="AL256" s="33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</row>
    <row r="257" spans="1:147">
      <c r="B257" s="14"/>
      <c r="C257" s="32"/>
      <c r="D257" s="33"/>
      <c r="E257" s="131">
        <v>10835912</v>
      </c>
      <c r="F257" s="132"/>
      <c r="G257" s="132" t="s">
        <v>4568</v>
      </c>
      <c r="H257" s="132" t="s">
        <v>4662</v>
      </c>
      <c r="I257" s="132" t="s">
        <v>4567</v>
      </c>
      <c r="J257" s="133">
        <v>3334855</v>
      </c>
      <c r="K257" s="132"/>
      <c r="M257" s="133" t="s">
        <v>3678</v>
      </c>
      <c r="N257" s="32">
        <v>212</v>
      </c>
      <c r="O257" s="144">
        <v>3.375</v>
      </c>
      <c r="P257" s="134">
        <v>41183</v>
      </c>
      <c r="Q257" s="132"/>
      <c r="R257" s="32" t="s">
        <v>263</v>
      </c>
      <c r="S257" s="133" t="s">
        <v>518</v>
      </c>
      <c r="T257" s="133" t="s">
        <v>2249</v>
      </c>
      <c r="U257" s="32" t="s">
        <v>915</v>
      </c>
      <c r="V257" s="32" t="s">
        <v>4579</v>
      </c>
      <c r="AD257" s="8"/>
      <c r="AE257" s="8"/>
      <c r="AF257" s="36"/>
      <c r="AG257" s="8"/>
      <c r="AH257" s="6"/>
      <c r="AI257" s="10"/>
      <c r="AJ257" s="10"/>
      <c r="AK257" s="6"/>
      <c r="AL257" s="33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</row>
    <row r="258" spans="1:147">
      <c r="B258" s="14"/>
      <c r="C258" s="32"/>
      <c r="D258" s="33"/>
      <c r="E258" s="60">
        <v>292189</v>
      </c>
      <c r="G258" s="56" t="s">
        <v>933</v>
      </c>
      <c r="H258" s="56" t="s">
        <v>869</v>
      </c>
      <c r="I258" s="56" t="s">
        <v>934</v>
      </c>
      <c r="J258" s="92">
        <v>457796</v>
      </c>
      <c r="K258" s="92"/>
      <c r="L258" s="56" t="s">
        <v>934</v>
      </c>
      <c r="M258" s="32">
        <v>78704</v>
      </c>
      <c r="N258" s="92">
        <v>116</v>
      </c>
      <c r="O258" s="99">
        <v>0.82</v>
      </c>
      <c r="P258" s="59">
        <v>38806</v>
      </c>
      <c r="Q258" s="59">
        <v>39026</v>
      </c>
      <c r="R258" s="32" t="s">
        <v>4364</v>
      </c>
      <c r="S258" s="93" t="s">
        <v>4145</v>
      </c>
      <c r="T258" s="32" t="s">
        <v>4146</v>
      </c>
      <c r="U258" s="93" t="s">
        <v>914</v>
      </c>
      <c r="V258" s="32" t="s">
        <v>1969</v>
      </c>
      <c r="AD258" s="8"/>
      <c r="AE258" s="8"/>
      <c r="AF258" s="36"/>
      <c r="AG258" s="8"/>
      <c r="AH258" s="6"/>
      <c r="AI258" s="10"/>
      <c r="AJ258" s="10"/>
      <c r="AK258" s="6"/>
      <c r="AL258" s="33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</row>
    <row r="259" spans="1:147">
      <c r="B259" s="14"/>
      <c r="C259" s="32"/>
      <c r="D259" s="33"/>
      <c r="G259" s="14" t="s">
        <v>1333</v>
      </c>
      <c r="H259" s="14" t="s">
        <v>2331</v>
      </c>
      <c r="I259" s="14" t="s">
        <v>2332</v>
      </c>
      <c r="L259" s="14" t="s">
        <v>4251</v>
      </c>
      <c r="M259" s="32">
        <v>78741</v>
      </c>
      <c r="N259" s="41">
        <v>98</v>
      </c>
      <c r="O259" s="53">
        <v>10.989999771118164</v>
      </c>
      <c r="P259" s="31">
        <v>36054</v>
      </c>
      <c r="Q259" s="31">
        <v>36115</v>
      </c>
      <c r="R259" s="31"/>
      <c r="S259" s="32" t="s">
        <v>384</v>
      </c>
      <c r="T259" s="32" t="s">
        <v>385</v>
      </c>
      <c r="U259" s="32" t="s">
        <v>3338</v>
      </c>
      <c r="V259" s="32" t="s">
        <v>3565</v>
      </c>
      <c r="AD259" s="8"/>
      <c r="AE259" s="8"/>
      <c r="AF259" s="36"/>
      <c r="AG259" s="8"/>
      <c r="AH259" s="6"/>
      <c r="AI259" s="10"/>
      <c r="AJ259" s="10"/>
      <c r="AK259" s="6"/>
      <c r="AL259" s="33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</row>
    <row r="260" spans="1:147">
      <c r="A260" s="137"/>
      <c r="B260" s="14"/>
      <c r="C260" s="136"/>
      <c r="D260" s="33"/>
      <c r="E260" s="33">
        <v>208532</v>
      </c>
      <c r="G260" s="14" t="s">
        <v>3917</v>
      </c>
      <c r="H260" s="14" t="s">
        <v>2321</v>
      </c>
      <c r="I260" s="14" t="s">
        <v>1727</v>
      </c>
      <c r="L260" s="14" t="s">
        <v>3918</v>
      </c>
      <c r="M260" s="32">
        <v>78724</v>
      </c>
      <c r="N260" s="41">
        <v>240</v>
      </c>
      <c r="O260" s="53">
        <v>25.2</v>
      </c>
      <c r="P260" s="31">
        <v>37502</v>
      </c>
      <c r="Q260" s="31">
        <v>37655</v>
      </c>
      <c r="R260" s="32" t="s">
        <v>4364</v>
      </c>
      <c r="S260" s="32" t="s">
        <v>3919</v>
      </c>
      <c r="T260" s="32" t="s">
        <v>3920</v>
      </c>
      <c r="U260" s="32" t="s">
        <v>3338</v>
      </c>
      <c r="V260" s="32" t="s">
        <v>3773</v>
      </c>
      <c r="AD260" s="8"/>
      <c r="AE260" s="8"/>
      <c r="AF260" s="36"/>
      <c r="AG260" s="8"/>
      <c r="AH260" s="6"/>
      <c r="AI260" s="10"/>
      <c r="AJ260" s="10"/>
      <c r="AK260" s="6"/>
      <c r="AL260" s="33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</row>
    <row r="261" spans="1:147">
      <c r="B261" s="14"/>
      <c r="C261" s="32"/>
      <c r="D261" s="33"/>
      <c r="E261" s="33">
        <v>216549</v>
      </c>
      <c r="G261" s="14" t="s">
        <v>2030</v>
      </c>
      <c r="H261" s="14" t="s">
        <v>2031</v>
      </c>
      <c r="I261" s="14" t="s">
        <v>2032</v>
      </c>
      <c r="L261" s="14" t="s">
        <v>4175</v>
      </c>
      <c r="M261" s="32">
        <v>78721</v>
      </c>
      <c r="N261" s="32">
        <v>240</v>
      </c>
      <c r="O261" s="53">
        <v>10.199999999999999</v>
      </c>
      <c r="P261" s="105">
        <v>37699</v>
      </c>
      <c r="Q261" s="105">
        <v>37908</v>
      </c>
      <c r="R261" s="32" t="s">
        <v>2033</v>
      </c>
      <c r="S261" s="32" t="s">
        <v>2034</v>
      </c>
      <c r="T261" s="32" t="s">
        <v>2035</v>
      </c>
      <c r="U261" s="32" t="s">
        <v>3338</v>
      </c>
      <c r="V261" s="32" t="s">
        <v>2028</v>
      </c>
      <c r="AD261" s="8"/>
      <c r="AE261" s="8"/>
      <c r="AF261" s="36"/>
      <c r="AG261" s="8"/>
      <c r="AH261" s="6"/>
      <c r="AI261" s="10"/>
      <c r="AJ261" s="10"/>
      <c r="AK261" s="6"/>
      <c r="AL261" s="33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</row>
    <row r="262" spans="1:147">
      <c r="B262" s="14"/>
      <c r="C262" s="32"/>
      <c r="D262" s="33"/>
      <c r="E262" s="61">
        <v>209721</v>
      </c>
      <c r="G262" s="61" t="s">
        <v>2048</v>
      </c>
      <c r="H262" s="61" t="s">
        <v>850</v>
      </c>
      <c r="I262" s="61" t="s">
        <v>4176</v>
      </c>
      <c r="J262" s="107"/>
      <c r="K262" s="107"/>
      <c r="L262" s="61" t="s">
        <v>2049</v>
      </c>
      <c r="M262" s="32">
        <v>78722</v>
      </c>
      <c r="N262" s="32">
        <v>8</v>
      </c>
      <c r="O262" s="115">
        <v>0.222</v>
      </c>
      <c r="P262" s="105">
        <v>37557</v>
      </c>
      <c r="Q262" s="105">
        <v>37659</v>
      </c>
      <c r="R262" s="106" t="s">
        <v>4364</v>
      </c>
      <c r="S262" s="106" t="s">
        <v>2050</v>
      </c>
      <c r="T262" s="106" t="s">
        <v>2051</v>
      </c>
      <c r="U262" s="5" t="s">
        <v>3338</v>
      </c>
      <c r="V262" s="32" t="s">
        <v>2029</v>
      </c>
      <c r="AD262" s="8"/>
      <c r="AE262" s="8"/>
      <c r="AF262" s="36"/>
      <c r="AG262" s="8"/>
      <c r="AH262" s="6"/>
      <c r="AI262" s="10"/>
      <c r="AJ262" s="10"/>
      <c r="AK262" s="6"/>
      <c r="AL262" s="33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</row>
    <row r="263" spans="1:147">
      <c r="B263" s="14"/>
      <c r="C263" s="32"/>
      <c r="D263" s="33"/>
      <c r="E263" s="33" t="s">
        <v>4656</v>
      </c>
      <c r="G263" s="14" t="s">
        <v>609</v>
      </c>
      <c r="H263" s="14" t="s">
        <v>3390</v>
      </c>
      <c r="I263" s="14" t="s">
        <v>259</v>
      </c>
      <c r="J263" s="32">
        <v>163862</v>
      </c>
      <c r="K263" s="32" t="s">
        <v>2054</v>
      </c>
      <c r="M263" s="32">
        <v>78705</v>
      </c>
      <c r="N263" s="32">
        <v>200</v>
      </c>
      <c r="O263" s="53">
        <v>2.68</v>
      </c>
      <c r="P263" s="59">
        <v>39503</v>
      </c>
      <c r="Q263" s="59">
        <v>39876</v>
      </c>
      <c r="R263" s="93" t="s">
        <v>1671</v>
      </c>
      <c r="S263" s="93" t="s">
        <v>260</v>
      </c>
      <c r="T263" s="32" t="s">
        <v>3379</v>
      </c>
      <c r="U263" s="32" t="s">
        <v>914</v>
      </c>
      <c r="V263" s="32" t="s">
        <v>3922</v>
      </c>
      <c r="AD263" s="8"/>
      <c r="AE263" s="8"/>
      <c r="AF263" s="36"/>
      <c r="AG263" s="8"/>
      <c r="AH263" s="6"/>
      <c r="AI263" s="10"/>
      <c r="AJ263" s="10"/>
      <c r="AK263" s="6"/>
      <c r="AL263" s="33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</row>
    <row r="264" spans="1:147">
      <c r="B264" s="14"/>
      <c r="C264" s="32"/>
      <c r="D264" s="33"/>
      <c r="E264" s="131">
        <v>10176855</v>
      </c>
      <c r="F264" s="14"/>
      <c r="G264" s="132" t="s">
        <v>2213</v>
      </c>
      <c r="H264" s="132" t="s">
        <v>61</v>
      </c>
      <c r="I264" s="132" t="s">
        <v>2640</v>
      </c>
      <c r="J264" s="133">
        <v>2017038</v>
      </c>
      <c r="K264" s="14"/>
      <c r="M264" s="32">
        <v>78705</v>
      </c>
      <c r="N264" s="54">
        <v>30</v>
      </c>
      <c r="O264" s="135">
        <v>1.6459999999999999</v>
      </c>
      <c r="P264" s="134">
        <v>39659</v>
      </c>
      <c r="Q264" s="134">
        <v>39962</v>
      </c>
      <c r="R264" s="133" t="s">
        <v>1671</v>
      </c>
      <c r="S264" s="133" t="s">
        <v>2639</v>
      </c>
      <c r="T264" s="133" t="s">
        <v>1129</v>
      </c>
      <c r="U264" s="133" t="s">
        <v>178</v>
      </c>
      <c r="V264" s="32" t="s">
        <v>188</v>
      </c>
      <c r="AD264" s="8"/>
      <c r="AE264" s="8"/>
      <c r="AF264" s="36"/>
      <c r="AG264" s="8"/>
      <c r="AH264" s="6"/>
      <c r="AI264" s="10"/>
      <c r="AJ264" s="10"/>
      <c r="AK264" s="6"/>
      <c r="AL264" s="33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</row>
    <row r="265" spans="1:147">
      <c r="B265" s="14"/>
      <c r="C265" s="32"/>
      <c r="D265" s="33"/>
      <c r="E265" s="33">
        <v>10119084</v>
      </c>
      <c r="G265" s="14" t="s">
        <v>613</v>
      </c>
      <c r="H265" s="14" t="s">
        <v>3391</v>
      </c>
      <c r="I265" s="14" t="s">
        <v>2393</v>
      </c>
      <c r="J265" s="32">
        <v>163862</v>
      </c>
      <c r="K265" s="32" t="s">
        <v>2054</v>
      </c>
      <c r="M265" s="32">
        <v>78705</v>
      </c>
      <c r="N265" s="32">
        <f>244+251</f>
        <v>495</v>
      </c>
      <c r="O265" s="53">
        <v>3.92</v>
      </c>
      <c r="P265" s="59">
        <v>39505</v>
      </c>
      <c r="Q265" s="59">
        <v>39717</v>
      </c>
      <c r="R265" s="93" t="s">
        <v>1671</v>
      </c>
      <c r="S265" s="93" t="s">
        <v>260</v>
      </c>
      <c r="T265" s="32" t="s">
        <v>3379</v>
      </c>
      <c r="U265" s="32" t="s">
        <v>914</v>
      </c>
      <c r="V265" s="32" t="s">
        <v>3922</v>
      </c>
      <c r="AD265" s="8"/>
      <c r="AE265" s="8"/>
      <c r="AF265" s="36"/>
      <c r="AG265" s="8"/>
      <c r="AH265" s="6"/>
      <c r="AI265" s="10"/>
      <c r="AJ265" s="10"/>
      <c r="AK265" s="6"/>
      <c r="AL265" s="33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</row>
    <row r="266" spans="1:147">
      <c r="B266" s="131"/>
      <c r="C266" s="32"/>
      <c r="D266" s="33"/>
      <c r="E266" s="131">
        <v>10642371</v>
      </c>
      <c r="F266" s="14"/>
      <c r="G266" s="132" t="s">
        <v>2130</v>
      </c>
      <c r="H266" s="132" t="s">
        <v>4512</v>
      </c>
      <c r="I266" s="132" t="s">
        <v>4513</v>
      </c>
      <c r="J266" s="133">
        <v>3352149</v>
      </c>
      <c r="K266" s="14"/>
      <c r="M266" s="133" t="s">
        <v>540</v>
      </c>
      <c r="N266" s="32">
        <v>275</v>
      </c>
      <c r="O266" s="121">
        <v>2.5649999999999999</v>
      </c>
      <c r="P266" s="134">
        <v>40781</v>
      </c>
      <c r="Q266" s="134">
        <v>40938</v>
      </c>
      <c r="R266" s="32" t="s">
        <v>1671</v>
      </c>
      <c r="S266" s="133" t="s">
        <v>4013</v>
      </c>
      <c r="T266" s="133" t="s">
        <v>2250</v>
      </c>
      <c r="U266" s="133" t="s">
        <v>178</v>
      </c>
      <c r="V266" s="32" t="s">
        <v>3140</v>
      </c>
      <c r="AD266" s="8"/>
      <c r="AE266" s="8"/>
      <c r="AF266" s="36"/>
      <c r="AG266" s="8"/>
      <c r="AH266" s="6"/>
      <c r="AI266" s="10"/>
      <c r="AJ266" s="10"/>
      <c r="AK266" s="6"/>
      <c r="AL266" s="33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</row>
    <row r="267" spans="1:147">
      <c r="B267" s="14"/>
      <c r="C267" s="32"/>
      <c r="D267" s="33"/>
      <c r="E267" s="60">
        <v>10018216</v>
      </c>
      <c r="G267" s="56" t="s">
        <v>2460</v>
      </c>
      <c r="H267" s="56" t="s">
        <v>2461</v>
      </c>
      <c r="I267" s="56" t="s">
        <v>2462</v>
      </c>
      <c r="J267" s="92">
        <v>368684</v>
      </c>
      <c r="K267" s="92"/>
      <c r="L267" s="56" t="s">
        <v>2462</v>
      </c>
      <c r="M267" s="92">
        <v>78704</v>
      </c>
      <c r="N267" s="92">
        <v>24</v>
      </c>
      <c r="O267" s="99">
        <v>0.98</v>
      </c>
      <c r="P267" s="59">
        <v>39171</v>
      </c>
      <c r="Q267" s="59">
        <v>39338</v>
      </c>
      <c r="R267" s="32" t="s">
        <v>4111</v>
      </c>
      <c r="S267" s="93" t="s">
        <v>1058</v>
      </c>
      <c r="T267" s="32" t="s">
        <v>4415</v>
      </c>
      <c r="U267" s="93" t="s">
        <v>914</v>
      </c>
      <c r="V267" s="93" t="s">
        <v>2285</v>
      </c>
      <c r="AD267" s="8"/>
      <c r="AE267" s="8"/>
      <c r="AF267" s="36"/>
      <c r="AG267" s="8"/>
      <c r="AH267" s="6"/>
      <c r="AI267" s="10"/>
      <c r="AJ267" s="10"/>
      <c r="AK267" s="6"/>
      <c r="AL267" s="33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</row>
    <row r="268" spans="1:147">
      <c r="B268" s="14"/>
      <c r="C268" s="32"/>
      <c r="D268" s="33"/>
      <c r="E268" s="60">
        <v>299369</v>
      </c>
      <c r="G268" s="56" t="s">
        <v>1825</v>
      </c>
      <c r="H268" s="56" t="s">
        <v>1826</v>
      </c>
      <c r="I268" s="33" t="s">
        <v>3492</v>
      </c>
      <c r="J268" s="32">
        <v>253055</v>
      </c>
      <c r="L268" s="56" t="s">
        <v>2497</v>
      </c>
      <c r="M268" s="92">
        <v>78702</v>
      </c>
      <c r="N268" s="92">
        <v>24</v>
      </c>
      <c r="O268" s="99">
        <v>0.65</v>
      </c>
      <c r="P268" s="59">
        <v>38905</v>
      </c>
      <c r="Q268" s="59">
        <v>39248</v>
      </c>
      <c r="R268" s="32" t="s">
        <v>4111</v>
      </c>
      <c r="S268" s="93" t="s">
        <v>1827</v>
      </c>
      <c r="T268" s="93" t="s">
        <v>1828</v>
      </c>
      <c r="U268" s="5" t="s">
        <v>3338</v>
      </c>
      <c r="V268" s="32" t="s">
        <v>777</v>
      </c>
      <c r="AD268" s="8"/>
      <c r="AE268" s="8"/>
      <c r="AF268" s="36"/>
      <c r="AG268" s="8"/>
      <c r="AH268" s="6"/>
      <c r="AI268" s="10"/>
      <c r="AJ268" s="10"/>
      <c r="AK268" s="6"/>
      <c r="AL268" s="33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</row>
    <row r="269" spans="1:147">
      <c r="B269" s="14"/>
      <c r="C269" s="32"/>
      <c r="D269" s="33"/>
      <c r="E269" s="131" t="s">
        <v>4486</v>
      </c>
      <c r="F269" s="14"/>
      <c r="G269" s="132" t="s">
        <v>4449</v>
      </c>
      <c r="H269" s="132" t="s">
        <v>2829</v>
      </c>
      <c r="I269" s="132" t="s">
        <v>469</v>
      </c>
      <c r="J269" s="133">
        <v>457778</v>
      </c>
      <c r="K269" s="133"/>
      <c r="L269" s="132"/>
      <c r="M269" s="133" t="s">
        <v>547</v>
      </c>
      <c r="N269" s="133">
        <v>6</v>
      </c>
      <c r="O269" s="141">
        <v>0.28299999999999997</v>
      </c>
      <c r="P269" s="134">
        <v>39567</v>
      </c>
      <c r="Q269" s="134">
        <v>39930</v>
      </c>
      <c r="R269" s="133" t="s">
        <v>1562</v>
      </c>
      <c r="S269" s="133" t="s">
        <v>2266</v>
      </c>
      <c r="T269" s="32" t="s">
        <v>2247</v>
      </c>
      <c r="U269" s="133" t="s">
        <v>914</v>
      </c>
      <c r="V269" s="32" t="s">
        <v>270</v>
      </c>
      <c r="AD269" s="8"/>
      <c r="AE269" s="8"/>
      <c r="AF269" s="36"/>
      <c r="AG269" s="8"/>
      <c r="AH269" s="6"/>
      <c r="AI269" s="10"/>
      <c r="AJ269" s="10"/>
      <c r="AK269" s="6"/>
      <c r="AL269" s="33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</row>
    <row r="270" spans="1:147">
      <c r="A270" s="131"/>
      <c r="B270" s="132"/>
      <c r="C270" s="128"/>
      <c r="D270" s="33"/>
      <c r="E270" s="58" t="s">
        <v>1557</v>
      </c>
      <c r="G270" s="56" t="s">
        <v>1252</v>
      </c>
      <c r="H270" s="56" t="s">
        <v>1558</v>
      </c>
      <c r="I270" s="56" t="s">
        <v>2967</v>
      </c>
      <c r="J270" s="92">
        <v>753818</v>
      </c>
      <c r="K270" s="92"/>
      <c r="L270" s="56" t="s">
        <v>2967</v>
      </c>
      <c r="M270" s="92">
        <v>78704</v>
      </c>
      <c r="N270" s="92">
        <v>486</v>
      </c>
      <c r="O270" s="99">
        <v>2.9910000000000001</v>
      </c>
      <c r="P270" s="59">
        <v>38896</v>
      </c>
      <c r="Q270" s="56"/>
      <c r="R270" s="32" t="s">
        <v>1615</v>
      </c>
      <c r="S270" s="93" t="s">
        <v>4286</v>
      </c>
      <c r="T270" s="93" t="s">
        <v>1398</v>
      </c>
      <c r="U270" s="133" t="s">
        <v>2070</v>
      </c>
      <c r="V270" s="32" t="s">
        <v>1830</v>
      </c>
      <c r="AD270" s="8"/>
      <c r="AE270" s="8"/>
      <c r="AF270" s="36"/>
      <c r="AG270" s="8"/>
      <c r="AH270" s="6"/>
      <c r="AI270" s="10"/>
      <c r="AJ270" s="10"/>
      <c r="AK270" s="6"/>
      <c r="AL270" s="33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</row>
    <row r="271" spans="1:147">
      <c r="D271" s="33"/>
      <c r="E271" s="58" t="s">
        <v>579</v>
      </c>
      <c r="G271" s="56" t="s">
        <v>2429</v>
      </c>
      <c r="H271" s="57" t="s">
        <v>1762</v>
      </c>
      <c r="I271" s="56" t="s">
        <v>924</v>
      </c>
      <c r="J271" s="133">
        <v>444248</v>
      </c>
      <c r="K271" s="92"/>
      <c r="L271" s="56" t="s">
        <v>924</v>
      </c>
      <c r="M271" s="32">
        <v>78702</v>
      </c>
      <c r="N271" s="92">
        <v>18</v>
      </c>
      <c r="O271" s="99">
        <v>0.4</v>
      </c>
      <c r="P271" s="59">
        <v>38798</v>
      </c>
      <c r="Q271" s="59">
        <v>39290</v>
      </c>
      <c r="R271" s="32" t="s">
        <v>2033</v>
      </c>
      <c r="S271" s="93" t="s">
        <v>1096</v>
      </c>
      <c r="T271" s="93" t="s">
        <v>1097</v>
      </c>
      <c r="U271" s="32" t="s">
        <v>3338</v>
      </c>
      <c r="V271" s="32" t="s">
        <v>1969</v>
      </c>
      <c r="AD271" s="8"/>
      <c r="AE271" s="8"/>
      <c r="AF271" s="36"/>
      <c r="AG271" s="8"/>
      <c r="AH271" s="6"/>
      <c r="AI271" s="10"/>
      <c r="AJ271" s="10"/>
      <c r="AK271" s="6"/>
      <c r="AL271" s="33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</row>
    <row r="272" spans="1:147">
      <c r="B272" s="14"/>
      <c r="C272" s="32"/>
      <c r="D272" s="33"/>
      <c r="E272" s="33">
        <v>214361</v>
      </c>
      <c r="G272" s="14" t="s">
        <v>3410</v>
      </c>
      <c r="H272" s="14" t="s">
        <v>2481</v>
      </c>
      <c r="I272" s="48" t="s">
        <v>3411</v>
      </c>
      <c r="J272" s="47"/>
      <c r="K272" s="47"/>
      <c r="L272" s="14" t="s">
        <v>1811</v>
      </c>
      <c r="M272" s="32">
        <v>78701</v>
      </c>
      <c r="N272" s="32">
        <v>249</v>
      </c>
      <c r="O272" s="53">
        <v>1.5</v>
      </c>
      <c r="P272" s="105">
        <v>37671</v>
      </c>
      <c r="Q272" s="105">
        <v>37958</v>
      </c>
      <c r="R272" s="106" t="s">
        <v>1738</v>
      </c>
      <c r="S272" s="32" t="s">
        <v>3412</v>
      </c>
      <c r="T272" s="47" t="s">
        <v>3413</v>
      </c>
      <c r="U272" s="32" t="s">
        <v>3338</v>
      </c>
      <c r="V272" s="32" t="s">
        <v>2028</v>
      </c>
      <c r="AD272" s="8"/>
      <c r="AE272" s="8"/>
      <c r="AF272" s="36"/>
      <c r="AG272" s="8"/>
      <c r="AH272" s="6"/>
      <c r="AI272" s="10"/>
      <c r="AJ272" s="10"/>
      <c r="AK272" s="6"/>
      <c r="AL272" s="33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</row>
    <row r="273" spans="1:147">
      <c r="B273" s="14"/>
      <c r="C273" s="32"/>
      <c r="D273" s="33"/>
      <c r="E273" s="60">
        <v>296947</v>
      </c>
      <c r="G273" s="56" t="s">
        <v>1912</v>
      </c>
      <c r="H273" s="57" t="s">
        <v>4346</v>
      </c>
      <c r="I273" s="56" t="s">
        <v>1913</v>
      </c>
      <c r="J273" s="92">
        <v>3218519</v>
      </c>
      <c r="K273" s="92"/>
      <c r="L273" s="56" t="s">
        <v>1913</v>
      </c>
      <c r="M273" s="92">
        <v>78705</v>
      </c>
      <c r="N273" s="92">
        <v>44</v>
      </c>
      <c r="O273" s="99">
        <v>0.65</v>
      </c>
      <c r="P273" s="59">
        <v>38863</v>
      </c>
      <c r="Q273" s="59">
        <v>39248</v>
      </c>
      <c r="R273" s="93" t="s">
        <v>4364</v>
      </c>
      <c r="S273" s="93" t="s">
        <v>4347</v>
      </c>
      <c r="T273" s="93" t="s">
        <v>4348</v>
      </c>
      <c r="U273" s="93" t="s">
        <v>3338</v>
      </c>
      <c r="V273" s="32" t="s">
        <v>1830</v>
      </c>
      <c r="AD273" s="8"/>
      <c r="AE273" s="8"/>
      <c r="AF273" s="36"/>
      <c r="AG273" s="8"/>
      <c r="AH273" s="6"/>
      <c r="AI273" s="10"/>
      <c r="AJ273" s="10"/>
      <c r="AK273" s="6"/>
      <c r="AL273" s="33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</row>
    <row r="274" spans="1:147">
      <c r="B274" s="14"/>
      <c r="C274" s="32"/>
      <c r="D274" s="33"/>
      <c r="E274" s="131">
        <v>10189602</v>
      </c>
      <c r="F274" s="14"/>
      <c r="G274" s="132" t="s">
        <v>3203</v>
      </c>
      <c r="H274" s="132" t="s">
        <v>2718</v>
      </c>
      <c r="I274" s="132" t="s">
        <v>3202</v>
      </c>
      <c r="J274" s="133">
        <v>253203</v>
      </c>
      <c r="K274" s="14"/>
      <c r="M274" s="133" t="s">
        <v>540</v>
      </c>
      <c r="N274" s="32">
        <v>12</v>
      </c>
      <c r="O274" s="135">
        <v>9.6000000000000002E-2</v>
      </c>
      <c r="P274" s="134">
        <v>39696</v>
      </c>
      <c r="Q274" s="134">
        <v>40073</v>
      </c>
      <c r="R274" s="133" t="s">
        <v>1671</v>
      </c>
      <c r="S274" s="133" t="s">
        <v>70</v>
      </c>
      <c r="T274" s="133" t="s">
        <v>2104</v>
      </c>
      <c r="U274" s="93" t="s">
        <v>3338</v>
      </c>
      <c r="V274" s="32" t="s">
        <v>188</v>
      </c>
      <c r="AD274" s="8"/>
      <c r="AE274" s="8"/>
      <c r="AF274" s="36"/>
      <c r="AG274" s="8"/>
      <c r="AH274" s="6"/>
      <c r="AI274" s="10"/>
      <c r="AJ274" s="10"/>
      <c r="AK274" s="6"/>
      <c r="AL274" s="33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</row>
    <row r="275" spans="1:147">
      <c r="B275" s="14"/>
      <c r="C275" s="32"/>
      <c r="D275" s="33"/>
      <c r="E275" s="60">
        <v>307351</v>
      </c>
      <c r="G275" s="60" t="s">
        <v>2428</v>
      </c>
      <c r="H275" s="60" t="s">
        <v>578</v>
      </c>
      <c r="I275" s="60" t="s">
        <v>250</v>
      </c>
      <c r="J275" s="92"/>
      <c r="K275" s="92"/>
      <c r="L275" s="60" t="s">
        <v>250</v>
      </c>
      <c r="M275" s="92">
        <v>78733</v>
      </c>
      <c r="N275" s="92">
        <v>54</v>
      </c>
      <c r="O275" s="99">
        <v>34.54</v>
      </c>
      <c r="P275" s="114">
        <v>39024</v>
      </c>
      <c r="Q275" s="114">
        <v>39504</v>
      </c>
      <c r="R275" s="92" t="s">
        <v>4111</v>
      </c>
      <c r="S275" s="92" t="s">
        <v>251</v>
      </c>
      <c r="T275" s="92" t="s">
        <v>577</v>
      </c>
      <c r="U275" s="93" t="s">
        <v>914</v>
      </c>
      <c r="V275" s="32" t="s">
        <v>4361</v>
      </c>
      <c r="AD275" s="8"/>
      <c r="AE275" s="8"/>
      <c r="AF275" s="36"/>
      <c r="AG275" s="8"/>
      <c r="AH275" s="6"/>
      <c r="AI275" s="10"/>
      <c r="AJ275" s="10"/>
      <c r="AK275" s="6"/>
      <c r="AL275" s="33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</row>
    <row r="276" spans="1:147">
      <c r="B276" s="14"/>
      <c r="C276" s="32"/>
      <c r="D276" s="33"/>
      <c r="E276" s="58" t="s">
        <v>3725</v>
      </c>
      <c r="G276" s="169" t="s">
        <v>1870</v>
      </c>
      <c r="H276" s="56" t="s">
        <v>3724</v>
      </c>
      <c r="I276" s="33" t="s">
        <v>3493</v>
      </c>
      <c r="J276" s="32">
        <v>108684</v>
      </c>
      <c r="L276" s="56" t="s">
        <v>2498</v>
      </c>
      <c r="M276" s="92">
        <v>78734</v>
      </c>
      <c r="N276" s="92">
        <v>50</v>
      </c>
      <c r="O276" s="99">
        <v>15.39</v>
      </c>
      <c r="P276" s="59">
        <v>40931</v>
      </c>
      <c r="Q276" s="114"/>
      <c r="R276" s="32" t="s">
        <v>4111</v>
      </c>
      <c r="S276" s="93" t="s">
        <v>337</v>
      </c>
      <c r="T276" s="93" t="s">
        <v>338</v>
      </c>
      <c r="U276" s="93" t="s">
        <v>914</v>
      </c>
      <c r="V276" s="32" t="s">
        <v>777</v>
      </c>
      <c r="AD276" s="8"/>
      <c r="AE276" s="8"/>
      <c r="AF276" s="36"/>
      <c r="AG276" s="8"/>
      <c r="AH276" s="6"/>
      <c r="AI276" s="10"/>
      <c r="AJ276" s="10"/>
      <c r="AK276" s="6"/>
      <c r="AL276" s="33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</row>
    <row r="277" spans="1:147">
      <c r="B277" s="14"/>
      <c r="C277" s="32"/>
      <c r="D277" s="33"/>
      <c r="E277" s="131">
        <v>10878052</v>
      </c>
      <c r="F277" s="14"/>
      <c r="G277" s="132" t="s">
        <v>4727</v>
      </c>
      <c r="H277" s="132" t="s">
        <v>4725</v>
      </c>
      <c r="I277" s="132" t="s">
        <v>4726</v>
      </c>
      <c r="J277" s="133">
        <v>3554263</v>
      </c>
      <c r="K277" s="14"/>
      <c r="M277" s="133" t="s">
        <v>4598</v>
      </c>
      <c r="N277" s="5">
        <v>75</v>
      </c>
      <c r="O277" s="141">
        <v>20</v>
      </c>
      <c r="P277" s="134">
        <v>41278</v>
      </c>
      <c r="Q277" s="14"/>
      <c r="R277" s="133" t="s">
        <v>521</v>
      </c>
      <c r="S277" s="133" t="s">
        <v>253</v>
      </c>
      <c r="T277" s="133" t="s">
        <v>2249</v>
      </c>
      <c r="U277" s="32" t="s">
        <v>915</v>
      </c>
      <c r="V277" s="32" t="s">
        <v>4801</v>
      </c>
      <c r="AD277" s="8"/>
      <c r="AE277" s="8"/>
      <c r="AF277" s="36"/>
      <c r="AG277" s="8"/>
      <c r="AH277" s="6"/>
      <c r="AI277" s="10"/>
      <c r="AJ277" s="10"/>
      <c r="AK277" s="6"/>
      <c r="AL277" s="33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</row>
    <row r="278" spans="1:147">
      <c r="A278" s="4"/>
      <c r="B278"/>
      <c r="C278"/>
      <c r="D278" s="33"/>
      <c r="E278" s="33">
        <v>233132</v>
      </c>
      <c r="G278" s="14" t="s">
        <v>1519</v>
      </c>
      <c r="H278" s="14" t="s">
        <v>1520</v>
      </c>
      <c r="I278" s="14" t="s">
        <v>2315</v>
      </c>
      <c r="J278" s="32">
        <v>220250</v>
      </c>
      <c r="L278" s="14" t="s">
        <v>1977</v>
      </c>
      <c r="M278" s="32">
        <v>78703</v>
      </c>
      <c r="N278" s="41">
        <v>5</v>
      </c>
      <c r="O278" s="53">
        <v>0.55000000000000004</v>
      </c>
      <c r="P278" s="31">
        <v>38079</v>
      </c>
      <c r="Q278" s="31">
        <v>38259</v>
      </c>
      <c r="R278" s="32" t="s">
        <v>604</v>
      </c>
      <c r="S278" s="32" t="s">
        <v>1978</v>
      </c>
      <c r="T278" s="32" t="s">
        <v>1979</v>
      </c>
      <c r="U278" s="32" t="s">
        <v>178</v>
      </c>
      <c r="V278" s="32" t="s">
        <v>2674</v>
      </c>
      <c r="AD278" s="8"/>
      <c r="AE278" s="8"/>
      <c r="AF278" s="36"/>
      <c r="AG278" s="8"/>
      <c r="AH278" s="6"/>
      <c r="AI278" s="10"/>
      <c r="AJ278" s="10"/>
      <c r="AK278" s="6"/>
      <c r="AL278" s="33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</row>
    <row r="279" spans="1:147">
      <c r="B279" s="14"/>
      <c r="C279" s="32"/>
      <c r="D279" s="33"/>
      <c r="E279" s="33">
        <v>168071</v>
      </c>
      <c r="G279" s="14" t="s">
        <v>1683</v>
      </c>
      <c r="H279" s="14" t="s">
        <v>513</v>
      </c>
      <c r="I279" s="14" t="s">
        <v>3924</v>
      </c>
      <c r="L279" s="14" t="s">
        <v>964</v>
      </c>
      <c r="M279" s="32">
        <v>78726</v>
      </c>
      <c r="N279" s="41">
        <v>568</v>
      </c>
      <c r="O279" s="53">
        <v>38.840000000000003</v>
      </c>
      <c r="P279" s="31">
        <v>36838</v>
      </c>
      <c r="Q279" s="31">
        <v>37068</v>
      </c>
      <c r="R279" s="31"/>
      <c r="S279" s="32" t="s">
        <v>1684</v>
      </c>
      <c r="T279" s="32" t="s">
        <v>687</v>
      </c>
      <c r="U279" s="32" t="s">
        <v>3338</v>
      </c>
      <c r="V279" s="32" t="s">
        <v>3830</v>
      </c>
      <c r="AD279" s="8"/>
      <c r="AE279" s="8"/>
      <c r="AF279" s="36"/>
      <c r="AG279" s="8"/>
      <c r="AH279" s="6"/>
      <c r="AI279" s="10"/>
      <c r="AJ279" s="10"/>
      <c r="AK279" s="6"/>
      <c r="AL279" s="33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</row>
    <row r="280" spans="1:147">
      <c r="B280" s="14"/>
      <c r="C280" s="32"/>
      <c r="D280" s="33"/>
      <c r="E280" s="131">
        <v>10699879</v>
      </c>
      <c r="F280" s="14"/>
      <c r="G280" s="132" t="s">
        <v>1850</v>
      </c>
      <c r="H280" s="132" t="s">
        <v>1895</v>
      </c>
      <c r="I280" s="132" t="s">
        <v>1894</v>
      </c>
      <c r="J280" s="133">
        <v>3117312</v>
      </c>
      <c r="K280" s="132"/>
      <c r="M280" s="133" t="s">
        <v>3665</v>
      </c>
      <c r="N280" s="32">
        <v>35</v>
      </c>
      <c r="O280" s="141">
        <v>8.76</v>
      </c>
      <c r="P280" s="134">
        <v>40912</v>
      </c>
      <c r="Q280" s="14"/>
      <c r="R280" s="133" t="s">
        <v>1892</v>
      </c>
      <c r="S280" s="133" t="s">
        <v>1896</v>
      </c>
      <c r="T280" s="133" t="s">
        <v>2248</v>
      </c>
      <c r="U280" s="133" t="s">
        <v>562</v>
      </c>
      <c r="V280" s="32" t="s">
        <v>4439</v>
      </c>
      <c r="AD280" s="8"/>
      <c r="AE280" s="8"/>
      <c r="AF280" s="36"/>
      <c r="AG280" s="8"/>
      <c r="AH280" s="6"/>
      <c r="AI280" s="10"/>
      <c r="AJ280" s="10"/>
      <c r="AK280" s="6"/>
      <c r="AL280" s="33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</row>
    <row r="281" spans="1:147">
      <c r="A281" s="60"/>
      <c r="B281" s="32"/>
      <c r="D281" s="33"/>
      <c r="E281" s="60">
        <v>296850</v>
      </c>
      <c r="G281" s="56" t="s">
        <v>4119</v>
      </c>
      <c r="H281" s="57" t="s">
        <v>328</v>
      </c>
      <c r="I281" s="56" t="s">
        <v>3466</v>
      </c>
      <c r="J281" s="92">
        <v>3118779</v>
      </c>
      <c r="K281" s="92"/>
      <c r="L281" s="56" t="s">
        <v>3466</v>
      </c>
      <c r="M281" s="92">
        <v>78704</v>
      </c>
      <c r="N281" s="102">
        <v>80</v>
      </c>
      <c r="O281" s="99">
        <v>2.2599999999999998</v>
      </c>
      <c r="P281" s="59">
        <v>38862</v>
      </c>
      <c r="Q281" s="59">
        <v>39248</v>
      </c>
      <c r="R281" s="93" t="s">
        <v>1157</v>
      </c>
      <c r="S281" s="93" t="s">
        <v>635</v>
      </c>
      <c r="T281" s="93" t="s">
        <v>2552</v>
      </c>
      <c r="U281" s="93" t="s">
        <v>914</v>
      </c>
      <c r="V281" s="32" t="s">
        <v>1830</v>
      </c>
      <c r="AD281" s="8"/>
      <c r="AE281" s="8"/>
      <c r="AF281" s="36"/>
      <c r="AG281" s="8"/>
      <c r="AH281" s="6"/>
      <c r="AI281" s="10"/>
      <c r="AJ281" s="10"/>
      <c r="AK281" s="6"/>
      <c r="AL281" s="33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</row>
    <row r="282" spans="1:147">
      <c r="B282" s="14"/>
      <c r="C282" s="32"/>
      <c r="D282" s="33"/>
      <c r="E282" s="131">
        <v>10760995</v>
      </c>
      <c r="F282" s="14"/>
      <c r="G282" s="132" t="s">
        <v>4459</v>
      </c>
      <c r="H282" s="132" t="s">
        <v>328</v>
      </c>
      <c r="I282" s="132" t="s">
        <v>3466</v>
      </c>
      <c r="J282" s="133">
        <v>3118779</v>
      </c>
      <c r="K282" s="132"/>
      <c r="M282" s="133" t="s">
        <v>547</v>
      </c>
      <c r="N282" s="32">
        <v>69</v>
      </c>
      <c r="O282" s="135">
        <v>2.12</v>
      </c>
      <c r="P282" s="134">
        <v>41032</v>
      </c>
      <c r="R282" s="32" t="s">
        <v>4364</v>
      </c>
      <c r="S282" s="133" t="s">
        <v>1755</v>
      </c>
      <c r="T282" s="133" t="s">
        <v>4481</v>
      </c>
      <c r="U282" s="32" t="s">
        <v>915</v>
      </c>
      <c r="V282" s="32" t="s">
        <v>4519</v>
      </c>
      <c r="AD282" s="8"/>
      <c r="AE282" s="8"/>
      <c r="AF282" s="36"/>
      <c r="AG282" s="8"/>
      <c r="AH282" s="6"/>
      <c r="AI282" s="10"/>
      <c r="AJ282" s="10"/>
      <c r="AK282" s="6"/>
      <c r="AL282" s="33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</row>
    <row r="283" spans="1:147">
      <c r="B283" s="14"/>
      <c r="C283" s="32"/>
      <c r="D283" s="33"/>
      <c r="E283" s="61" t="s">
        <v>4101</v>
      </c>
      <c r="G283" s="61" t="s">
        <v>4100</v>
      </c>
      <c r="H283" s="61" t="s">
        <v>4099</v>
      </c>
      <c r="I283" s="61" t="s">
        <v>3806</v>
      </c>
      <c r="J283" s="107"/>
      <c r="K283" s="107"/>
      <c r="L283" s="61" t="s">
        <v>3806</v>
      </c>
      <c r="M283" s="32">
        <v>78726</v>
      </c>
      <c r="N283" s="32">
        <v>416</v>
      </c>
      <c r="O283" s="115">
        <v>24.39</v>
      </c>
      <c r="P283" s="105">
        <v>37783</v>
      </c>
      <c r="Q283" s="105">
        <v>38041</v>
      </c>
      <c r="R283" s="106" t="s">
        <v>2045</v>
      </c>
      <c r="S283" s="107" t="s">
        <v>2046</v>
      </c>
      <c r="T283" s="106" t="s">
        <v>2047</v>
      </c>
      <c r="U283" s="32" t="s">
        <v>3338</v>
      </c>
      <c r="V283" s="32" t="s">
        <v>2029</v>
      </c>
      <c r="AD283" s="8"/>
      <c r="AE283" s="8"/>
      <c r="AF283" s="36"/>
      <c r="AG283" s="8"/>
      <c r="AH283" s="6"/>
      <c r="AI283" s="10"/>
      <c r="AJ283" s="10"/>
      <c r="AK283" s="6"/>
      <c r="AL283" s="33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</row>
    <row r="284" spans="1:147">
      <c r="A284" s="137"/>
      <c r="B284"/>
      <c r="C284" s="136"/>
      <c r="D284" s="33"/>
      <c r="E284" s="60">
        <v>297269</v>
      </c>
      <c r="G284" s="56" t="s">
        <v>3467</v>
      </c>
      <c r="H284" s="56" t="s">
        <v>329</v>
      </c>
      <c r="I284" s="56" t="s">
        <v>3468</v>
      </c>
      <c r="J284" s="92">
        <v>3219532</v>
      </c>
      <c r="K284" s="92"/>
      <c r="L284" s="56" t="s">
        <v>3468</v>
      </c>
      <c r="M284" s="92">
        <v>78746</v>
      </c>
      <c r="N284" s="92">
        <v>6</v>
      </c>
      <c r="O284" s="99">
        <v>4.72</v>
      </c>
      <c r="P284" s="59">
        <v>38873</v>
      </c>
      <c r="Q284" s="59">
        <v>39183</v>
      </c>
      <c r="R284" s="93" t="s">
        <v>1157</v>
      </c>
      <c r="S284" s="57" t="s">
        <v>330</v>
      </c>
      <c r="T284" s="93" t="s">
        <v>331</v>
      </c>
      <c r="U284" s="93" t="s">
        <v>178</v>
      </c>
      <c r="V284" s="32" t="s">
        <v>1830</v>
      </c>
      <c r="AD284" s="8"/>
      <c r="AE284" s="8"/>
      <c r="AF284" s="36"/>
      <c r="AG284" s="8"/>
      <c r="AH284" s="6"/>
      <c r="AI284" s="10"/>
      <c r="AJ284" s="10"/>
      <c r="AK284" s="6"/>
      <c r="AL284" s="33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</row>
    <row r="285" spans="1:147">
      <c r="B285" s="14"/>
      <c r="C285" s="32"/>
      <c r="D285" s="33"/>
      <c r="E285" s="60">
        <v>300524</v>
      </c>
      <c r="G285" s="56" t="s">
        <v>432</v>
      </c>
      <c r="H285" s="56" t="s">
        <v>3482</v>
      </c>
      <c r="I285" s="33" t="s">
        <v>3487</v>
      </c>
      <c r="J285" s="32">
        <v>3218744</v>
      </c>
      <c r="L285" s="56" t="s">
        <v>433</v>
      </c>
      <c r="M285" s="32">
        <v>78702</v>
      </c>
      <c r="N285" s="92">
        <v>60</v>
      </c>
      <c r="O285" s="99">
        <v>1.95</v>
      </c>
      <c r="P285" s="59">
        <v>38923</v>
      </c>
      <c r="Q285" s="59">
        <v>39248</v>
      </c>
      <c r="R285" s="59" t="s">
        <v>4364</v>
      </c>
      <c r="S285" s="93" t="s">
        <v>3498</v>
      </c>
      <c r="T285" s="93" t="s">
        <v>3499</v>
      </c>
      <c r="U285" s="32" t="s">
        <v>3338</v>
      </c>
      <c r="V285" s="32" t="s">
        <v>777</v>
      </c>
      <c r="AD285" s="8"/>
      <c r="AE285" s="8"/>
      <c r="AF285" s="36"/>
      <c r="AG285" s="8"/>
      <c r="AH285" s="6"/>
      <c r="AI285" s="10"/>
      <c r="AJ285" s="10"/>
      <c r="AK285" s="6"/>
      <c r="AL285" s="33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</row>
    <row r="286" spans="1:147">
      <c r="B286" s="14"/>
      <c r="C286" s="32"/>
      <c r="D286" s="33"/>
      <c r="E286" s="33">
        <v>173224</v>
      </c>
      <c r="G286" s="14" t="s">
        <v>1258</v>
      </c>
      <c r="H286" s="14" t="s">
        <v>1086</v>
      </c>
      <c r="I286" s="14" t="s">
        <v>984</v>
      </c>
      <c r="L286" s="14" t="s">
        <v>1259</v>
      </c>
      <c r="M286" s="32">
        <v>78729</v>
      </c>
      <c r="N286" s="41">
        <v>234</v>
      </c>
      <c r="O286" s="53">
        <v>19.77</v>
      </c>
      <c r="P286" s="31">
        <v>37007</v>
      </c>
      <c r="Q286" s="31">
        <v>37179</v>
      </c>
      <c r="R286" s="32" t="s">
        <v>753</v>
      </c>
      <c r="S286" s="32" t="s">
        <v>1260</v>
      </c>
      <c r="T286" s="32" t="s">
        <v>1261</v>
      </c>
      <c r="U286" s="32" t="s">
        <v>2780</v>
      </c>
      <c r="V286" s="32" t="s">
        <v>1090</v>
      </c>
      <c r="AD286" s="8"/>
      <c r="AE286" s="8"/>
      <c r="AF286" s="36"/>
      <c r="AG286" s="8"/>
      <c r="AH286" s="6"/>
      <c r="AI286" s="10"/>
      <c r="AJ286" s="10"/>
      <c r="AK286" s="6"/>
      <c r="AL286" s="33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</row>
    <row r="287" spans="1:147">
      <c r="A287" s="101"/>
      <c r="B287" s="32"/>
      <c r="C287" s="128"/>
      <c r="D287" s="33"/>
      <c r="E287" s="60">
        <v>298204</v>
      </c>
      <c r="G287" s="56" t="s">
        <v>3471</v>
      </c>
      <c r="H287" s="57" t="s">
        <v>2814</v>
      </c>
      <c r="I287" s="56" t="s">
        <v>3472</v>
      </c>
      <c r="J287" s="92">
        <v>3221398</v>
      </c>
      <c r="K287" s="143">
        <v>3314220</v>
      </c>
      <c r="L287" s="56" t="s">
        <v>3472</v>
      </c>
      <c r="M287" s="92">
        <v>78748</v>
      </c>
      <c r="N287" s="92">
        <v>426</v>
      </c>
      <c r="O287" s="99">
        <v>26.963000000000001</v>
      </c>
      <c r="P287" s="59">
        <v>38887</v>
      </c>
      <c r="Q287" s="59">
        <v>39176</v>
      </c>
      <c r="R287" s="92" t="s">
        <v>604</v>
      </c>
      <c r="S287" s="93" t="s">
        <v>2815</v>
      </c>
      <c r="T287" s="93" t="s">
        <v>3436</v>
      </c>
      <c r="U287" s="32" t="s">
        <v>3338</v>
      </c>
      <c r="V287" s="32" t="s">
        <v>1830</v>
      </c>
      <c r="AD287" s="8"/>
      <c r="AE287" s="8"/>
      <c r="AF287" s="36"/>
      <c r="AG287" s="8"/>
      <c r="AH287" s="6"/>
      <c r="AI287" s="10"/>
      <c r="AJ287" s="10"/>
      <c r="AK287" s="6"/>
      <c r="AL287" s="33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</row>
    <row r="288" spans="1:147">
      <c r="B288" s="14"/>
      <c r="C288" s="32"/>
      <c r="D288" s="33"/>
      <c r="E288" s="60">
        <v>296496</v>
      </c>
      <c r="G288" s="56" t="s">
        <v>3469</v>
      </c>
      <c r="H288" s="57" t="s">
        <v>332</v>
      </c>
      <c r="I288" s="56" t="s">
        <v>3470</v>
      </c>
      <c r="J288" s="92">
        <v>3217694</v>
      </c>
      <c r="K288" s="92"/>
      <c r="L288" s="56" t="s">
        <v>3470</v>
      </c>
      <c r="M288" s="92">
        <v>78748</v>
      </c>
      <c r="N288" s="92">
        <v>244</v>
      </c>
      <c r="O288" s="99">
        <v>19.562999999999999</v>
      </c>
      <c r="P288" s="59">
        <v>38856</v>
      </c>
      <c r="Q288" s="59">
        <v>39155</v>
      </c>
      <c r="R288" s="92" t="s">
        <v>604</v>
      </c>
      <c r="S288" s="93" t="s">
        <v>2815</v>
      </c>
      <c r="T288" s="93" t="s">
        <v>3436</v>
      </c>
      <c r="U288" s="32" t="s">
        <v>3338</v>
      </c>
      <c r="V288" s="32" t="s">
        <v>1830</v>
      </c>
      <c r="AD288" s="8"/>
      <c r="AE288" s="8"/>
      <c r="AF288" s="36"/>
      <c r="AG288" s="8"/>
      <c r="AH288" s="6"/>
      <c r="AI288" s="10"/>
      <c r="AJ288" s="10"/>
      <c r="AK288" s="6"/>
      <c r="AL288" s="33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</row>
    <row r="289" spans="1:147">
      <c r="A289" s="60"/>
      <c r="B289" s="32"/>
      <c r="C289" s="92"/>
      <c r="D289" s="33"/>
      <c r="E289" s="58" t="s">
        <v>123</v>
      </c>
      <c r="G289" s="14" t="s">
        <v>144</v>
      </c>
      <c r="H289" s="56" t="s">
        <v>336</v>
      </c>
      <c r="I289" s="56" t="s">
        <v>2123</v>
      </c>
      <c r="J289" s="92">
        <v>255043</v>
      </c>
      <c r="K289" s="92"/>
      <c r="L289" s="56" t="s">
        <v>645</v>
      </c>
      <c r="M289" s="32">
        <v>78748</v>
      </c>
      <c r="N289" s="41">
        <v>156</v>
      </c>
      <c r="O289" s="99">
        <v>29.399000000000001</v>
      </c>
      <c r="P289" s="59">
        <v>38601</v>
      </c>
      <c r="Q289" s="59">
        <v>39385</v>
      </c>
      <c r="R289" s="32" t="s">
        <v>4111</v>
      </c>
      <c r="S289" s="32" t="s">
        <v>1337</v>
      </c>
      <c r="T289" s="32" t="s">
        <v>3118</v>
      </c>
      <c r="U289" s="93" t="s">
        <v>914</v>
      </c>
      <c r="V289" s="32" t="s">
        <v>738</v>
      </c>
      <c r="AC289" s="40"/>
      <c r="AD289" s="8"/>
      <c r="AE289" s="8"/>
      <c r="AF289" s="36"/>
      <c r="AG289" s="8"/>
      <c r="AH289" s="6"/>
      <c r="AI289" s="10"/>
      <c r="AJ289" s="10"/>
      <c r="AK289" s="6"/>
      <c r="AL289" s="33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</row>
    <row r="290" spans="1:147" ht="25.5">
      <c r="B290" s="14"/>
      <c r="C290" s="167"/>
      <c r="D290" s="33"/>
      <c r="E290" s="33">
        <v>169434</v>
      </c>
      <c r="G290" s="14" t="s">
        <v>1687</v>
      </c>
      <c r="H290" s="14" t="s">
        <v>3925</v>
      </c>
      <c r="I290" s="14" t="s">
        <v>3926</v>
      </c>
      <c r="L290" s="14" t="s">
        <v>277</v>
      </c>
      <c r="M290" s="32">
        <v>78730</v>
      </c>
      <c r="N290" s="41">
        <v>154</v>
      </c>
      <c r="O290" s="53">
        <v>17.48</v>
      </c>
      <c r="P290" s="31">
        <v>36874</v>
      </c>
      <c r="Q290" s="31">
        <v>37089</v>
      </c>
      <c r="R290" s="31"/>
      <c r="S290" s="32" t="s">
        <v>1688</v>
      </c>
      <c r="T290" s="32" t="s">
        <v>1689</v>
      </c>
      <c r="U290" s="32" t="s">
        <v>3338</v>
      </c>
      <c r="V290" s="32" t="s">
        <v>3830</v>
      </c>
      <c r="AC290" s="40"/>
      <c r="AD290" s="8"/>
      <c r="AE290" s="8"/>
      <c r="AF290" s="36"/>
      <c r="AG290" s="8"/>
      <c r="AH290" s="6"/>
      <c r="AI290" s="10"/>
      <c r="AJ290" s="10"/>
      <c r="AK290" s="6"/>
      <c r="AL290" s="33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</row>
    <row r="291" spans="1:147">
      <c r="A291" s="33"/>
      <c r="B291" s="32"/>
      <c r="D291" s="33"/>
      <c r="E291" s="58" t="s">
        <v>2630</v>
      </c>
      <c r="G291" s="132" t="s">
        <v>2354</v>
      </c>
      <c r="H291" s="56" t="s">
        <v>2629</v>
      </c>
      <c r="I291" s="56" t="s">
        <v>2439</v>
      </c>
      <c r="J291" s="92">
        <v>3215184</v>
      </c>
      <c r="K291" s="92"/>
      <c r="L291" s="56" t="s">
        <v>2439</v>
      </c>
      <c r="M291" s="92">
        <v>78732</v>
      </c>
      <c r="N291" s="92">
        <v>88</v>
      </c>
      <c r="O291" s="99">
        <v>26</v>
      </c>
      <c r="P291" s="59">
        <v>38838</v>
      </c>
      <c r="Q291" s="59">
        <v>39248</v>
      </c>
      <c r="R291" s="93" t="s">
        <v>4364</v>
      </c>
      <c r="S291" s="93" t="s">
        <v>2816</v>
      </c>
      <c r="T291" s="93" t="s">
        <v>2817</v>
      </c>
      <c r="U291" s="93" t="s">
        <v>178</v>
      </c>
      <c r="V291" s="32" t="s">
        <v>1830</v>
      </c>
      <c r="AC291" s="40"/>
      <c r="AD291" s="8"/>
      <c r="AE291" s="8"/>
      <c r="AF291" s="36"/>
      <c r="AG291" s="8"/>
      <c r="AH291" s="6"/>
      <c r="AI291" s="10"/>
      <c r="AJ291" s="10"/>
      <c r="AK291" s="6"/>
      <c r="AL291" s="33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</row>
    <row r="292" spans="1:147">
      <c r="B292" s="14"/>
      <c r="C292" s="32"/>
      <c r="D292" s="33"/>
      <c r="G292" s="14" t="s">
        <v>386</v>
      </c>
      <c r="H292" s="14" t="s">
        <v>387</v>
      </c>
      <c r="I292" s="14" t="s">
        <v>825</v>
      </c>
      <c r="L292" s="14" t="s">
        <v>4252</v>
      </c>
      <c r="M292" s="32">
        <v>78745</v>
      </c>
      <c r="N292" s="41">
        <v>296</v>
      </c>
      <c r="O292" s="53">
        <v>27.6</v>
      </c>
      <c r="P292" s="31">
        <v>35382</v>
      </c>
      <c r="Q292" s="31">
        <v>35738</v>
      </c>
      <c r="R292" s="31"/>
      <c r="S292" s="32" t="s">
        <v>826</v>
      </c>
      <c r="T292" s="32" t="s">
        <v>827</v>
      </c>
      <c r="U292" s="32" t="s">
        <v>3338</v>
      </c>
      <c r="V292" s="32" t="s">
        <v>3558</v>
      </c>
      <c r="AC292" s="40"/>
      <c r="AD292" s="8"/>
      <c r="AE292" s="8"/>
      <c r="AF292" s="36"/>
      <c r="AG292" s="8"/>
      <c r="AH292" s="6"/>
      <c r="AI292" s="10"/>
      <c r="AJ292" s="10"/>
      <c r="AK292" s="6"/>
      <c r="AL292" s="33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</row>
    <row r="293" spans="1:147">
      <c r="B293" s="101"/>
      <c r="C293" s="32"/>
      <c r="D293" s="101"/>
      <c r="E293" s="131">
        <v>10641688</v>
      </c>
      <c r="F293" s="14"/>
      <c r="G293" s="132" t="s">
        <v>4258</v>
      </c>
      <c r="H293" s="132" t="s">
        <v>2140</v>
      </c>
      <c r="I293" s="132" t="s">
        <v>2141</v>
      </c>
      <c r="J293" s="133">
        <v>3361906</v>
      </c>
      <c r="K293" s="14"/>
      <c r="M293" s="133" t="s">
        <v>4187</v>
      </c>
      <c r="N293" s="32">
        <v>12</v>
      </c>
      <c r="O293" s="121">
        <v>0.75</v>
      </c>
      <c r="P293" s="134">
        <v>40780</v>
      </c>
      <c r="Q293" s="14"/>
      <c r="R293" s="32" t="s">
        <v>2147</v>
      </c>
      <c r="S293" s="133" t="s">
        <v>520</v>
      </c>
      <c r="T293" s="133" t="s">
        <v>519</v>
      </c>
      <c r="U293" s="133" t="s">
        <v>2780</v>
      </c>
      <c r="V293" s="32" t="s">
        <v>3140</v>
      </c>
      <c r="AC293" s="40"/>
      <c r="AD293" s="8"/>
      <c r="AE293" s="8"/>
      <c r="AF293" s="36"/>
      <c r="AG293" s="8"/>
      <c r="AH293" s="6"/>
      <c r="AI293" s="10"/>
      <c r="AJ293" s="10"/>
      <c r="AK293" s="6"/>
      <c r="AL293" s="33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</row>
    <row r="294" spans="1:147">
      <c r="B294" s="101"/>
      <c r="C294" s="32"/>
      <c r="D294" s="101"/>
      <c r="E294" s="131">
        <v>10831726</v>
      </c>
      <c r="F294" s="14"/>
      <c r="G294" s="132" t="s">
        <v>4547</v>
      </c>
      <c r="H294" s="132" t="s">
        <v>4797</v>
      </c>
      <c r="I294" s="132" t="s">
        <v>2141</v>
      </c>
      <c r="J294" s="133">
        <v>3361906</v>
      </c>
      <c r="K294" s="14"/>
      <c r="M294" s="133" t="s">
        <v>4187</v>
      </c>
      <c r="N294" s="32">
        <v>8</v>
      </c>
      <c r="O294" s="144">
        <v>0.8</v>
      </c>
      <c r="P294" s="134">
        <v>41172</v>
      </c>
      <c r="R294" s="32" t="s">
        <v>1892</v>
      </c>
      <c r="S294" s="133" t="s">
        <v>520</v>
      </c>
      <c r="T294" s="133" t="s">
        <v>519</v>
      </c>
      <c r="U294" s="32" t="s">
        <v>915</v>
      </c>
      <c r="V294" s="32" t="s">
        <v>4579</v>
      </c>
      <c r="AC294" s="40"/>
      <c r="AD294" s="8"/>
      <c r="AE294" s="8"/>
      <c r="AF294" s="36"/>
      <c r="AG294" s="8"/>
      <c r="AH294" s="6"/>
      <c r="AI294" s="10"/>
      <c r="AJ294" s="10"/>
      <c r="AK294" s="6"/>
      <c r="AL294" s="33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</row>
    <row r="295" spans="1:147">
      <c r="B295" s="101"/>
      <c r="C295" s="32"/>
      <c r="D295" s="101"/>
      <c r="E295" s="131">
        <v>10431588</v>
      </c>
      <c r="F295" s="14"/>
      <c r="G295" s="132" t="s">
        <v>1946</v>
      </c>
      <c r="H295" s="132" t="s">
        <v>124</v>
      </c>
      <c r="I295" s="132" t="s">
        <v>1945</v>
      </c>
      <c r="J295" s="133">
        <v>201758</v>
      </c>
      <c r="K295" s="132"/>
      <c r="M295" s="133" t="s">
        <v>3669</v>
      </c>
      <c r="N295" s="32">
        <v>6</v>
      </c>
      <c r="O295" s="133" t="s">
        <v>1947</v>
      </c>
      <c r="P295" s="134">
        <v>40295</v>
      </c>
      <c r="Q295" s="14"/>
      <c r="R295" s="32" t="s">
        <v>263</v>
      </c>
      <c r="S295" s="133" t="s">
        <v>125</v>
      </c>
      <c r="T295" s="32" t="s">
        <v>126</v>
      </c>
      <c r="U295" s="133" t="s">
        <v>562</v>
      </c>
      <c r="V295" s="32" t="s">
        <v>2177</v>
      </c>
      <c r="AC295" s="40"/>
      <c r="AD295" s="8"/>
      <c r="AE295" s="8"/>
      <c r="AF295" s="36"/>
      <c r="AG295" s="8"/>
      <c r="AH295" s="6"/>
      <c r="AI295" s="10"/>
      <c r="AJ295" s="10"/>
      <c r="AK295" s="6"/>
      <c r="AL295" s="33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</row>
    <row r="296" spans="1:147">
      <c r="B296" s="101"/>
      <c r="C296" s="32"/>
      <c r="D296" s="101"/>
      <c r="E296" s="131">
        <v>10157359</v>
      </c>
      <c r="F296" s="14"/>
      <c r="G296" s="132" t="s">
        <v>2236</v>
      </c>
      <c r="H296" s="132" t="s">
        <v>949</v>
      </c>
      <c r="I296" s="132" t="s">
        <v>2237</v>
      </c>
      <c r="J296" s="133">
        <v>141927</v>
      </c>
      <c r="K296" s="133"/>
      <c r="L296" s="132"/>
      <c r="M296" s="133" t="s">
        <v>547</v>
      </c>
      <c r="N296" s="133">
        <v>62</v>
      </c>
      <c r="O296" s="141">
        <v>3.42</v>
      </c>
      <c r="P296" s="134">
        <v>39605</v>
      </c>
      <c r="Q296" s="134">
        <v>39864</v>
      </c>
      <c r="R296" s="133" t="s">
        <v>2320</v>
      </c>
      <c r="S296" s="133" t="s">
        <v>1343</v>
      </c>
      <c r="T296" s="32" t="s">
        <v>2248</v>
      </c>
      <c r="U296" s="32" t="s">
        <v>3338</v>
      </c>
      <c r="V296" s="32" t="s">
        <v>270</v>
      </c>
      <c r="AC296" s="40"/>
      <c r="AD296" s="8"/>
      <c r="AE296" s="8"/>
      <c r="AF296" s="36"/>
      <c r="AG296" s="8"/>
      <c r="AH296" s="6"/>
      <c r="AI296" s="10"/>
      <c r="AJ296" s="10"/>
      <c r="AK296" s="6"/>
      <c r="AL296" s="33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</row>
    <row r="297" spans="1:147">
      <c r="B297" s="101"/>
      <c r="C297" s="32"/>
      <c r="D297" s="101"/>
      <c r="E297" s="33" t="s">
        <v>2114</v>
      </c>
      <c r="G297" s="14" t="s">
        <v>2766</v>
      </c>
      <c r="H297" s="14" t="s">
        <v>4244</v>
      </c>
      <c r="I297" s="14" t="s">
        <v>3126</v>
      </c>
      <c r="J297" s="32">
        <v>1120719</v>
      </c>
      <c r="L297" s="14" t="s">
        <v>1145</v>
      </c>
      <c r="M297" s="32">
        <v>78748</v>
      </c>
      <c r="N297" s="41">
        <v>192</v>
      </c>
      <c r="O297" s="53">
        <v>9.66</v>
      </c>
      <c r="P297" s="31">
        <v>36600</v>
      </c>
      <c r="Q297" s="31">
        <v>38419</v>
      </c>
      <c r="R297" s="31" t="s">
        <v>604</v>
      </c>
      <c r="S297" s="32" t="s">
        <v>855</v>
      </c>
      <c r="T297" s="32" t="s">
        <v>856</v>
      </c>
      <c r="U297" s="32" t="s">
        <v>3338</v>
      </c>
      <c r="V297" s="32" t="s">
        <v>3002</v>
      </c>
      <c r="AC297" s="40"/>
      <c r="AD297" s="8"/>
      <c r="AE297" s="8"/>
      <c r="AF297" s="36"/>
      <c r="AG297" s="8"/>
      <c r="AH297" s="6"/>
      <c r="AI297" s="10"/>
      <c r="AJ297" s="10"/>
      <c r="AK297" s="6"/>
      <c r="AL297" s="33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</row>
    <row r="298" spans="1:147">
      <c r="B298" s="101"/>
      <c r="C298" s="32"/>
      <c r="D298" s="101"/>
      <c r="G298" s="14" t="s">
        <v>828</v>
      </c>
      <c r="H298" s="14" t="s">
        <v>2066</v>
      </c>
      <c r="I298" s="14" t="s">
        <v>2067</v>
      </c>
      <c r="L298" s="14" t="s">
        <v>836</v>
      </c>
      <c r="M298" s="8">
        <v>78729</v>
      </c>
      <c r="N298" s="41">
        <v>252</v>
      </c>
      <c r="O298" s="53">
        <v>10.96</v>
      </c>
      <c r="P298" s="31">
        <v>35180</v>
      </c>
      <c r="Q298" s="31"/>
      <c r="R298" s="31"/>
      <c r="S298" s="32" t="s">
        <v>2068</v>
      </c>
      <c r="T298" s="32" t="s">
        <v>2069</v>
      </c>
      <c r="U298" s="32" t="s">
        <v>2070</v>
      </c>
      <c r="V298" s="32" t="s">
        <v>3556</v>
      </c>
      <c r="AC298" s="40"/>
      <c r="AD298" s="8"/>
      <c r="AE298" s="8"/>
      <c r="AF298" s="36"/>
      <c r="AG298" s="8"/>
      <c r="AH298" s="6"/>
      <c r="AI298" s="10"/>
      <c r="AJ298" s="10"/>
      <c r="AK298" s="6"/>
      <c r="AL298" s="33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</row>
    <row r="299" spans="1:147">
      <c r="B299" s="101"/>
      <c r="C299" s="32"/>
      <c r="D299" s="101"/>
      <c r="E299" s="33">
        <v>10554144</v>
      </c>
      <c r="G299" s="14" t="s">
        <v>282</v>
      </c>
      <c r="H299" s="14" t="s">
        <v>4687</v>
      </c>
      <c r="I299" s="14" t="s">
        <v>283</v>
      </c>
      <c r="J299" s="32">
        <v>219614</v>
      </c>
      <c r="M299" s="8">
        <v>78703</v>
      </c>
      <c r="N299" s="41">
        <v>14</v>
      </c>
      <c r="O299" s="53">
        <v>1.1000000000000001</v>
      </c>
      <c r="P299" s="134">
        <v>40605</v>
      </c>
      <c r="Q299" s="134">
        <v>40819</v>
      </c>
      <c r="R299" s="31" t="s">
        <v>263</v>
      </c>
      <c r="S299" s="32" t="s">
        <v>127</v>
      </c>
      <c r="T299" s="32" t="s">
        <v>284</v>
      </c>
      <c r="U299" s="32" t="s">
        <v>178</v>
      </c>
      <c r="V299" s="32" t="s">
        <v>2582</v>
      </c>
      <c r="AC299" s="40"/>
      <c r="AD299" s="8"/>
      <c r="AE299" s="8"/>
      <c r="AF299" s="36"/>
      <c r="AG299" s="8"/>
      <c r="AH299" s="6"/>
      <c r="AI299" s="10"/>
      <c r="AJ299" s="10"/>
      <c r="AK299" s="6"/>
      <c r="AL299" s="33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</row>
    <row r="300" spans="1:147">
      <c r="B300" s="101"/>
      <c r="C300" s="32"/>
      <c r="D300" s="101"/>
      <c r="E300" s="131">
        <v>10821240</v>
      </c>
      <c r="F300" s="14"/>
      <c r="G300" s="132" t="s">
        <v>4548</v>
      </c>
      <c r="H300" s="132" t="s">
        <v>4688</v>
      </c>
      <c r="I300" s="132" t="s">
        <v>1635</v>
      </c>
      <c r="J300" s="133">
        <v>219716</v>
      </c>
      <c r="K300" s="14"/>
      <c r="M300" s="133" t="s">
        <v>4108</v>
      </c>
      <c r="N300" s="32">
        <v>19</v>
      </c>
      <c r="O300" s="144">
        <v>0.79</v>
      </c>
      <c r="P300" s="134">
        <v>41156</v>
      </c>
      <c r="Q300" s="134">
        <v>41348</v>
      </c>
      <c r="R300" s="32" t="s">
        <v>4111</v>
      </c>
      <c r="S300" s="133" t="s">
        <v>4557</v>
      </c>
      <c r="T300" s="133" t="s">
        <v>4556</v>
      </c>
      <c r="U300" s="32" t="s">
        <v>914</v>
      </c>
      <c r="V300" s="32" t="s">
        <v>4579</v>
      </c>
      <c r="AC300" s="40"/>
      <c r="AD300" s="8"/>
      <c r="AE300" s="8"/>
      <c r="AF300" s="36"/>
      <c r="AG300" s="8"/>
      <c r="AH300" s="6"/>
      <c r="AI300" s="10"/>
      <c r="AJ300" s="10"/>
      <c r="AK300" s="6"/>
      <c r="AL300" s="33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</row>
    <row r="301" spans="1:147">
      <c r="B301" s="101"/>
      <c r="C301" s="32"/>
      <c r="D301" s="101"/>
      <c r="E301" s="33">
        <v>169603</v>
      </c>
      <c r="G301" s="14" t="s">
        <v>2021</v>
      </c>
      <c r="H301" s="14" t="s">
        <v>1069</v>
      </c>
      <c r="I301" s="14" t="s">
        <v>1070</v>
      </c>
      <c r="L301" s="14" t="s">
        <v>965</v>
      </c>
      <c r="M301" s="32">
        <v>78721</v>
      </c>
      <c r="N301" s="41">
        <v>250</v>
      </c>
      <c r="O301" s="53">
        <v>41.552999999999997</v>
      </c>
      <c r="P301" s="31">
        <v>36861</v>
      </c>
      <c r="Q301" s="31" t="s">
        <v>2869</v>
      </c>
      <c r="R301" s="31"/>
      <c r="S301" s="32" t="s">
        <v>1685</v>
      </c>
      <c r="T301" s="32" t="s">
        <v>1686</v>
      </c>
      <c r="U301" s="32" t="s">
        <v>3338</v>
      </c>
      <c r="V301" s="32" t="s">
        <v>3830</v>
      </c>
      <c r="AC301" s="40"/>
      <c r="AD301" s="8"/>
      <c r="AE301" s="8"/>
      <c r="AF301" s="36"/>
      <c r="AG301" s="8"/>
      <c r="AH301" s="6"/>
      <c r="AI301" s="10"/>
      <c r="AJ301" s="10"/>
      <c r="AK301" s="6"/>
      <c r="AL301" s="33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</row>
    <row r="302" spans="1:147">
      <c r="B302" s="101"/>
      <c r="C302" s="32"/>
      <c r="D302" s="101"/>
      <c r="E302" s="33">
        <v>217485</v>
      </c>
      <c r="G302" s="14" t="s">
        <v>2961</v>
      </c>
      <c r="H302" s="14" t="s">
        <v>2953</v>
      </c>
      <c r="I302" s="14" t="s">
        <v>2962</v>
      </c>
      <c r="L302" s="14" t="s">
        <v>2892</v>
      </c>
      <c r="M302" s="32">
        <v>78724</v>
      </c>
      <c r="N302" s="41">
        <v>208</v>
      </c>
      <c r="O302" s="53">
        <v>24.07</v>
      </c>
      <c r="P302" s="31">
        <v>37739</v>
      </c>
      <c r="Q302" s="105">
        <v>37923</v>
      </c>
      <c r="R302" s="31" t="s">
        <v>4364</v>
      </c>
      <c r="S302" s="32" t="s">
        <v>2951</v>
      </c>
      <c r="T302" s="32" t="s">
        <v>2952</v>
      </c>
      <c r="U302" s="32" t="s">
        <v>562</v>
      </c>
      <c r="V302" s="32" t="s">
        <v>477</v>
      </c>
      <c r="AC302" s="40"/>
      <c r="AD302" s="8"/>
      <c r="AE302" s="8"/>
      <c r="AF302" s="36"/>
      <c r="AG302" s="8"/>
      <c r="AH302" s="6"/>
      <c r="AI302" s="10"/>
      <c r="AJ302" s="10"/>
      <c r="AK302" s="6"/>
      <c r="AL302" s="33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</row>
    <row r="303" spans="1:147">
      <c r="B303" s="101"/>
      <c r="C303" s="32"/>
      <c r="D303" s="101"/>
      <c r="E303" s="33">
        <v>195621</v>
      </c>
      <c r="G303" s="14" t="s">
        <v>4382</v>
      </c>
      <c r="H303" s="14" t="s">
        <v>3893</v>
      </c>
      <c r="I303" s="14" t="s">
        <v>2330</v>
      </c>
      <c r="L303" s="14" t="s">
        <v>4383</v>
      </c>
      <c r="M303" s="32">
        <v>78745</v>
      </c>
      <c r="N303" s="32">
        <v>122</v>
      </c>
      <c r="O303" s="53">
        <v>7.21</v>
      </c>
      <c r="P303" s="31">
        <v>37321</v>
      </c>
      <c r="Q303" s="31">
        <v>37433</v>
      </c>
      <c r="R303" s="32" t="s">
        <v>753</v>
      </c>
      <c r="S303" s="32" t="s">
        <v>4384</v>
      </c>
      <c r="T303" s="32" t="s">
        <v>4385</v>
      </c>
      <c r="U303" s="32" t="s">
        <v>3338</v>
      </c>
      <c r="V303" s="32" t="s">
        <v>2326</v>
      </c>
      <c r="AC303" s="40"/>
      <c r="AD303" s="8"/>
      <c r="AE303" s="8"/>
      <c r="AF303" s="36"/>
      <c r="AG303" s="8"/>
      <c r="AH303" s="6"/>
      <c r="AI303" s="10"/>
      <c r="AJ303" s="10"/>
      <c r="AK303" s="6"/>
      <c r="AL303" s="33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</row>
    <row r="304" spans="1:147">
      <c r="B304" s="101"/>
      <c r="C304" s="32"/>
      <c r="D304" s="101"/>
      <c r="E304" s="131">
        <v>10781965</v>
      </c>
      <c r="F304" s="14"/>
      <c r="G304" s="132" t="s">
        <v>4474</v>
      </c>
      <c r="H304" s="132" t="s">
        <v>4500</v>
      </c>
      <c r="I304" s="132" t="s">
        <v>4517</v>
      </c>
      <c r="J304" s="133">
        <v>13350</v>
      </c>
      <c r="K304" s="132"/>
      <c r="M304" s="133">
        <v>78726</v>
      </c>
      <c r="N304" s="32">
        <v>351</v>
      </c>
      <c r="O304" s="135">
        <v>16.792999999999999</v>
      </c>
      <c r="P304" s="134">
        <v>41075</v>
      </c>
      <c r="Q304" s="134">
        <v>41302</v>
      </c>
      <c r="R304" s="32" t="s">
        <v>4518</v>
      </c>
      <c r="S304" s="133" t="s">
        <v>4501</v>
      </c>
      <c r="T304" s="133" t="s">
        <v>120</v>
      </c>
      <c r="U304" s="32" t="s">
        <v>914</v>
      </c>
      <c r="V304" s="32" t="s">
        <v>4519</v>
      </c>
      <c r="AC304" s="40"/>
      <c r="AD304" s="8"/>
      <c r="AE304" s="8"/>
      <c r="AF304" s="36"/>
      <c r="AG304" s="8"/>
      <c r="AH304" s="6"/>
      <c r="AI304" s="10"/>
      <c r="AJ304" s="10"/>
      <c r="AK304" s="6"/>
      <c r="AL304" s="33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</row>
    <row r="305" spans="2:147">
      <c r="B305" s="101"/>
      <c r="C305" s="32"/>
      <c r="D305" s="101"/>
      <c r="E305" s="60">
        <v>251994</v>
      </c>
      <c r="G305" s="56" t="s">
        <v>2387</v>
      </c>
      <c r="H305" s="57" t="s">
        <v>2388</v>
      </c>
      <c r="I305" s="14" t="s">
        <v>2551</v>
      </c>
      <c r="J305" s="32">
        <v>473362</v>
      </c>
      <c r="L305" s="14" t="s">
        <v>1816</v>
      </c>
      <c r="M305" s="32">
        <v>78701</v>
      </c>
      <c r="N305" s="41">
        <v>122</v>
      </c>
      <c r="O305" s="53">
        <v>1.5880000000000001</v>
      </c>
      <c r="P305" s="31">
        <v>36755</v>
      </c>
      <c r="Q305" s="31">
        <v>38141</v>
      </c>
      <c r="R305" s="31" t="s">
        <v>4364</v>
      </c>
      <c r="S305" s="32" t="s">
        <v>4236</v>
      </c>
      <c r="T305" s="32" t="s">
        <v>1204</v>
      </c>
      <c r="U305" s="32" t="s">
        <v>3338</v>
      </c>
      <c r="V305" s="32" t="s">
        <v>1769</v>
      </c>
      <c r="AC305" s="40"/>
      <c r="AD305" s="8"/>
      <c r="AE305" s="8"/>
      <c r="AF305" s="36"/>
      <c r="AG305" s="8"/>
      <c r="AH305" s="6"/>
      <c r="AI305" s="10"/>
      <c r="AJ305" s="10"/>
      <c r="AK305" s="6"/>
      <c r="AL305" s="33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</row>
    <row r="306" spans="2:147">
      <c r="B306" s="101"/>
      <c r="C306" s="32"/>
      <c r="D306" s="101"/>
      <c r="E306" s="131">
        <v>10150332</v>
      </c>
      <c r="F306" s="14"/>
      <c r="G306" s="132" t="s">
        <v>3748</v>
      </c>
      <c r="H306" s="132" t="s">
        <v>3750</v>
      </c>
      <c r="I306" s="132" t="s">
        <v>3747</v>
      </c>
      <c r="J306" s="133">
        <v>3357528</v>
      </c>
      <c r="K306" s="133"/>
      <c r="L306" s="132"/>
      <c r="M306" s="133" t="s">
        <v>3749</v>
      </c>
      <c r="N306" s="133">
        <v>288</v>
      </c>
      <c r="O306" s="141">
        <v>22.38</v>
      </c>
      <c r="P306" s="134">
        <v>39587</v>
      </c>
      <c r="Q306" s="134">
        <v>39713</v>
      </c>
      <c r="R306" s="133" t="s">
        <v>1671</v>
      </c>
      <c r="S306" s="133" t="s">
        <v>2273</v>
      </c>
      <c r="T306" s="32" t="s">
        <v>2253</v>
      </c>
      <c r="U306" s="133" t="s">
        <v>914</v>
      </c>
      <c r="V306" s="32" t="s">
        <v>270</v>
      </c>
      <c r="AC306" s="40"/>
      <c r="AD306" s="8"/>
      <c r="AE306" s="8"/>
      <c r="AF306" s="36"/>
      <c r="AG306" s="8"/>
      <c r="AH306" s="6"/>
      <c r="AI306" s="10"/>
      <c r="AJ306" s="10"/>
      <c r="AK306" s="6"/>
      <c r="AL306" s="33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</row>
    <row r="307" spans="2:147">
      <c r="B307" s="101"/>
      <c r="C307" s="32"/>
      <c r="D307" s="101"/>
      <c r="E307" s="33">
        <v>174470</v>
      </c>
      <c r="G307" s="14" t="s">
        <v>1265</v>
      </c>
      <c r="H307" s="14" t="s">
        <v>3644</v>
      </c>
      <c r="I307" s="14" t="s">
        <v>985</v>
      </c>
      <c r="L307" s="14" t="s">
        <v>1266</v>
      </c>
      <c r="M307" s="32">
        <v>78751</v>
      </c>
      <c r="N307" s="41">
        <v>6</v>
      </c>
      <c r="O307" s="53">
        <v>0.27</v>
      </c>
      <c r="P307" s="31">
        <v>37088</v>
      </c>
      <c r="Q307" s="31">
        <v>37301</v>
      </c>
      <c r="R307" s="32" t="s">
        <v>753</v>
      </c>
      <c r="S307" s="32" t="s">
        <v>3421</v>
      </c>
      <c r="T307" s="32" t="s">
        <v>3422</v>
      </c>
      <c r="U307" s="32" t="s">
        <v>3338</v>
      </c>
      <c r="V307" s="32" t="s">
        <v>3036</v>
      </c>
      <c r="AC307" s="40"/>
      <c r="AD307" s="8"/>
      <c r="AE307" s="8"/>
      <c r="AF307" s="36"/>
      <c r="AG307" s="8"/>
      <c r="AH307" s="6"/>
      <c r="AI307" s="10"/>
      <c r="AJ307" s="10"/>
      <c r="AK307" s="6"/>
      <c r="AL307" s="33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</row>
    <row r="308" spans="2:147">
      <c r="B308" s="101"/>
      <c r="C308" s="32"/>
      <c r="D308" s="101"/>
      <c r="E308" s="58" t="s">
        <v>2407</v>
      </c>
      <c r="G308" s="56" t="s">
        <v>1708</v>
      </c>
      <c r="H308" s="56" t="s">
        <v>2406</v>
      </c>
      <c r="I308" s="56" t="s">
        <v>2969</v>
      </c>
      <c r="J308" s="92">
        <v>274988</v>
      </c>
      <c r="K308" s="92"/>
      <c r="L308" s="56" t="s">
        <v>2969</v>
      </c>
      <c r="M308" s="92">
        <v>78703</v>
      </c>
      <c r="N308" s="92">
        <v>146</v>
      </c>
      <c r="O308" s="99">
        <v>3.18</v>
      </c>
      <c r="P308" s="59">
        <v>38859</v>
      </c>
      <c r="Q308" s="59">
        <v>39181</v>
      </c>
      <c r="R308" s="32" t="s">
        <v>4111</v>
      </c>
      <c r="S308" s="93" t="s">
        <v>1924</v>
      </c>
      <c r="T308" s="93" t="s">
        <v>2556</v>
      </c>
      <c r="U308" s="32" t="s">
        <v>3338</v>
      </c>
      <c r="V308" s="32" t="s">
        <v>1830</v>
      </c>
      <c r="AC308" s="40"/>
      <c r="AD308" s="8"/>
      <c r="AE308" s="8"/>
      <c r="AF308" s="36"/>
      <c r="AG308" s="8"/>
      <c r="AH308" s="6"/>
      <c r="AI308" s="10"/>
      <c r="AJ308" s="10"/>
      <c r="AK308" s="6"/>
      <c r="AL308" s="33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</row>
    <row r="309" spans="2:147">
      <c r="B309" s="101"/>
      <c r="C309" s="32"/>
      <c r="D309" s="101"/>
      <c r="G309" s="14" t="s">
        <v>3640</v>
      </c>
      <c r="H309" s="14" t="s">
        <v>1654</v>
      </c>
      <c r="I309" s="14" t="s">
        <v>1655</v>
      </c>
      <c r="L309" s="14" t="s">
        <v>837</v>
      </c>
      <c r="M309" s="32">
        <v>78703</v>
      </c>
      <c r="N309" s="41">
        <v>301</v>
      </c>
      <c r="O309" s="53">
        <v>5.130000114440918</v>
      </c>
      <c r="P309" s="31">
        <v>36011</v>
      </c>
      <c r="Q309" s="31">
        <v>36472</v>
      </c>
      <c r="R309" s="31"/>
      <c r="S309" s="32" t="s">
        <v>1656</v>
      </c>
      <c r="T309" s="32" t="s">
        <v>4120</v>
      </c>
      <c r="U309" s="32" t="s">
        <v>562</v>
      </c>
      <c r="V309" s="32" t="s">
        <v>3565</v>
      </c>
      <c r="AC309" s="40"/>
      <c r="AD309" s="8"/>
      <c r="AE309" s="8"/>
      <c r="AF309" s="36"/>
      <c r="AG309" s="8"/>
      <c r="AH309" s="6"/>
      <c r="AI309" s="10"/>
      <c r="AJ309" s="10"/>
      <c r="AK309" s="6"/>
      <c r="AL309" s="33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</row>
    <row r="310" spans="2:147">
      <c r="B310" s="101"/>
      <c r="C310" s="32"/>
      <c r="D310" s="101"/>
      <c r="E310" s="58" t="s">
        <v>3765</v>
      </c>
      <c r="G310" s="56" t="s">
        <v>3274</v>
      </c>
      <c r="H310" s="57" t="s">
        <v>2754</v>
      </c>
      <c r="I310" s="132" t="s">
        <v>3639</v>
      </c>
      <c r="J310" s="133">
        <v>3324587</v>
      </c>
      <c r="K310" s="92"/>
      <c r="L310" s="56"/>
      <c r="M310" s="92">
        <v>78703</v>
      </c>
      <c r="N310" s="92">
        <v>292</v>
      </c>
      <c r="O310" s="99">
        <v>4.5199999999999996</v>
      </c>
      <c r="P310" s="59">
        <v>39219</v>
      </c>
      <c r="Q310" s="114">
        <v>39493</v>
      </c>
      <c r="R310" s="32" t="s">
        <v>4111</v>
      </c>
      <c r="S310" s="93" t="s">
        <v>2755</v>
      </c>
      <c r="T310" s="32" t="s">
        <v>2756</v>
      </c>
      <c r="U310" s="32" t="s">
        <v>3338</v>
      </c>
      <c r="V310" s="93" t="s">
        <v>2284</v>
      </c>
      <c r="AC310" s="40"/>
      <c r="AD310" s="8"/>
      <c r="AE310" s="8"/>
      <c r="AF310" s="36"/>
      <c r="AG310" s="8"/>
      <c r="AH310" s="6"/>
      <c r="AI310" s="10"/>
      <c r="AJ310" s="10"/>
      <c r="AK310" s="6"/>
      <c r="AL310" s="33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</row>
    <row r="311" spans="2:147">
      <c r="B311" s="101"/>
      <c r="C311" s="32"/>
      <c r="D311" s="101"/>
      <c r="G311" s="14" t="s">
        <v>4121</v>
      </c>
      <c r="H311" s="14" t="s">
        <v>1363</v>
      </c>
      <c r="I311" s="14" t="s">
        <v>1364</v>
      </c>
      <c r="L311" s="14" t="s">
        <v>838</v>
      </c>
      <c r="M311" s="32">
        <v>78759</v>
      </c>
      <c r="N311" s="41">
        <v>256</v>
      </c>
      <c r="O311" s="53">
        <v>32.299999999999997</v>
      </c>
      <c r="P311" s="31">
        <v>34149</v>
      </c>
      <c r="Q311" s="31">
        <v>35325</v>
      </c>
      <c r="R311" s="31"/>
      <c r="S311" s="32" t="s">
        <v>1331</v>
      </c>
      <c r="T311" s="32" t="s">
        <v>1223</v>
      </c>
      <c r="U311" s="32" t="s">
        <v>3338</v>
      </c>
      <c r="V311" s="32" t="s">
        <v>3544</v>
      </c>
      <c r="AC311" s="40"/>
      <c r="AD311" s="8"/>
      <c r="AE311" s="8"/>
      <c r="AF311" s="36"/>
      <c r="AG311" s="8"/>
      <c r="AH311" s="6"/>
      <c r="AI311" s="10"/>
      <c r="AJ311" s="10"/>
      <c r="AK311" s="6"/>
      <c r="AL311" s="33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</row>
    <row r="312" spans="2:147">
      <c r="B312" s="101"/>
      <c r="C312" s="32"/>
      <c r="D312" s="101"/>
      <c r="E312" s="58" t="s">
        <v>3532</v>
      </c>
      <c r="G312" s="56" t="s">
        <v>725</v>
      </c>
      <c r="H312" s="56" t="s">
        <v>3139</v>
      </c>
      <c r="I312" s="56" t="s">
        <v>3455</v>
      </c>
      <c r="J312" s="92">
        <v>389204</v>
      </c>
      <c r="K312" s="92"/>
      <c r="L312" s="56" t="s">
        <v>3455</v>
      </c>
      <c r="M312" s="92">
        <v>78703</v>
      </c>
      <c r="N312" s="92">
        <v>175</v>
      </c>
      <c r="O312" s="99">
        <v>2.2200000000000002</v>
      </c>
      <c r="P312" s="59">
        <v>39145</v>
      </c>
      <c r="Q312" s="59">
        <v>39387</v>
      </c>
      <c r="R312" s="93" t="s">
        <v>1615</v>
      </c>
      <c r="S312" s="93" t="s">
        <v>590</v>
      </c>
      <c r="T312" s="32" t="s">
        <v>3253</v>
      </c>
      <c r="U312" s="32" t="s">
        <v>3338</v>
      </c>
      <c r="V312" s="93" t="s">
        <v>2285</v>
      </c>
      <c r="AC312" s="40"/>
      <c r="AD312" s="8"/>
      <c r="AE312" s="8"/>
      <c r="AF312" s="36"/>
      <c r="AG312" s="8"/>
      <c r="AH312" s="6"/>
      <c r="AI312" s="10"/>
      <c r="AJ312" s="10"/>
      <c r="AK312" s="6"/>
      <c r="AL312" s="33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</row>
    <row r="313" spans="2:147">
      <c r="B313" s="101"/>
      <c r="C313" s="32"/>
      <c r="D313" s="101"/>
      <c r="E313" s="33" t="s">
        <v>2061</v>
      </c>
      <c r="G313" s="132" t="s">
        <v>3734</v>
      </c>
      <c r="H313" s="14" t="s">
        <v>2062</v>
      </c>
      <c r="I313" s="14" t="s">
        <v>41</v>
      </c>
      <c r="J313" s="32">
        <v>624290</v>
      </c>
      <c r="M313" s="32">
        <v>78701</v>
      </c>
      <c r="N313" s="32">
        <v>221</v>
      </c>
      <c r="O313" s="53">
        <v>1.26</v>
      </c>
      <c r="P313" s="59">
        <v>39514</v>
      </c>
      <c r="Q313" s="14"/>
      <c r="R313" s="133" t="s">
        <v>1562</v>
      </c>
      <c r="S313" s="32" t="s">
        <v>788</v>
      </c>
      <c r="T313" s="32" t="s">
        <v>789</v>
      </c>
      <c r="U313" s="133" t="s">
        <v>562</v>
      </c>
      <c r="V313" s="32" t="s">
        <v>3922</v>
      </c>
      <c r="AC313" s="40"/>
      <c r="AD313" s="8"/>
      <c r="AE313" s="8"/>
      <c r="AF313" s="36"/>
      <c r="AG313" s="8"/>
      <c r="AH313" s="6"/>
      <c r="AI313" s="10"/>
      <c r="AJ313" s="10"/>
      <c r="AK313" s="6"/>
      <c r="AL313" s="33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</row>
    <row r="314" spans="2:147">
      <c r="B314" s="101"/>
      <c r="C314" s="32"/>
      <c r="D314" s="101"/>
      <c r="E314" s="60">
        <v>287670</v>
      </c>
      <c r="G314" s="56" t="s">
        <v>760</v>
      </c>
      <c r="H314" s="57" t="s">
        <v>1785</v>
      </c>
      <c r="I314" s="56" t="s">
        <v>761</v>
      </c>
      <c r="J314" s="92"/>
      <c r="K314" s="92"/>
      <c r="L314" s="56" t="s">
        <v>761</v>
      </c>
      <c r="M314" s="32">
        <v>78746</v>
      </c>
      <c r="N314" s="92">
        <v>175</v>
      </c>
      <c r="O314" s="99">
        <v>16.498999999999999</v>
      </c>
      <c r="P314" s="59">
        <v>38700</v>
      </c>
      <c r="Q314" s="59">
        <v>38994</v>
      </c>
      <c r="R314" s="32" t="s">
        <v>4364</v>
      </c>
      <c r="S314" s="93" t="s">
        <v>1786</v>
      </c>
      <c r="T314" s="32" t="s">
        <v>1787</v>
      </c>
      <c r="U314" s="32" t="s">
        <v>3338</v>
      </c>
      <c r="V314" s="32" t="s">
        <v>3634</v>
      </c>
      <c r="AC314" s="40"/>
      <c r="AD314" s="8"/>
      <c r="AE314" s="8"/>
      <c r="AF314" s="36"/>
      <c r="AG314" s="8"/>
      <c r="AH314" s="6"/>
      <c r="AI314" s="10"/>
      <c r="AJ314" s="10"/>
      <c r="AK314" s="6"/>
      <c r="AL314" s="33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</row>
    <row r="315" spans="2:147">
      <c r="B315" s="101"/>
      <c r="C315" s="32"/>
      <c r="D315" s="101"/>
      <c r="G315" s="14" t="s">
        <v>1365</v>
      </c>
      <c r="H315" s="14" t="s">
        <v>1366</v>
      </c>
      <c r="I315" s="14" t="s">
        <v>1367</v>
      </c>
      <c r="L315" s="14" t="s">
        <v>839</v>
      </c>
      <c r="M315" s="32">
        <v>78735</v>
      </c>
      <c r="N315" s="41">
        <v>390</v>
      </c>
      <c r="O315" s="53">
        <v>30.81</v>
      </c>
      <c r="P315" s="31">
        <v>34670</v>
      </c>
      <c r="Q315" s="31">
        <v>34961</v>
      </c>
      <c r="R315" s="31"/>
      <c r="S315" s="32" t="s">
        <v>2564</v>
      </c>
      <c r="T315" s="32" t="s">
        <v>2565</v>
      </c>
      <c r="U315" s="32" t="s">
        <v>3338</v>
      </c>
      <c r="V315" s="32" t="s">
        <v>3550</v>
      </c>
      <c r="AC315" s="40"/>
      <c r="AD315" s="8"/>
      <c r="AE315" s="8"/>
      <c r="AF315" s="36"/>
      <c r="AG315" s="8"/>
      <c r="AH315" s="6"/>
      <c r="AI315" s="10"/>
      <c r="AJ315" s="10"/>
      <c r="AK315" s="6"/>
      <c r="AL315" s="33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</row>
    <row r="316" spans="2:147">
      <c r="B316" s="101"/>
      <c r="C316" s="32"/>
      <c r="D316" s="101"/>
      <c r="E316" s="33">
        <v>107543</v>
      </c>
      <c r="G316" s="14" t="s">
        <v>674</v>
      </c>
      <c r="H316" s="14" t="s">
        <v>3215</v>
      </c>
      <c r="I316" s="14" t="s">
        <v>1691</v>
      </c>
      <c r="L316" s="14" t="s">
        <v>840</v>
      </c>
      <c r="M316" s="32">
        <v>78750</v>
      </c>
      <c r="N316" s="41">
        <v>59</v>
      </c>
      <c r="O316" s="53">
        <v>3.52</v>
      </c>
      <c r="P316" s="31">
        <v>36444</v>
      </c>
      <c r="Q316" s="31">
        <v>36584</v>
      </c>
      <c r="R316" s="31"/>
      <c r="S316" s="32" t="s">
        <v>675</v>
      </c>
      <c r="T316" s="32" t="s">
        <v>679</v>
      </c>
      <c r="U316" s="32" t="s">
        <v>3338</v>
      </c>
      <c r="V316" s="32" t="s">
        <v>2842</v>
      </c>
      <c r="AC316" s="40"/>
      <c r="AD316" s="8"/>
      <c r="AE316" s="8"/>
      <c r="AF316" s="36"/>
      <c r="AG316" s="8"/>
      <c r="AH316" s="6"/>
      <c r="AI316" s="10"/>
      <c r="AJ316" s="10"/>
      <c r="AK316" s="6"/>
      <c r="AL316" s="33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</row>
    <row r="317" spans="2:147">
      <c r="B317" s="101"/>
      <c r="C317" s="32"/>
      <c r="D317" s="101"/>
      <c r="G317" s="14" t="s">
        <v>1368</v>
      </c>
      <c r="H317" s="14" t="s">
        <v>1369</v>
      </c>
      <c r="I317" s="14" t="s">
        <v>1370</v>
      </c>
      <c r="L317" s="14" t="s">
        <v>841</v>
      </c>
      <c r="M317" s="32">
        <v>78724</v>
      </c>
      <c r="N317" s="41">
        <v>200</v>
      </c>
      <c r="O317" s="53">
        <v>24.2</v>
      </c>
      <c r="P317" s="31">
        <v>35468</v>
      </c>
      <c r="Q317" s="31">
        <v>35726</v>
      </c>
      <c r="R317" s="31"/>
      <c r="S317" s="32" t="s">
        <v>1371</v>
      </c>
      <c r="T317" s="32" t="s">
        <v>1372</v>
      </c>
      <c r="U317" s="32" t="s">
        <v>3338</v>
      </c>
      <c r="V317" s="32" t="s">
        <v>3559</v>
      </c>
      <c r="AC317" s="40"/>
      <c r="AD317" s="8"/>
      <c r="AE317" s="8"/>
      <c r="AF317" s="36"/>
      <c r="AG317" s="8"/>
      <c r="AH317" s="6"/>
      <c r="AI317" s="10"/>
      <c r="AJ317" s="10"/>
      <c r="AK317" s="6"/>
      <c r="AL317" s="33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</row>
    <row r="318" spans="2:147">
      <c r="B318" s="101"/>
      <c r="C318" s="32"/>
      <c r="D318" s="101"/>
      <c r="E318" s="131">
        <v>10605889</v>
      </c>
      <c r="F318" s="14"/>
      <c r="G318" s="132" t="s">
        <v>212</v>
      </c>
      <c r="H318" s="132" t="s">
        <v>530</v>
      </c>
      <c r="I318" s="132" t="s">
        <v>211</v>
      </c>
      <c r="J318" s="133">
        <v>732962</v>
      </c>
      <c r="K318" s="14"/>
      <c r="M318" s="133" t="s">
        <v>547</v>
      </c>
      <c r="N318" s="32">
        <v>202</v>
      </c>
      <c r="O318" s="135">
        <v>2.3553000000000002</v>
      </c>
      <c r="P318" s="134">
        <v>40709</v>
      </c>
      <c r="Q318" s="134">
        <v>40882</v>
      </c>
      <c r="R318" s="133" t="s">
        <v>4364</v>
      </c>
      <c r="S318" s="133" t="s">
        <v>2541</v>
      </c>
      <c r="T318" s="133" t="s">
        <v>222</v>
      </c>
      <c r="U318" s="133" t="s">
        <v>178</v>
      </c>
      <c r="V318" s="32" t="s">
        <v>3163</v>
      </c>
      <c r="AC318" s="40"/>
      <c r="AD318" s="8"/>
      <c r="AE318" s="8"/>
      <c r="AF318" s="36"/>
      <c r="AG318" s="8"/>
      <c r="AH318" s="6"/>
      <c r="AI318" s="10"/>
      <c r="AJ318" s="10"/>
      <c r="AK318" s="6"/>
      <c r="AL318" s="33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</row>
    <row r="319" spans="2:147">
      <c r="B319" s="101"/>
      <c r="C319" s="32"/>
      <c r="D319" s="101"/>
      <c r="E319" s="131">
        <v>10383167</v>
      </c>
      <c r="F319" s="14"/>
      <c r="G319" s="132" t="s">
        <v>2192</v>
      </c>
      <c r="H319" s="132" t="s">
        <v>2530</v>
      </c>
      <c r="I319" s="132" t="s">
        <v>2531</v>
      </c>
      <c r="J319" s="133">
        <v>817730</v>
      </c>
      <c r="K319" s="14"/>
      <c r="M319" s="133">
        <v>78704</v>
      </c>
      <c r="N319" s="133">
        <v>10</v>
      </c>
      <c r="O319" s="144">
        <v>1.1000000000000001</v>
      </c>
      <c r="P319" s="59">
        <v>40178</v>
      </c>
      <c r="Q319" s="59">
        <v>40497</v>
      </c>
      <c r="R319" s="32"/>
      <c r="S319" s="133" t="s">
        <v>3064</v>
      </c>
      <c r="T319" s="133" t="s">
        <v>4189</v>
      </c>
      <c r="U319" s="133" t="s">
        <v>178</v>
      </c>
      <c r="V319" s="32" t="s">
        <v>3577</v>
      </c>
      <c r="AC319" s="40"/>
      <c r="AD319" s="8"/>
      <c r="AE319" s="8"/>
      <c r="AF319" s="36"/>
      <c r="AG319" s="8"/>
      <c r="AH319" s="6"/>
      <c r="AI319" s="10"/>
      <c r="AJ319" s="10"/>
      <c r="AK319" s="6"/>
      <c r="AL319" s="33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</row>
    <row r="320" spans="2:147">
      <c r="B320" s="101"/>
      <c r="C320" s="32"/>
      <c r="D320" s="101"/>
      <c r="G320" s="14" t="s">
        <v>362</v>
      </c>
      <c r="H320" s="14" t="s">
        <v>363</v>
      </c>
      <c r="I320" s="14" t="s">
        <v>364</v>
      </c>
      <c r="J320" s="133">
        <v>817694</v>
      </c>
      <c r="M320" s="32">
        <v>78704</v>
      </c>
      <c r="N320" s="41">
        <v>10</v>
      </c>
      <c r="O320" s="53">
        <v>1.1000000000000001</v>
      </c>
      <c r="P320" s="31">
        <v>35955</v>
      </c>
      <c r="Q320" s="31">
        <v>36124</v>
      </c>
      <c r="R320" s="31"/>
      <c r="S320" s="32" t="s">
        <v>1373</v>
      </c>
      <c r="T320" s="32" t="s">
        <v>1374</v>
      </c>
      <c r="U320" s="32" t="s">
        <v>3338</v>
      </c>
      <c r="V320" s="32" t="s">
        <v>3564</v>
      </c>
      <c r="AC320" s="40"/>
      <c r="AD320" s="8"/>
      <c r="AE320" s="8"/>
      <c r="AF320" s="36"/>
      <c r="AG320" s="8"/>
      <c r="AH320" s="6"/>
      <c r="AI320" s="10"/>
      <c r="AJ320" s="10"/>
      <c r="AK320" s="6"/>
      <c r="AL320" s="33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</row>
    <row r="321" spans="1:147">
      <c r="B321" s="101"/>
      <c r="C321" s="32"/>
      <c r="D321" s="101"/>
      <c r="E321" s="60">
        <v>305479</v>
      </c>
      <c r="G321" s="60" t="s">
        <v>2430</v>
      </c>
      <c r="H321" s="60" t="s">
        <v>1290</v>
      </c>
      <c r="I321" s="60" t="s">
        <v>2431</v>
      </c>
      <c r="J321" s="92"/>
      <c r="K321" s="92"/>
      <c r="L321" s="60" t="s">
        <v>2431</v>
      </c>
      <c r="M321" s="92">
        <v>78704</v>
      </c>
      <c r="N321" s="92">
        <v>10</v>
      </c>
      <c r="O321" s="99">
        <v>1.06</v>
      </c>
      <c r="P321" s="114">
        <v>38995</v>
      </c>
      <c r="Q321" s="60"/>
      <c r="R321" s="92" t="s">
        <v>4111</v>
      </c>
      <c r="S321" s="92" t="s">
        <v>1560</v>
      </c>
      <c r="T321" s="92" t="s">
        <v>1561</v>
      </c>
      <c r="U321" s="93" t="s">
        <v>562</v>
      </c>
      <c r="V321" s="32" t="s">
        <v>4361</v>
      </c>
      <c r="AC321" s="40"/>
      <c r="AD321" s="8"/>
      <c r="AE321" s="8"/>
      <c r="AF321" s="36"/>
      <c r="AG321" s="8"/>
      <c r="AH321" s="6"/>
      <c r="AI321" s="10"/>
      <c r="AJ321" s="10"/>
      <c r="AK321" s="6"/>
      <c r="AL321" s="33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</row>
    <row r="322" spans="1:147">
      <c r="B322" s="101"/>
      <c r="C322" s="32"/>
      <c r="D322" s="101"/>
      <c r="E322" s="58" t="s">
        <v>1748</v>
      </c>
      <c r="G322" s="14" t="s">
        <v>646</v>
      </c>
      <c r="H322" s="14" t="s">
        <v>1749</v>
      </c>
      <c r="I322" s="14" t="s">
        <v>800</v>
      </c>
      <c r="J322" s="32">
        <v>427976</v>
      </c>
      <c r="L322" s="56" t="s">
        <v>3871</v>
      </c>
      <c r="M322" s="32">
        <v>78703</v>
      </c>
      <c r="N322" s="32">
        <v>160</v>
      </c>
      <c r="O322" s="53">
        <v>1.85</v>
      </c>
      <c r="P322" s="59">
        <v>38349</v>
      </c>
      <c r="Q322" s="59">
        <v>38630</v>
      </c>
      <c r="R322" s="32" t="s">
        <v>1701</v>
      </c>
      <c r="S322" s="32" t="s">
        <v>593</v>
      </c>
      <c r="T322" s="32" t="s">
        <v>594</v>
      </c>
      <c r="U322" s="32" t="s">
        <v>3338</v>
      </c>
      <c r="V322" s="32" t="s">
        <v>597</v>
      </c>
      <c r="AC322" s="40"/>
      <c r="AD322" s="8"/>
      <c r="AE322" s="8"/>
      <c r="AF322" s="36"/>
      <c r="AG322" s="8"/>
      <c r="AH322" s="6"/>
      <c r="AI322" s="10"/>
      <c r="AJ322" s="10"/>
      <c r="AK322" s="6"/>
      <c r="AL322" s="33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</row>
    <row r="323" spans="1:147">
      <c r="B323" s="101"/>
      <c r="C323" s="32"/>
      <c r="D323" s="101"/>
      <c r="E323" s="58">
        <v>10508103</v>
      </c>
      <c r="G323" s="14" t="s">
        <v>2226</v>
      </c>
      <c r="H323" s="14" t="s">
        <v>2227</v>
      </c>
      <c r="I323" s="14" t="s">
        <v>2228</v>
      </c>
      <c r="J323" s="32">
        <v>614122</v>
      </c>
      <c r="L323" s="56"/>
      <c r="M323" s="32">
        <v>78705</v>
      </c>
      <c r="N323" s="32">
        <f>53+21+32+16+12</f>
        <v>134</v>
      </c>
      <c r="O323" s="53">
        <v>1.1299999999999999</v>
      </c>
      <c r="P323" s="59">
        <v>40478</v>
      </c>
      <c r="Q323" s="59">
        <v>40623</v>
      </c>
      <c r="R323" s="32" t="s">
        <v>3754</v>
      </c>
      <c r="S323" s="32" t="s">
        <v>2229</v>
      </c>
      <c r="T323" s="32" t="s">
        <v>2230</v>
      </c>
      <c r="U323" s="32" t="s">
        <v>3338</v>
      </c>
      <c r="V323" s="32" t="s">
        <v>2581</v>
      </c>
      <c r="AC323" s="40"/>
      <c r="AD323" s="8"/>
      <c r="AE323" s="8"/>
      <c r="AF323" s="36"/>
      <c r="AG323" s="8"/>
      <c r="AH323" s="6"/>
      <c r="AI323" s="10"/>
      <c r="AJ323" s="10"/>
      <c r="AK323" s="6"/>
      <c r="AL323" s="33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</row>
    <row r="324" spans="1:147">
      <c r="B324" s="101"/>
      <c r="C324" s="32"/>
      <c r="D324" s="101"/>
      <c r="G324" s="14" t="s">
        <v>1380</v>
      </c>
      <c r="H324" s="14" t="s">
        <v>1381</v>
      </c>
      <c r="I324" s="14" t="s">
        <v>1382</v>
      </c>
      <c r="L324" s="14" t="s">
        <v>843</v>
      </c>
      <c r="M324" s="32">
        <v>78759</v>
      </c>
      <c r="N324" s="41">
        <v>405</v>
      </c>
      <c r="O324" s="53">
        <v>14.42</v>
      </c>
      <c r="P324" s="31">
        <v>34204</v>
      </c>
      <c r="Q324" s="31">
        <v>34383</v>
      </c>
      <c r="R324" s="31"/>
      <c r="S324" s="32" t="s">
        <v>1383</v>
      </c>
      <c r="T324" s="32" t="s">
        <v>1384</v>
      </c>
      <c r="U324" s="32" t="s">
        <v>3338</v>
      </c>
      <c r="V324" s="32" t="s">
        <v>3545</v>
      </c>
      <c r="AC324" s="40"/>
      <c r="AD324" s="8"/>
      <c r="AE324" s="8"/>
      <c r="AF324" s="36"/>
      <c r="AG324" s="8"/>
      <c r="AH324" s="6"/>
      <c r="AI324" s="10"/>
      <c r="AJ324" s="10"/>
      <c r="AK324" s="6"/>
      <c r="AL324" s="33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</row>
    <row r="325" spans="1:147">
      <c r="B325" s="14"/>
      <c r="C325" s="32"/>
      <c r="D325" s="33"/>
      <c r="E325" s="131" t="s">
        <v>4558</v>
      </c>
      <c r="F325" s="14"/>
      <c r="G325" s="132" t="s">
        <v>4529</v>
      </c>
      <c r="H325" s="132" t="s">
        <v>1317</v>
      </c>
      <c r="I325" s="132" t="s">
        <v>4190</v>
      </c>
      <c r="J325" s="133">
        <v>232472</v>
      </c>
      <c r="K325" s="132"/>
      <c r="M325" s="133" t="s">
        <v>4191</v>
      </c>
      <c r="N325" s="32">
        <v>10</v>
      </c>
      <c r="O325" s="140">
        <v>1.08</v>
      </c>
      <c r="P325" s="134">
        <v>39766</v>
      </c>
      <c r="Q325" s="134">
        <v>40077</v>
      </c>
      <c r="R325" s="133" t="s">
        <v>263</v>
      </c>
      <c r="S325" s="133" t="s">
        <v>4192</v>
      </c>
      <c r="T325" s="133" t="s">
        <v>4193</v>
      </c>
      <c r="U325" s="133" t="s">
        <v>914</v>
      </c>
      <c r="V325" s="32" t="s">
        <v>2281</v>
      </c>
      <c r="Z325" s="30"/>
      <c r="AC325" s="40"/>
      <c r="AD325" s="8"/>
      <c r="AE325" s="8"/>
      <c r="AF325" s="36"/>
      <c r="AG325" s="8"/>
      <c r="AH325" s="6"/>
      <c r="AI325" s="10"/>
      <c r="AJ325" s="10"/>
      <c r="AK325" s="6"/>
      <c r="AL325" s="33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</row>
    <row r="326" spans="1:147">
      <c r="B326" s="14"/>
      <c r="C326" s="32"/>
      <c r="D326" s="33"/>
      <c r="E326" s="58" t="s">
        <v>3067</v>
      </c>
      <c r="G326" s="56" t="s">
        <v>811</v>
      </c>
      <c r="H326" s="56" t="s">
        <v>3347</v>
      </c>
      <c r="I326" s="33" t="s">
        <v>1459</v>
      </c>
      <c r="J326" s="32">
        <v>3254605</v>
      </c>
      <c r="L326" s="56" t="s">
        <v>3348</v>
      </c>
      <c r="M326" s="32">
        <v>78741</v>
      </c>
      <c r="N326" s="32">
        <v>156</v>
      </c>
      <c r="O326" s="99">
        <v>8.5399999999999991</v>
      </c>
      <c r="P326" s="59">
        <v>38932</v>
      </c>
      <c r="Q326" s="59">
        <v>39248</v>
      </c>
      <c r="R326" s="59" t="s">
        <v>2033</v>
      </c>
      <c r="S326" s="93" t="s">
        <v>3349</v>
      </c>
      <c r="T326" s="93" t="s">
        <v>3463</v>
      </c>
      <c r="U326" s="93" t="s">
        <v>914</v>
      </c>
      <c r="V326" s="32" t="s">
        <v>777</v>
      </c>
      <c r="Z326" s="30"/>
      <c r="AC326" s="42"/>
      <c r="AD326" s="8"/>
      <c r="AE326" s="8"/>
      <c r="AF326" s="36"/>
      <c r="AG326" s="8"/>
      <c r="AH326" s="6"/>
      <c r="AI326" s="10"/>
      <c r="AJ326" s="10"/>
      <c r="AK326" s="6"/>
      <c r="AL326" s="33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</row>
    <row r="327" spans="1:147">
      <c r="B327" s="14"/>
      <c r="C327" s="137"/>
      <c r="D327" s="33"/>
      <c r="E327" s="33">
        <v>172975</v>
      </c>
      <c r="G327" s="14" t="s">
        <v>1267</v>
      </c>
      <c r="H327" s="14" t="s">
        <v>1080</v>
      </c>
      <c r="I327" s="14" t="s">
        <v>4044</v>
      </c>
      <c r="L327" s="14" t="s">
        <v>3127</v>
      </c>
      <c r="M327" s="8">
        <v>78741</v>
      </c>
      <c r="N327" s="41">
        <v>184</v>
      </c>
      <c r="O327" s="53">
        <v>10.8</v>
      </c>
      <c r="P327" s="31">
        <v>36986</v>
      </c>
      <c r="Q327" s="31">
        <v>37161</v>
      </c>
      <c r="R327" s="32" t="s">
        <v>753</v>
      </c>
      <c r="S327" s="32" t="s">
        <v>1268</v>
      </c>
      <c r="T327" s="32" t="s">
        <v>1269</v>
      </c>
      <c r="U327" s="32" t="s">
        <v>3338</v>
      </c>
      <c r="V327" s="32" t="s">
        <v>1090</v>
      </c>
      <c r="AD327" s="8"/>
      <c r="AE327" s="8"/>
      <c r="AF327" s="36"/>
      <c r="AG327" s="8"/>
      <c r="AH327" s="6"/>
      <c r="AI327" s="10"/>
      <c r="AJ327" s="10"/>
      <c r="AK327" s="6"/>
      <c r="AL327" s="33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</row>
    <row r="328" spans="1:147">
      <c r="B328" s="14"/>
      <c r="C328" s="32"/>
      <c r="D328" s="33"/>
      <c r="E328" s="131">
        <v>10867325</v>
      </c>
      <c r="F328" s="14"/>
      <c r="G328" s="132" t="s">
        <v>4618</v>
      </c>
      <c r="H328" s="132" t="s">
        <v>4616</v>
      </c>
      <c r="I328" s="132" t="s">
        <v>4617</v>
      </c>
      <c r="J328" s="133">
        <v>3254605</v>
      </c>
      <c r="K328" s="14"/>
      <c r="M328" s="133" t="s">
        <v>4109</v>
      </c>
      <c r="N328" s="32">
        <v>156</v>
      </c>
      <c r="O328" s="135">
        <v>18.100000000000001</v>
      </c>
      <c r="P328" s="134">
        <v>41248</v>
      </c>
      <c r="R328" s="32" t="s">
        <v>4111</v>
      </c>
      <c r="S328" s="133" t="s">
        <v>4668</v>
      </c>
      <c r="T328" s="133" t="s">
        <v>2249</v>
      </c>
      <c r="U328" s="32" t="s">
        <v>915</v>
      </c>
      <c r="V328" s="32" t="s">
        <v>4706</v>
      </c>
      <c r="AD328" s="32"/>
      <c r="AE328" s="8"/>
      <c r="AF328" s="36"/>
      <c r="AG328" s="8"/>
      <c r="AH328" s="6"/>
      <c r="AI328" s="10"/>
      <c r="AJ328" s="10"/>
      <c r="AK328" s="6"/>
      <c r="AL328" s="33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</row>
    <row r="329" spans="1:147">
      <c r="B329" s="14"/>
      <c r="C329" s="32"/>
      <c r="D329" s="33"/>
      <c r="G329" s="14" t="s">
        <v>1385</v>
      </c>
      <c r="H329" s="14" t="s">
        <v>1386</v>
      </c>
      <c r="I329" s="14" t="s">
        <v>1387</v>
      </c>
      <c r="L329" s="14" t="s">
        <v>844</v>
      </c>
      <c r="M329" s="32">
        <v>78729</v>
      </c>
      <c r="N329" s="41">
        <v>60</v>
      </c>
      <c r="O329" s="53">
        <v>5</v>
      </c>
      <c r="P329" s="31">
        <v>34388</v>
      </c>
      <c r="Q329" s="31">
        <v>34740</v>
      </c>
      <c r="R329" s="31"/>
      <c r="S329" s="32" t="s">
        <v>1222</v>
      </c>
      <c r="T329" s="32" t="s">
        <v>1223</v>
      </c>
      <c r="U329" s="32" t="s">
        <v>3338</v>
      </c>
      <c r="V329" s="32" t="s">
        <v>3547</v>
      </c>
      <c r="AD329" s="8"/>
      <c r="AE329" s="8"/>
      <c r="AF329" s="36"/>
      <c r="AG329" s="8"/>
      <c r="AH329" s="6"/>
      <c r="AI329" s="10"/>
      <c r="AJ329" s="10"/>
      <c r="AK329" s="6"/>
      <c r="AL329" s="33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</row>
    <row r="330" spans="1:147">
      <c r="B330" s="14"/>
      <c r="C330" s="32"/>
      <c r="D330" s="33"/>
      <c r="E330" s="60">
        <v>245115</v>
      </c>
      <c r="G330" s="56" t="s">
        <v>3872</v>
      </c>
      <c r="H330" s="56" t="s">
        <v>3839</v>
      </c>
      <c r="I330" s="14" t="s">
        <v>801</v>
      </c>
      <c r="L330" s="56" t="s">
        <v>3873</v>
      </c>
      <c r="M330" s="32">
        <v>78705</v>
      </c>
      <c r="N330" s="32">
        <v>30</v>
      </c>
      <c r="O330" s="53">
        <v>1.37</v>
      </c>
      <c r="P330" s="59">
        <v>38349</v>
      </c>
      <c r="Q330" s="59">
        <v>38505</v>
      </c>
      <c r="R330" s="5" t="s">
        <v>4111</v>
      </c>
      <c r="S330" s="32" t="s">
        <v>595</v>
      </c>
      <c r="T330" s="32" t="s">
        <v>596</v>
      </c>
      <c r="U330" s="32" t="s">
        <v>3338</v>
      </c>
      <c r="V330" s="32" t="s">
        <v>597</v>
      </c>
      <c r="AD330" s="8"/>
      <c r="AE330" s="8"/>
      <c r="AF330" s="36"/>
      <c r="AG330" s="8"/>
      <c r="AH330" s="6"/>
      <c r="AI330" s="10"/>
      <c r="AJ330" s="10"/>
      <c r="AK330" s="6"/>
      <c r="AL330" s="33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</row>
    <row r="331" spans="1:147">
      <c r="A331" s="137"/>
      <c r="B331"/>
      <c r="D331" s="33"/>
      <c r="E331" s="60">
        <v>245819</v>
      </c>
      <c r="G331" s="56" t="s">
        <v>3597</v>
      </c>
      <c r="H331" s="56" t="s">
        <v>2222</v>
      </c>
      <c r="I331" s="56" t="s">
        <v>2223</v>
      </c>
      <c r="J331" s="92"/>
      <c r="K331" s="92"/>
      <c r="L331" s="14" t="s">
        <v>227</v>
      </c>
      <c r="M331" s="72">
        <v>78705</v>
      </c>
      <c r="N331" s="32">
        <v>74</v>
      </c>
      <c r="O331" s="53">
        <v>0.72</v>
      </c>
      <c r="P331" s="59">
        <v>38362</v>
      </c>
      <c r="Q331" s="59">
        <v>38454</v>
      </c>
      <c r="R331" s="32" t="s">
        <v>4111</v>
      </c>
      <c r="S331" s="32" t="s">
        <v>4286</v>
      </c>
      <c r="T331" s="85" t="s">
        <v>1398</v>
      </c>
      <c r="U331" s="32" t="s">
        <v>3338</v>
      </c>
      <c r="V331" s="32" t="s">
        <v>2473</v>
      </c>
      <c r="AD331" s="8"/>
      <c r="AE331" s="8"/>
      <c r="AF331" s="36"/>
      <c r="AG331" s="8"/>
      <c r="AH331" s="6"/>
      <c r="AI331" s="10"/>
      <c r="AJ331" s="10"/>
      <c r="AK331" s="6"/>
      <c r="AL331" s="33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</row>
    <row r="332" spans="1:147">
      <c r="B332" s="14"/>
      <c r="C332" s="32"/>
      <c r="D332" s="33"/>
      <c r="E332" s="71" t="s">
        <v>237</v>
      </c>
      <c r="G332" s="56" t="s">
        <v>239</v>
      </c>
      <c r="H332" s="67" t="s">
        <v>238</v>
      </c>
      <c r="I332" s="67" t="s">
        <v>4282</v>
      </c>
      <c r="J332" s="72">
        <v>760448</v>
      </c>
      <c r="K332" s="72"/>
      <c r="L332" s="67" t="s">
        <v>3314</v>
      </c>
      <c r="M332" s="32">
        <v>78705</v>
      </c>
      <c r="N332" s="32">
        <v>18</v>
      </c>
      <c r="O332" s="53">
        <v>0.8</v>
      </c>
      <c r="P332" s="69">
        <v>38112</v>
      </c>
      <c r="Q332" s="69">
        <v>38313</v>
      </c>
      <c r="R332" s="32" t="s">
        <v>1701</v>
      </c>
      <c r="S332" s="32" t="s">
        <v>2896</v>
      </c>
      <c r="T332" s="32" t="s">
        <v>2897</v>
      </c>
      <c r="U332" s="32" t="s">
        <v>914</v>
      </c>
      <c r="V332" s="32" t="s">
        <v>2890</v>
      </c>
      <c r="AD332" s="8"/>
      <c r="AE332" s="8"/>
      <c r="AF332" s="36"/>
      <c r="AG332" s="8"/>
      <c r="AH332" s="6"/>
      <c r="AI332" s="10"/>
      <c r="AJ332" s="10"/>
      <c r="AK332" s="6"/>
      <c r="AL332" s="33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</row>
    <row r="333" spans="1:147" ht="18.75">
      <c r="A333" s="101"/>
      <c r="B333" s="32"/>
      <c r="C333" s="128"/>
      <c r="D333" s="33"/>
      <c r="G333" s="14" t="s">
        <v>1183</v>
      </c>
      <c r="H333" s="14" t="s">
        <v>2805</v>
      </c>
      <c r="I333" s="14" t="s">
        <v>2806</v>
      </c>
      <c r="L333" s="14" t="s">
        <v>845</v>
      </c>
      <c r="M333" s="32">
        <v>78735</v>
      </c>
      <c r="N333" s="41">
        <v>72</v>
      </c>
      <c r="O333" s="53">
        <v>5.17</v>
      </c>
      <c r="P333" s="31">
        <v>34682</v>
      </c>
      <c r="Q333" s="31" t="s">
        <v>2807</v>
      </c>
      <c r="R333" s="31"/>
      <c r="S333" s="32" t="s">
        <v>49</v>
      </c>
      <c r="T333" s="32" t="s">
        <v>50</v>
      </c>
      <c r="U333" s="32" t="s">
        <v>562</v>
      </c>
      <c r="V333" s="32" t="s">
        <v>3550</v>
      </c>
      <c r="X333" s="43"/>
      <c r="Y333" s="44"/>
      <c r="AD333" s="8"/>
      <c r="AE333" s="8"/>
      <c r="AF333" s="36"/>
      <c r="AG333" s="8"/>
      <c r="AH333" s="6"/>
      <c r="AI333" s="10"/>
      <c r="AJ333" s="10"/>
      <c r="AK333" s="6"/>
      <c r="AL333" s="33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</row>
    <row r="334" spans="1:147" ht="18.75">
      <c r="A334" s="101"/>
      <c r="B334" s="32"/>
      <c r="C334" s="128"/>
      <c r="D334" s="33"/>
      <c r="E334" s="63"/>
      <c r="G334" s="14" t="s">
        <v>2808</v>
      </c>
      <c r="H334" s="14" t="s">
        <v>2809</v>
      </c>
      <c r="I334" s="14" t="s">
        <v>2810</v>
      </c>
      <c r="L334" s="14" t="s">
        <v>3217</v>
      </c>
      <c r="M334" s="32">
        <v>78735</v>
      </c>
      <c r="N334" s="41">
        <v>414</v>
      </c>
      <c r="O334" s="53">
        <v>21.16</v>
      </c>
      <c r="P334" s="31">
        <v>35440</v>
      </c>
      <c r="Q334" s="31">
        <v>35447</v>
      </c>
      <c r="R334" s="31"/>
      <c r="S334" s="32" t="s">
        <v>49</v>
      </c>
      <c r="T334" s="32" t="s">
        <v>50</v>
      </c>
      <c r="U334" s="32" t="s">
        <v>2070</v>
      </c>
      <c r="V334" s="32" t="s">
        <v>3559</v>
      </c>
      <c r="X334" s="43"/>
      <c r="Y334" s="44"/>
      <c r="AD334" s="8"/>
      <c r="AE334" s="8"/>
      <c r="AF334" s="36"/>
      <c r="AG334" s="8"/>
      <c r="AH334" s="6"/>
      <c r="AI334" s="10"/>
      <c r="AJ334" s="10"/>
      <c r="AK334" s="6"/>
      <c r="AL334" s="33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</row>
    <row r="335" spans="1:147" ht="18.75">
      <c r="A335" s="101"/>
      <c r="B335" s="32"/>
      <c r="C335" s="128"/>
      <c r="D335" s="33"/>
      <c r="E335" s="131">
        <v>10722724</v>
      </c>
      <c r="F335" s="14"/>
      <c r="G335" s="132" t="s">
        <v>1837</v>
      </c>
      <c r="H335" s="132" t="s">
        <v>1836</v>
      </c>
      <c r="I335" s="132" t="s">
        <v>1838</v>
      </c>
      <c r="J335" s="133">
        <v>3042699</v>
      </c>
      <c r="K335" s="132"/>
      <c r="M335" s="133" t="s">
        <v>547</v>
      </c>
      <c r="N335" s="32">
        <v>340</v>
      </c>
      <c r="O335" s="141">
        <v>3.6150000000000002</v>
      </c>
      <c r="P335" s="134">
        <v>40956</v>
      </c>
      <c r="Q335" s="134">
        <v>41249</v>
      </c>
      <c r="R335" s="133" t="s">
        <v>263</v>
      </c>
      <c r="S335" s="133" t="s">
        <v>1888</v>
      </c>
      <c r="T335" s="133" t="s">
        <v>2249</v>
      </c>
      <c r="U335" s="133" t="s">
        <v>914</v>
      </c>
      <c r="V335" s="32" t="s">
        <v>4439</v>
      </c>
      <c r="X335" s="43"/>
      <c r="Y335" s="44"/>
      <c r="AD335" s="8"/>
      <c r="AE335" s="8"/>
      <c r="AF335" s="36"/>
      <c r="AG335" s="8"/>
      <c r="AH335" s="6"/>
      <c r="AI335" s="10"/>
      <c r="AJ335" s="10"/>
      <c r="AK335" s="6"/>
      <c r="AL335" s="33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</row>
    <row r="336" spans="1:147" ht="18.75">
      <c r="B336" s="14"/>
      <c r="C336" s="32"/>
      <c r="D336" s="33"/>
      <c r="E336" s="68">
        <v>241777</v>
      </c>
      <c r="G336" s="68" t="s">
        <v>2740</v>
      </c>
      <c r="H336" s="67" t="s">
        <v>4167</v>
      </c>
      <c r="I336" s="14" t="s">
        <v>4166</v>
      </c>
      <c r="L336" s="67" t="s">
        <v>2741</v>
      </c>
      <c r="M336" s="32">
        <v>78705</v>
      </c>
      <c r="N336" s="32">
        <v>60</v>
      </c>
      <c r="O336" s="53">
        <v>0.59</v>
      </c>
      <c r="P336" s="69">
        <v>38244</v>
      </c>
      <c r="Q336" s="69">
        <v>38425</v>
      </c>
      <c r="R336" s="32" t="s">
        <v>2033</v>
      </c>
      <c r="S336" s="32" t="s">
        <v>2034</v>
      </c>
      <c r="T336" s="32" t="s">
        <v>2606</v>
      </c>
      <c r="U336" s="32" t="s">
        <v>562</v>
      </c>
      <c r="V336" s="32" t="s">
        <v>4026</v>
      </c>
      <c r="X336" s="43"/>
      <c r="Y336" s="8"/>
      <c r="AD336" s="8"/>
      <c r="AE336" s="8"/>
      <c r="AF336" s="36"/>
      <c r="AG336" s="8"/>
      <c r="AH336" s="6"/>
      <c r="AI336" s="10"/>
      <c r="AJ336" s="10"/>
      <c r="AK336" s="10"/>
      <c r="AL336" s="33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</row>
    <row r="337" spans="1:147" ht="18.75">
      <c r="B337" s="14"/>
      <c r="C337" s="32"/>
      <c r="D337" s="33"/>
      <c r="G337" s="14" t="s">
        <v>1388</v>
      </c>
      <c r="H337" s="14" t="s">
        <v>1389</v>
      </c>
      <c r="I337" s="14" t="s">
        <v>1390</v>
      </c>
      <c r="L337" s="14" t="s">
        <v>3218</v>
      </c>
      <c r="M337" s="32">
        <v>78759</v>
      </c>
      <c r="N337" s="41">
        <v>246</v>
      </c>
      <c r="O337" s="53">
        <v>15.8</v>
      </c>
      <c r="P337" s="31">
        <v>33623</v>
      </c>
      <c r="Q337" s="31">
        <v>33744.000280269058</v>
      </c>
      <c r="R337" s="31"/>
      <c r="S337" s="32" t="s">
        <v>2564</v>
      </c>
      <c r="T337" s="32" t="s">
        <v>2565</v>
      </c>
      <c r="U337" s="32" t="s">
        <v>3338</v>
      </c>
      <c r="V337" s="32" t="s">
        <v>346</v>
      </c>
      <c r="X337" s="43"/>
      <c r="Y337" s="8"/>
      <c r="AD337" s="8"/>
      <c r="AE337" s="8"/>
      <c r="AF337" s="36"/>
      <c r="AG337" s="8"/>
      <c r="AH337" s="6"/>
      <c r="AI337" s="10"/>
      <c r="AJ337" s="10"/>
      <c r="AK337" s="10"/>
      <c r="AL337" s="33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</row>
    <row r="338" spans="1:147" ht="18.75">
      <c r="B338" s="14"/>
      <c r="C338" s="32"/>
      <c r="D338" s="33"/>
      <c r="G338" s="14" t="s">
        <v>1391</v>
      </c>
      <c r="H338" s="14" t="s">
        <v>1392</v>
      </c>
      <c r="I338" s="14" t="s">
        <v>1393</v>
      </c>
      <c r="L338" s="14" t="s">
        <v>3219</v>
      </c>
      <c r="M338" s="32">
        <v>78759</v>
      </c>
      <c r="N338" s="41">
        <v>145</v>
      </c>
      <c r="O338" s="53">
        <v>44.42</v>
      </c>
      <c r="P338" s="31">
        <v>34158</v>
      </c>
      <c r="Q338" s="31">
        <v>34520</v>
      </c>
      <c r="R338" s="31"/>
      <c r="S338" s="32" t="s">
        <v>2564</v>
      </c>
      <c r="T338" s="32" t="s">
        <v>2565</v>
      </c>
      <c r="U338" s="32" t="s">
        <v>3338</v>
      </c>
      <c r="V338" s="32" t="s">
        <v>3545</v>
      </c>
      <c r="X338" s="43"/>
      <c r="Y338" s="8"/>
      <c r="AD338" s="8"/>
      <c r="AE338" s="8"/>
      <c r="AF338" s="36"/>
      <c r="AG338" s="8"/>
      <c r="AH338" s="6"/>
      <c r="AI338" s="10"/>
      <c r="AJ338" s="10"/>
      <c r="AK338" s="10"/>
      <c r="AL338" s="33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</row>
    <row r="339" spans="1:147" ht="18.75">
      <c r="B339" s="14"/>
      <c r="C339" s="131"/>
      <c r="D339" s="33"/>
      <c r="E339" s="33">
        <v>152692</v>
      </c>
      <c r="G339" s="14" t="s">
        <v>1230</v>
      </c>
      <c r="H339" s="14" t="s">
        <v>824</v>
      </c>
      <c r="I339" s="14" t="s">
        <v>370</v>
      </c>
      <c r="L339" s="14" t="s">
        <v>4054</v>
      </c>
      <c r="M339" s="32">
        <v>78759</v>
      </c>
      <c r="N339" s="41">
        <v>50</v>
      </c>
      <c r="O339" s="53">
        <v>8.39</v>
      </c>
      <c r="P339" s="31">
        <v>36685</v>
      </c>
      <c r="Q339" s="31">
        <v>36712</v>
      </c>
      <c r="R339" s="31"/>
      <c r="S339" s="32" t="s">
        <v>1231</v>
      </c>
      <c r="T339" s="32" t="s">
        <v>1232</v>
      </c>
      <c r="U339" s="32" t="s">
        <v>3338</v>
      </c>
      <c r="V339" s="32" t="s">
        <v>4270</v>
      </c>
      <c r="X339" s="43"/>
      <c r="Y339" s="8"/>
      <c r="AD339" s="8"/>
      <c r="AE339" s="8"/>
      <c r="AF339" s="36"/>
      <c r="AG339" s="8"/>
      <c r="AH339" s="6"/>
      <c r="AI339" s="10"/>
      <c r="AJ339" s="10"/>
      <c r="AK339" s="10"/>
      <c r="AL339" s="33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</row>
    <row r="340" spans="1:147">
      <c r="B340" s="14"/>
      <c r="C340" s="32"/>
      <c r="D340" s="33"/>
      <c r="E340" s="60">
        <v>311054</v>
      </c>
      <c r="G340" s="56" t="s">
        <v>3453</v>
      </c>
      <c r="H340" s="56" t="s">
        <v>1604</v>
      </c>
      <c r="I340" s="56" t="s">
        <v>3454</v>
      </c>
      <c r="J340" s="92">
        <v>168343</v>
      </c>
      <c r="K340" s="92"/>
      <c r="L340" s="56" t="s">
        <v>3454</v>
      </c>
      <c r="M340" s="92">
        <v>78759</v>
      </c>
      <c r="N340" s="92">
        <v>37</v>
      </c>
      <c r="O340" s="99">
        <v>2.4</v>
      </c>
      <c r="P340" s="59">
        <v>39113</v>
      </c>
      <c r="Q340" s="59">
        <v>39268</v>
      </c>
      <c r="R340" s="93" t="s">
        <v>1562</v>
      </c>
      <c r="S340" s="93" t="s">
        <v>589</v>
      </c>
      <c r="T340" s="32" t="s">
        <v>269</v>
      </c>
      <c r="U340" s="93" t="s">
        <v>914</v>
      </c>
      <c r="V340" s="93" t="s">
        <v>2285</v>
      </c>
      <c r="Y340" s="8"/>
      <c r="AD340" s="8"/>
      <c r="AE340" s="8"/>
      <c r="AF340" s="36"/>
      <c r="AG340" s="8"/>
      <c r="AH340" s="6"/>
      <c r="AI340" s="10"/>
      <c r="AJ340" s="10"/>
      <c r="AK340" s="10"/>
      <c r="AL340" s="33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</row>
    <row r="341" spans="1:147" ht="18.75">
      <c r="A341" s="137"/>
      <c r="B341" s="14"/>
      <c r="C341" s="136"/>
      <c r="D341" s="33"/>
      <c r="E341" s="60">
        <v>286980</v>
      </c>
      <c r="G341" s="56" t="s">
        <v>2521</v>
      </c>
      <c r="H341" s="57" t="s">
        <v>629</v>
      </c>
      <c r="I341" s="56" t="s">
        <v>3952</v>
      </c>
      <c r="J341" s="92"/>
      <c r="K341" s="92"/>
      <c r="L341" s="56" t="s">
        <v>3953</v>
      </c>
      <c r="M341" s="32">
        <v>78754</v>
      </c>
      <c r="N341" s="92">
        <v>248</v>
      </c>
      <c r="O341" s="99">
        <v>15</v>
      </c>
      <c r="P341" s="59">
        <v>38685</v>
      </c>
      <c r="Q341" s="59">
        <v>38778</v>
      </c>
      <c r="R341" s="32" t="s">
        <v>1615</v>
      </c>
      <c r="S341" s="32" t="s">
        <v>3954</v>
      </c>
      <c r="T341" s="32" t="s">
        <v>3955</v>
      </c>
      <c r="U341" s="32" t="s">
        <v>3338</v>
      </c>
      <c r="V341" s="32" t="s">
        <v>3634</v>
      </c>
      <c r="X341" s="43"/>
      <c r="Y341" s="8"/>
      <c r="AD341" s="8"/>
      <c r="AE341" s="8"/>
      <c r="AF341" s="36"/>
      <c r="AG341" s="8"/>
      <c r="AH341" s="6"/>
      <c r="AI341" s="10"/>
      <c r="AJ341" s="10"/>
      <c r="AK341" s="10"/>
      <c r="AL341" s="33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</row>
    <row r="342" spans="1:147" ht="18.75">
      <c r="B342" s="14"/>
      <c r="C342" s="32"/>
      <c r="D342" s="33"/>
      <c r="E342" s="33">
        <v>101100</v>
      </c>
      <c r="G342" s="14" t="s">
        <v>688</v>
      </c>
      <c r="H342" s="14" t="s">
        <v>1146</v>
      </c>
      <c r="I342" s="14" t="s">
        <v>1147</v>
      </c>
      <c r="L342" s="14" t="s">
        <v>4055</v>
      </c>
      <c r="M342" s="32">
        <v>78753</v>
      </c>
      <c r="N342" s="41">
        <v>340</v>
      </c>
      <c r="O342" s="53">
        <v>18.559999999999999</v>
      </c>
      <c r="P342" s="31">
        <v>36411</v>
      </c>
      <c r="Q342" s="31">
        <v>36558</v>
      </c>
      <c r="R342" s="31"/>
      <c r="S342" s="32" t="s">
        <v>680</v>
      </c>
      <c r="T342" s="32" t="s">
        <v>681</v>
      </c>
      <c r="U342" s="32" t="s">
        <v>3338</v>
      </c>
      <c r="V342" s="32" t="s">
        <v>1379</v>
      </c>
      <c r="X342" s="43"/>
      <c r="Y342" s="44"/>
      <c r="AD342" s="8"/>
      <c r="AE342" s="8"/>
      <c r="AF342" s="36"/>
      <c r="AG342" s="8"/>
      <c r="AH342" s="6"/>
      <c r="AI342" s="10"/>
      <c r="AJ342" s="10"/>
      <c r="AK342" s="10"/>
      <c r="AL342" s="33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</row>
    <row r="343" spans="1:147" ht="18.75">
      <c r="B343" s="14"/>
      <c r="C343" s="32"/>
      <c r="D343" s="33"/>
      <c r="E343" s="33">
        <v>10082941</v>
      </c>
      <c r="G343" s="14" t="s">
        <v>538</v>
      </c>
      <c r="H343" s="14" t="s">
        <v>539</v>
      </c>
      <c r="I343" s="14" t="s">
        <v>2788</v>
      </c>
      <c r="J343" s="32">
        <v>3325007</v>
      </c>
      <c r="L343" s="59"/>
      <c r="M343" s="32" t="s">
        <v>2789</v>
      </c>
      <c r="N343" s="32">
        <v>185</v>
      </c>
      <c r="O343" s="32">
        <v>36.700000000000003</v>
      </c>
      <c r="P343" s="59">
        <v>39374</v>
      </c>
      <c r="Q343" s="14"/>
      <c r="R343" s="32" t="s">
        <v>4111</v>
      </c>
      <c r="S343" s="93" t="s">
        <v>1536</v>
      </c>
      <c r="T343" s="32" t="s">
        <v>1537</v>
      </c>
      <c r="U343" s="133" t="s">
        <v>562</v>
      </c>
      <c r="V343" s="32" t="s">
        <v>2317</v>
      </c>
      <c r="X343" s="43"/>
      <c r="Y343" s="8"/>
      <c r="AD343" s="8"/>
      <c r="AE343" s="8"/>
      <c r="AF343" s="36"/>
      <c r="AG343" s="8"/>
      <c r="AH343" s="6"/>
      <c r="AI343" s="10"/>
      <c r="AJ343" s="10"/>
      <c r="AK343" s="10"/>
      <c r="AL343" s="33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</row>
    <row r="344" spans="1:147" ht="18.75">
      <c r="B344" s="14"/>
      <c r="C344" s="32"/>
      <c r="D344" s="33"/>
      <c r="E344" s="60">
        <v>286316</v>
      </c>
      <c r="G344" s="56" t="s">
        <v>4401</v>
      </c>
      <c r="H344" s="57" t="s">
        <v>3715</v>
      </c>
      <c r="I344" s="56" t="s">
        <v>2515</v>
      </c>
      <c r="J344" s="92">
        <v>351914</v>
      </c>
      <c r="K344" s="92"/>
      <c r="L344" s="56" t="s">
        <v>2515</v>
      </c>
      <c r="M344" s="32">
        <v>78703</v>
      </c>
      <c r="N344" s="102">
        <v>6</v>
      </c>
      <c r="O344" s="99">
        <v>0.307</v>
      </c>
      <c r="P344" s="59">
        <v>38666</v>
      </c>
      <c r="Q344" s="59">
        <v>38666</v>
      </c>
      <c r="R344" s="32" t="s">
        <v>2045</v>
      </c>
      <c r="S344" s="32" t="s">
        <v>3237</v>
      </c>
      <c r="T344" s="32" t="s">
        <v>3238</v>
      </c>
      <c r="U344" s="32" t="s">
        <v>178</v>
      </c>
      <c r="V344" s="32" t="s">
        <v>3634</v>
      </c>
      <c r="X344" s="43"/>
      <c r="Y344" s="8"/>
      <c r="AD344" s="8"/>
      <c r="AE344" s="8"/>
      <c r="AF344" s="36"/>
      <c r="AG344" s="8"/>
      <c r="AH344" s="6"/>
      <c r="AI344" s="10"/>
      <c r="AJ344" s="10"/>
      <c r="AK344" s="10"/>
      <c r="AL344" s="33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</row>
    <row r="345" spans="1:147" ht="18.75">
      <c r="B345" s="14"/>
      <c r="C345" s="32"/>
      <c r="D345" s="33"/>
      <c r="G345" s="14" t="s">
        <v>1394</v>
      </c>
      <c r="H345" s="14" t="s">
        <v>1396</v>
      </c>
      <c r="I345" s="14" t="s">
        <v>48</v>
      </c>
      <c r="L345" s="14" t="s">
        <v>4056</v>
      </c>
      <c r="M345" s="32">
        <v>78745</v>
      </c>
      <c r="N345" s="41">
        <v>446</v>
      </c>
      <c r="O345" s="53">
        <v>34.4</v>
      </c>
      <c r="P345" s="31">
        <v>35156</v>
      </c>
      <c r="Q345" s="31">
        <v>35537</v>
      </c>
      <c r="R345" s="31"/>
      <c r="S345" s="32" t="s">
        <v>49</v>
      </c>
      <c r="T345" s="32" t="s">
        <v>50</v>
      </c>
      <c r="U345" s="32" t="s">
        <v>3338</v>
      </c>
      <c r="V345" s="32" t="s">
        <v>3556</v>
      </c>
      <c r="X345" s="43"/>
      <c r="Y345" s="44"/>
      <c r="AD345" s="8"/>
      <c r="AE345" s="8"/>
      <c r="AF345" s="36"/>
      <c r="AG345" s="8"/>
      <c r="AH345" s="6"/>
      <c r="AI345" s="10"/>
      <c r="AJ345" s="10"/>
      <c r="AK345" s="10"/>
      <c r="AL345" s="33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</row>
    <row r="346" spans="1:147" ht="18.75">
      <c r="A346" s="60"/>
      <c r="B346" s="14"/>
      <c r="C346" s="92"/>
      <c r="D346" s="33"/>
      <c r="E346" s="61">
        <v>211622</v>
      </c>
      <c r="G346" s="61" t="s">
        <v>79</v>
      </c>
      <c r="H346" s="61" t="s">
        <v>1594</v>
      </c>
      <c r="I346" s="61" t="s">
        <v>4177</v>
      </c>
      <c r="J346" s="107"/>
      <c r="K346" s="107"/>
      <c r="L346" s="61" t="s">
        <v>80</v>
      </c>
      <c r="M346" s="8">
        <v>78741</v>
      </c>
      <c r="N346" s="32">
        <v>11</v>
      </c>
      <c r="O346" s="115">
        <v>1.837</v>
      </c>
      <c r="P346" s="105">
        <v>37566</v>
      </c>
      <c r="Q346" s="105">
        <v>37830</v>
      </c>
      <c r="R346" s="106" t="s">
        <v>4364</v>
      </c>
      <c r="S346" s="106" t="s">
        <v>81</v>
      </c>
      <c r="T346" s="106" t="s">
        <v>82</v>
      </c>
      <c r="U346" s="32" t="s">
        <v>3338</v>
      </c>
      <c r="V346" s="32" t="s">
        <v>2029</v>
      </c>
      <c r="X346" s="43"/>
      <c r="Y346" s="44"/>
      <c r="AD346" s="8"/>
      <c r="AE346" s="8"/>
      <c r="AF346" s="36"/>
      <c r="AG346" s="8"/>
      <c r="AH346" s="6"/>
      <c r="AI346" s="10"/>
      <c r="AJ346" s="10"/>
      <c r="AK346" s="10"/>
      <c r="AL346" s="33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</row>
    <row r="347" spans="1:147" ht="18.75">
      <c r="B347" s="14"/>
      <c r="C347" s="32"/>
      <c r="D347" s="33"/>
      <c r="E347" s="33">
        <v>229321</v>
      </c>
      <c r="G347" s="14" t="s">
        <v>2670</v>
      </c>
      <c r="H347" s="14" t="s">
        <v>2671</v>
      </c>
      <c r="I347" s="14" t="s">
        <v>2672</v>
      </c>
      <c r="J347" s="32">
        <v>3117311</v>
      </c>
      <c r="L347" s="14" t="s">
        <v>2673</v>
      </c>
      <c r="M347" s="32">
        <v>78746</v>
      </c>
      <c r="N347" s="32">
        <v>116</v>
      </c>
      <c r="O347" s="53">
        <v>59.51</v>
      </c>
      <c r="P347" s="59">
        <v>37991</v>
      </c>
      <c r="Q347" s="59">
        <v>38204</v>
      </c>
      <c r="R347" s="32" t="s">
        <v>2045</v>
      </c>
      <c r="S347" s="32" t="s">
        <v>4286</v>
      </c>
      <c r="T347" s="32" t="s">
        <v>1398</v>
      </c>
      <c r="U347" s="32" t="s">
        <v>3338</v>
      </c>
      <c r="V347" s="32" t="s">
        <v>2674</v>
      </c>
      <c r="X347" s="43"/>
      <c r="Y347" s="8"/>
      <c r="AD347" s="8"/>
      <c r="AE347" s="8"/>
      <c r="AF347" s="36"/>
      <c r="AG347" s="8"/>
      <c r="AH347" s="6"/>
      <c r="AI347" s="10"/>
      <c r="AJ347" s="10"/>
      <c r="AK347" s="10"/>
      <c r="AL347" s="33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</row>
    <row r="348" spans="1:147" ht="18.75">
      <c r="B348" s="14"/>
      <c r="C348" s="32"/>
      <c r="D348" s="33"/>
      <c r="G348" s="50" t="s">
        <v>1215</v>
      </c>
      <c r="H348" s="14" t="s">
        <v>512</v>
      </c>
      <c r="I348" s="14" t="s">
        <v>504</v>
      </c>
      <c r="L348" s="14" t="s">
        <v>1488</v>
      </c>
      <c r="M348" s="32">
        <v>78701</v>
      </c>
      <c r="N348" s="41">
        <v>108</v>
      </c>
      <c r="O348" s="53">
        <v>3.5</v>
      </c>
      <c r="P348" s="31"/>
      <c r="Q348" s="31"/>
      <c r="R348" s="31"/>
      <c r="U348" s="32" t="s">
        <v>3338</v>
      </c>
      <c r="V348" s="32" t="s">
        <v>4038</v>
      </c>
      <c r="X348" s="43"/>
      <c r="Y348" s="44"/>
      <c r="AD348" s="8"/>
      <c r="AE348" s="8"/>
      <c r="AF348" s="36"/>
      <c r="AG348" s="8"/>
      <c r="AH348" s="6"/>
      <c r="AI348" s="10"/>
      <c r="AJ348" s="10"/>
      <c r="AK348" s="10"/>
      <c r="AL348" s="33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</row>
    <row r="349" spans="1:147" ht="18.75">
      <c r="B349" s="14"/>
      <c r="C349" s="32"/>
      <c r="D349" s="33"/>
      <c r="E349" s="60">
        <v>10027832</v>
      </c>
      <c r="G349" s="56" t="s">
        <v>2463</v>
      </c>
      <c r="H349" s="56" t="s">
        <v>2464</v>
      </c>
      <c r="I349" s="56" t="s">
        <v>698</v>
      </c>
      <c r="J349" s="92">
        <v>589448</v>
      </c>
      <c r="K349" s="92"/>
      <c r="L349" s="56" t="s">
        <v>698</v>
      </c>
      <c r="M349" s="92">
        <v>78705</v>
      </c>
      <c r="N349" s="32">
        <v>82</v>
      </c>
      <c r="O349" s="99">
        <v>0.65400000000000003</v>
      </c>
      <c r="P349" s="59">
        <v>39202</v>
      </c>
      <c r="Q349" s="59">
        <v>39444</v>
      </c>
      <c r="R349" s="93" t="s">
        <v>2033</v>
      </c>
      <c r="S349" s="93" t="s">
        <v>353</v>
      </c>
      <c r="T349" s="32" t="s">
        <v>4413</v>
      </c>
      <c r="U349" s="93" t="s">
        <v>914</v>
      </c>
      <c r="V349" s="93" t="s">
        <v>2285</v>
      </c>
      <c r="X349" s="43"/>
      <c r="Y349" s="8"/>
      <c r="AD349" s="8"/>
      <c r="AE349" s="8"/>
      <c r="AF349" s="36"/>
      <c r="AG349" s="8"/>
      <c r="AH349" s="6"/>
      <c r="AI349" s="10"/>
      <c r="AJ349" s="10"/>
      <c r="AK349" s="10"/>
      <c r="AL349" s="33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</row>
    <row r="350" spans="1:147" ht="18.75">
      <c r="B350" s="14"/>
      <c r="C350" s="32"/>
      <c r="D350" s="33"/>
      <c r="E350" s="33" t="s">
        <v>733</v>
      </c>
      <c r="G350" s="14" t="s">
        <v>3695</v>
      </c>
      <c r="H350" s="14" t="s">
        <v>4389</v>
      </c>
      <c r="I350" s="14" t="s">
        <v>3867</v>
      </c>
      <c r="J350" s="32">
        <v>842588</v>
      </c>
      <c r="L350" s="14" t="s">
        <v>2759</v>
      </c>
      <c r="M350" s="32">
        <v>78756</v>
      </c>
      <c r="N350" s="41">
        <v>31</v>
      </c>
      <c r="O350" s="53">
        <v>1.629</v>
      </c>
      <c r="P350" s="31">
        <v>37267</v>
      </c>
      <c r="Q350" s="31">
        <v>38960</v>
      </c>
      <c r="R350" s="32" t="s">
        <v>76</v>
      </c>
      <c r="S350" s="32" t="s">
        <v>2760</v>
      </c>
      <c r="T350" s="32" t="s">
        <v>2761</v>
      </c>
      <c r="U350" s="93" t="s">
        <v>178</v>
      </c>
      <c r="V350" s="32" t="s">
        <v>1090</v>
      </c>
      <c r="X350" s="43"/>
      <c r="Y350" s="8"/>
      <c r="AD350" s="8"/>
      <c r="AE350" s="8"/>
      <c r="AF350" s="36"/>
      <c r="AG350" s="8"/>
      <c r="AH350" s="6"/>
      <c r="AI350" s="10"/>
      <c r="AJ350" s="10"/>
      <c r="AK350" s="10"/>
      <c r="AL350" s="33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</row>
    <row r="351" spans="1:147" ht="18.75">
      <c r="B351" s="14"/>
      <c r="C351" s="32"/>
      <c r="D351" s="33"/>
      <c r="E351" s="33">
        <v>164364</v>
      </c>
      <c r="G351" s="14" t="s">
        <v>2487</v>
      </c>
      <c r="H351" s="14" t="s">
        <v>2486</v>
      </c>
      <c r="I351" s="14" t="s">
        <v>3849</v>
      </c>
      <c r="L351" s="14" t="s">
        <v>4057</v>
      </c>
      <c r="M351" s="32">
        <v>78734</v>
      </c>
      <c r="N351" s="41">
        <v>75</v>
      </c>
      <c r="O351" s="53">
        <v>5.08</v>
      </c>
      <c r="P351" s="31">
        <v>36818</v>
      </c>
      <c r="Q351" s="31">
        <v>37294</v>
      </c>
      <c r="R351" s="31"/>
      <c r="S351" s="32" t="s">
        <v>3850</v>
      </c>
      <c r="T351" s="32" t="s">
        <v>3851</v>
      </c>
      <c r="U351" s="32" t="s">
        <v>3338</v>
      </c>
      <c r="V351" s="32" t="s">
        <v>1769</v>
      </c>
      <c r="X351" s="43"/>
      <c r="Y351" s="44"/>
      <c r="AD351" s="8"/>
      <c r="AE351" s="8"/>
      <c r="AF351" s="36"/>
      <c r="AG351" s="8"/>
      <c r="AH351" s="6"/>
      <c r="AI351" s="10"/>
      <c r="AJ351" s="10"/>
      <c r="AK351" s="10"/>
      <c r="AL351" s="33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</row>
    <row r="352" spans="1:147" ht="18.75">
      <c r="B352" s="14"/>
      <c r="C352" s="32"/>
      <c r="D352" s="33"/>
      <c r="G352" s="14" t="s">
        <v>3026</v>
      </c>
      <c r="H352" s="14" t="s">
        <v>3027</v>
      </c>
      <c r="I352" s="14" t="s">
        <v>3028</v>
      </c>
      <c r="L352" s="14" t="s">
        <v>4058</v>
      </c>
      <c r="M352" s="32">
        <v>78758</v>
      </c>
      <c r="N352" s="41">
        <v>240</v>
      </c>
      <c r="O352" s="53">
        <v>12.6</v>
      </c>
      <c r="P352" s="31">
        <v>34319</v>
      </c>
      <c r="Q352" s="31">
        <v>34487</v>
      </c>
      <c r="R352" s="31"/>
      <c r="S352" s="32" t="s">
        <v>1177</v>
      </c>
      <c r="T352" s="32" t="s">
        <v>1178</v>
      </c>
      <c r="U352" s="32" t="s">
        <v>3338</v>
      </c>
      <c r="V352" s="32" t="s">
        <v>3546</v>
      </c>
      <c r="X352" s="43"/>
      <c r="Y352" s="44"/>
      <c r="AD352" s="8"/>
      <c r="AE352" s="8"/>
      <c r="AF352" s="36"/>
      <c r="AG352" s="8"/>
      <c r="AH352" s="6"/>
      <c r="AI352" s="10"/>
      <c r="AJ352" s="10"/>
      <c r="AK352" s="10"/>
      <c r="AL352" s="33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</row>
    <row r="353" spans="1:147" ht="18.75">
      <c r="B353" s="14"/>
      <c r="C353" s="32"/>
      <c r="D353" s="33"/>
      <c r="G353" s="14" t="s">
        <v>1179</v>
      </c>
      <c r="H353" s="14" t="s">
        <v>1180</v>
      </c>
      <c r="I353" s="14" t="s">
        <v>1181</v>
      </c>
      <c r="L353" s="14" t="s">
        <v>4059</v>
      </c>
      <c r="M353" s="32">
        <v>78758</v>
      </c>
      <c r="N353" s="41">
        <v>160</v>
      </c>
      <c r="O353" s="53">
        <v>8.7100000000000009</v>
      </c>
      <c r="P353" s="31">
        <v>34925</v>
      </c>
      <c r="Q353" s="31">
        <v>35024</v>
      </c>
      <c r="R353" s="31"/>
      <c r="S353" s="32" t="s">
        <v>1182</v>
      </c>
      <c r="T353" s="32" t="s">
        <v>561</v>
      </c>
      <c r="U353" s="32" t="s">
        <v>3338</v>
      </c>
      <c r="V353" s="32" t="s">
        <v>3553</v>
      </c>
      <c r="X353" s="43"/>
      <c r="Y353" s="44"/>
      <c r="AD353" s="8"/>
      <c r="AE353" s="8"/>
      <c r="AF353" s="7"/>
      <c r="AG353" s="8"/>
      <c r="AH353" s="6"/>
      <c r="AI353" s="10"/>
      <c r="AJ353" s="10"/>
      <c r="AK353" s="10"/>
      <c r="AL353" s="33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</row>
    <row r="354" spans="1:147" ht="17.25" customHeight="1">
      <c r="A354" s="137"/>
      <c r="B354" s="14"/>
      <c r="C354" s="136"/>
      <c r="D354" s="33"/>
      <c r="E354" s="58" t="s">
        <v>3538</v>
      </c>
      <c r="G354" s="56" t="s">
        <v>4074</v>
      </c>
      <c r="H354" s="56" t="s">
        <v>3537</v>
      </c>
      <c r="I354" s="14" t="s">
        <v>1953</v>
      </c>
      <c r="J354" s="32">
        <v>256515</v>
      </c>
      <c r="L354" s="56" t="s">
        <v>3363</v>
      </c>
      <c r="M354" s="32">
        <v>78732</v>
      </c>
      <c r="N354" s="92">
        <v>5</v>
      </c>
      <c r="O354" s="99">
        <v>7</v>
      </c>
      <c r="P354" s="59">
        <v>38470</v>
      </c>
      <c r="Q354" s="59">
        <v>38554</v>
      </c>
      <c r="R354" s="32" t="s">
        <v>604</v>
      </c>
      <c r="S354" s="32" t="s">
        <v>3048</v>
      </c>
      <c r="T354" s="32" t="s">
        <v>3049</v>
      </c>
      <c r="U354" s="32" t="s">
        <v>914</v>
      </c>
      <c r="V354" s="32" t="s">
        <v>3050</v>
      </c>
      <c r="X354" s="43"/>
      <c r="Y354" s="44"/>
      <c r="AD354" s="8"/>
      <c r="AE354" s="8"/>
      <c r="AF354" s="7"/>
      <c r="AG354" s="8"/>
      <c r="AH354" s="6"/>
      <c r="AI354" s="10"/>
      <c r="AJ354" s="10"/>
      <c r="AK354" s="10"/>
      <c r="AL354" s="33"/>
      <c r="AM354" s="2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</row>
    <row r="355" spans="1:147" ht="18.75">
      <c r="B355" s="14"/>
      <c r="C355" s="32"/>
      <c r="D355" s="33"/>
      <c r="E355" s="33">
        <v>172533</v>
      </c>
      <c r="G355" s="14" t="s">
        <v>1346</v>
      </c>
      <c r="H355" s="14" t="s">
        <v>3643</v>
      </c>
      <c r="I355" s="14" t="s">
        <v>3285</v>
      </c>
      <c r="L355" s="14" t="s">
        <v>3286</v>
      </c>
      <c r="M355" s="32">
        <v>78748</v>
      </c>
      <c r="N355" s="41">
        <v>300</v>
      </c>
      <c r="O355" s="53">
        <v>21.28</v>
      </c>
      <c r="P355" s="31">
        <v>36979</v>
      </c>
      <c r="Q355" s="31">
        <v>37063</v>
      </c>
      <c r="R355" s="32" t="s">
        <v>753</v>
      </c>
      <c r="S355" s="32" t="s">
        <v>1347</v>
      </c>
      <c r="T355" s="32" t="s">
        <v>1348</v>
      </c>
      <c r="U355" s="32" t="s">
        <v>3338</v>
      </c>
      <c r="V355" s="32" t="s">
        <v>1089</v>
      </c>
      <c r="X355" s="43"/>
      <c r="Y355" s="44"/>
      <c r="AD355" s="8"/>
      <c r="AE355" s="8"/>
      <c r="AF355" s="7"/>
      <c r="AG355" s="8"/>
      <c r="AH355" s="6"/>
      <c r="AI355" s="10"/>
      <c r="AJ355" s="10"/>
      <c r="AK355" s="10"/>
      <c r="AL355" s="6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</row>
    <row r="356" spans="1:147" ht="18.75">
      <c r="B356" s="14"/>
      <c r="C356" s="32"/>
      <c r="D356" s="33"/>
      <c r="E356" s="131">
        <v>10630912</v>
      </c>
      <c r="F356" s="14"/>
      <c r="G356" s="132" t="s">
        <v>3997</v>
      </c>
      <c r="H356" s="132" t="s">
        <v>946</v>
      </c>
      <c r="I356" s="132" t="s">
        <v>3996</v>
      </c>
      <c r="J356" s="133">
        <v>842108</v>
      </c>
      <c r="K356" s="14"/>
      <c r="M356" s="133" t="s">
        <v>3660</v>
      </c>
      <c r="N356" s="32">
        <v>12</v>
      </c>
      <c r="O356" s="121">
        <v>0.74099999999999999</v>
      </c>
      <c r="P356" s="134">
        <v>40757</v>
      </c>
      <c r="Q356" s="134">
        <v>41288</v>
      </c>
      <c r="R356" s="32" t="s">
        <v>263</v>
      </c>
      <c r="S356" s="133" t="s">
        <v>2157</v>
      </c>
      <c r="T356" s="133" t="s">
        <v>2143</v>
      </c>
      <c r="U356" s="133" t="s">
        <v>914</v>
      </c>
      <c r="V356" s="32" t="s">
        <v>3140</v>
      </c>
      <c r="X356" s="43"/>
      <c r="Y356" s="44"/>
      <c r="AD356" s="8"/>
      <c r="AE356" s="8"/>
      <c r="AF356" s="7"/>
      <c r="AG356" s="8"/>
      <c r="AH356" s="6"/>
      <c r="AI356" s="10"/>
      <c r="AJ356" s="10"/>
      <c r="AK356" s="10"/>
      <c r="AL356" s="6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</row>
    <row r="357" spans="1:147" ht="18.75">
      <c r="B357" s="14"/>
      <c r="C357" s="32"/>
      <c r="D357" s="33"/>
      <c r="E357" s="33">
        <v>122351</v>
      </c>
      <c r="G357" s="14" t="s">
        <v>3011</v>
      </c>
      <c r="H357" s="14" t="s">
        <v>3010</v>
      </c>
      <c r="I357" s="14" t="s">
        <v>3012</v>
      </c>
      <c r="L357" s="14" t="s">
        <v>1831</v>
      </c>
      <c r="M357" s="32">
        <v>78726</v>
      </c>
      <c r="N357" s="41">
        <v>240</v>
      </c>
      <c r="O357" s="53">
        <v>5.9</v>
      </c>
      <c r="P357" s="31">
        <v>36565</v>
      </c>
      <c r="Q357" s="31">
        <v>36798</v>
      </c>
      <c r="R357" s="31"/>
      <c r="S357" s="32" t="s">
        <v>49</v>
      </c>
      <c r="T357" s="32" t="s">
        <v>50</v>
      </c>
      <c r="U357" s="32" t="s">
        <v>3338</v>
      </c>
      <c r="V357" s="32" t="s">
        <v>3002</v>
      </c>
      <c r="X357" s="43"/>
      <c r="Y357" s="8"/>
      <c r="Z357" s="43"/>
      <c r="AA357" s="8"/>
      <c r="AB357" s="6"/>
      <c r="AC357" s="8"/>
      <c r="AD357" s="8"/>
      <c r="AE357" s="8"/>
      <c r="AF357" s="7"/>
      <c r="AG357" s="8"/>
      <c r="AH357" s="6"/>
      <c r="AI357" s="10"/>
      <c r="AJ357" s="10"/>
      <c r="AK357" s="10"/>
      <c r="AL357" s="6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</row>
    <row r="358" spans="1:147" ht="18.75">
      <c r="B358" s="14"/>
      <c r="C358" s="32"/>
      <c r="D358" s="33"/>
      <c r="G358" s="14" t="s">
        <v>2811</v>
      </c>
      <c r="H358" s="14" t="s">
        <v>3230</v>
      </c>
      <c r="I358" s="14" t="s">
        <v>2812</v>
      </c>
      <c r="L358" s="14" t="s">
        <v>1832</v>
      </c>
      <c r="M358" s="32">
        <v>78758</v>
      </c>
      <c r="N358" s="41">
        <v>366</v>
      </c>
      <c r="O358" s="53">
        <v>16.89</v>
      </c>
      <c r="P358" s="31">
        <v>34656</v>
      </c>
      <c r="Q358" s="31">
        <v>34782</v>
      </c>
      <c r="R358" s="31"/>
      <c r="S358" s="32" t="s">
        <v>1222</v>
      </c>
      <c r="T358" s="32" t="s">
        <v>1223</v>
      </c>
      <c r="U358" s="32" t="s">
        <v>562</v>
      </c>
      <c r="V358" s="32" t="s">
        <v>3550</v>
      </c>
      <c r="X358" s="43"/>
      <c r="Y358" s="8"/>
      <c r="Z358" s="43"/>
      <c r="AA358" s="8"/>
      <c r="AB358" s="6"/>
      <c r="AC358" s="8"/>
      <c r="AD358" s="8"/>
      <c r="AE358" s="8"/>
      <c r="AF358" s="36"/>
      <c r="AG358" s="8"/>
      <c r="AH358" s="6"/>
      <c r="AI358" s="10"/>
      <c r="AJ358" s="10"/>
      <c r="AK358" s="10"/>
      <c r="AL358" s="6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</row>
    <row r="359" spans="1:147" ht="18.75">
      <c r="B359" s="14"/>
      <c r="C359" s="92"/>
      <c r="D359" s="33"/>
      <c r="E359" s="33">
        <v>177225</v>
      </c>
      <c r="G359" s="14" t="s">
        <v>3423</v>
      </c>
      <c r="H359" s="14" t="s">
        <v>3859</v>
      </c>
      <c r="I359" s="14" t="s">
        <v>1045</v>
      </c>
      <c r="L359" s="14" t="s">
        <v>3424</v>
      </c>
      <c r="M359" s="32">
        <v>78729</v>
      </c>
      <c r="N359" s="41">
        <v>376</v>
      </c>
      <c r="O359" s="53">
        <v>20.079999999999998</v>
      </c>
      <c r="P359" s="31">
        <v>37118</v>
      </c>
      <c r="Q359" s="31">
        <v>37410</v>
      </c>
      <c r="R359" s="32" t="s">
        <v>753</v>
      </c>
      <c r="S359" s="32" t="s">
        <v>3425</v>
      </c>
      <c r="T359" s="32" t="s">
        <v>3426</v>
      </c>
      <c r="U359" s="32" t="s">
        <v>562</v>
      </c>
      <c r="V359" s="32" t="s">
        <v>3036</v>
      </c>
      <c r="X359" s="43"/>
      <c r="Y359" s="8"/>
      <c r="Z359" s="43"/>
      <c r="AA359" s="8"/>
      <c r="AB359" s="6"/>
      <c r="AC359" s="8"/>
      <c r="AD359" s="8"/>
      <c r="AE359" s="8"/>
      <c r="AF359" s="36"/>
      <c r="AG359" s="8"/>
      <c r="AH359" s="6"/>
      <c r="AI359" s="10"/>
      <c r="AJ359" s="10"/>
      <c r="AK359" s="10"/>
      <c r="AL359" s="6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</row>
    <row r="360" spans="1:147" ht="18.75">
      <c r="D360" s="33"/>
      <c r="G360" s="14" t="s">
        <v>2813</v>
      </c>
      <c r="H360" s="14" t="s">
        <v>2704</v>
      </c>
      <c r="I360" s="14" t="s">
        <v>986</v>
      </c>
      <c r="L360" s="14" t="s">
        <v>792</v>
      </c>
      <c r="M360" s="8">
        <v>78729</v>
      </c>
      <c r="N360" s="41">
        <v>528</v>
      </c>
      <c r="O360" s="53">
        <v>23.59</v>
      </c>
      <c r="P360" s="31">
        <v>34689</v>
      </c>
      <c r="Q360" s="31">
        <v>34903</v>
      </c>
      <c r="R360" s="31"/>
      <c r="S360" s="32" t="s">
        <v>49</v>
      </c>
      <c r="T360" s="32" t="s">
        <v>50</v>
      </c>
      <c r="U360" s="32" t="s">
        <v>3338</v>
      </c>
      <c r="V360" s="32" t="s">
        <v>3550</v>
      </c>
      <c r="X360" s="43"/>
      <c r="Y360" s="8"/>
      <c r="Z360" s="43"/>
      <c r="AA360" s="8"/>
      <c r="AB360" s="6"/>
      <c r="AC360" s="8"/>
      <c r="AD360" s="8"/>
      <c r="AE360" s="8"/>
      <c r="AF360" s="36"/>
      <c r="AG360" s="8"/>
      <c r="AH360" s="6"/>
      <c r="AI360" s="10"/>
      <c r="AJ360" s="10"/>
      <c r="AK360" s="10"/>
      <c r="AL360" s="6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7"/>
      <c r="BW360" s="7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</row>
    <row r="361" spans="1:147" ht="18.75">
      <c r="B361" s="14"/>
      <c r="C361" s="32"/>
      <c r="D361" s="33"/>
      <c r="G361" s="14" t="s">
        <v>2705</v>
      </c>
      <c r="H361" s="14" t="s">
        <v>2706</v>
      </c>
      <c r="I361" s="14" t="s">
        <v>2707</v>
      </c>
      <c r="L361" s="14" t="s">
        <v>4299</v>
      </c>
      <c r="M361" s="32">
        <v>78749</v>
      </c>
      <c r="N361" s="41">
        <v>290</v>
      </c>
      <c r="O361" s="53">
        <v>18</v>
      </c>
      <c r="P361" s="31" t="s">
        <v>3553</v>
      </c>
      <c r="Q361" s="31" t="s">
        <v>3555</v>
      </c>
      <c r="R361" s="31"/>
      <c r="S361" s="32" t="s">
        <v>49</v>
      </c>
      <c r="T361" s="32" t="s">
        <v>50</v>
      </c>
      <c r="U361" s="32" t="s">
        <v>3338</v>
      </c>
      <c r="V361" s="32" t="s">
        <v>3553</v>
      </c>
      <c r="X361" s="43"/>
      <c r="Y361" s="44"/>
      <c r="Z361" s="43"/>
      <c r="AA361" s="8"/>
      <c r="AB361" s="6"/>
      <c r="AC361" s="8"/>
      <c r="AD361" s="8"/>
      <c r="AE361" s="8"/>
      <c r="AF361" s="36"/>
      <c r="AG361" s="8"/>
      <c r="AH361" s="6"/>
      <c r="AI361" s="10"/>
      <c r="AJ361" s="10"/>
      <c r="AK361" s="10"/>
      <c r="AL361" s="6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7"/>
      <c r="BW361" s="7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</row>
    <row r="362" spans="1:147" ht="18.75">
      <c r="B362" s="14"/>
      <c r="C362" s="32"/>
      <c r="D362" s="33"/>
      <c r="G362" s="14" t="s">
        <v>3518</v>
      </c>
      <c r="H362" s="14" t="s">
        <v>3519</v>
      </c>
      <c r="I362" s="14" t="s">
        <v>987</v>
      </c>
      <c r="L362" s="14" t="s">
        <v>4300</v>
      </c>
      <c r="M362" s="32">
        <v>78729</v>
      </c>
      <c r="N362" s="41">
        <v>390</v>
      </c>
      <c r="O362" s="53">
        <v>21.5</v>
      </c>
      <c r="P362" s="31">
        <v>34312</v>
      </c>
      <c r="Q362" s="31">
        <v>34437</v>
      </c>
      <c r="R362" s="31"/>
      <c r="S362" s="32" t="s">
        <v>49</v>
      </c>
      <c r="T362" s="32" t="s">
        <v>50</v>
      </c>
      <c r="U362" s="32" t="s">
        <v>3338</v>
      </c>
      <c r="V362" s="32" t="s">
        <v>3546</v>
      </c>
      <c r="X362" s="43"/>
      <c r="Y362" s="44"/>
      <c r="Z362" s="43"/>
      <c r="AA362" s="8"/>
      <c r="AB362" s="6"/>
      <c r="AC362" s="8"/>
      <c r="AD362" s="8"/>
      <c r="AE362" s="8"/>
      <c r="AF362" s="36"/>
      <c r="AG362" s="8"/>
      <c r="AH362" s="6"/>
      <c r="AI362" s="10"/>
      <c r="AJ362" s="10"/>
      <c r="AK362" s="10"/>
      <c r="AL362" s="6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7"/>
      <c r="BW362" s="7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</row>
    <row r="363" spans="1:147" ht="18.75">
      <c r="B363" s="14"/>
      <c r="C363" s="32"/>
      <c r="D363" s="33"/>
      <c r="E363" s="63"/>
      <c r="G363" s="14" t="s">
        <v>3520</v>
      </c>
      <c r="H363" s="14" t="s">
        <v>3521</v>
      </c>
      <c r="I363" s="14" t="s">
        <v>3522</v>
      </c>
      <c r="L363" s="14" t="s">
        <v>4301</v>
      </c>
      <c r="M363" s="32">
        <v>78758</v>
      </c>
      <c r="N363" s="41">
        <v>293</v>
      </c>
      <c r="O363" s="53">
        <v>18.600000000000001</v>
      </c>
      <c r="P363" s="31">
        <v>34662</v>
      </c>
      <c r="Q363" s="31">
        <v>34597</v>
      </c>
      <c r="R363" s="31"/>
      <c r="S363" s="32" t="s">
        <v>49</v>
      </c>
      <c r="T363" s="32" t="s">
        <v>50</v>
      </c>
      <c r="U363" s="32" t="s">
        <v>3338</v>
      </c>
      <c r="V363" s="32" t="s">
        <v>3550</v>
      </c>
      <c r="X363" s="43"/>
      <c r="Y363" s="44"/>
      <c r="Z363" s="43"/>
      <c r="AA363" s="8"/>
      <c r="AB363" s="6"/>
      <c r="AC363" s="8"/>
      <c r="AD363" s="8"/>
      <c r="AE363" s="8"/>
      <c r="AF363" s="36"/>
      <c r="AG363" s="8"/>
      <c r="AH363" s="6"/>
      <c r="AI363" s="10"/>
      <c r="AJ363" s="10"/>
      <c r="AK363" s="10"/>
      <c r="AL363" s="6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8"/>
      <c r="BO363" s="10"/>
      <c r="BP363" s="6"/>
      <c r="BQ363" s="17"/>
      <c r="BR363" s="45"/>
      <c r="BS363" s="10"/>
      <c r="BT363" s="10"/>
      <c r="BU363" s="10"/>
      <c r="BV363" s="10"/>
      <c r="BW363" s="8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</row>
    <row r="364" spans="1:147" ht="18.75">
      <c r="B364" s="14"/>
      <c r="C364" s="32"/>
      <c r="D364" s="33"/>
      <c r="G364" s="14" t="s">
        <v>3523</v>
      </c>
      <c r="H364" s="14" t="s">
        <v>377</v>
      </c>
      <c r="I364" s="14" t="s">
        <v>378</v>
      </c>
      <c r="L364" s="14" t="s">
        <v>4302</v>
      </c>
      <c r="M364" s="32">
        <v>78758</v>
      </c>
      <c r="N364" s="41">
        <v>323</v>
      </c>
      <c r="O364" s="53">
        <v>17.399999999999999</v>
      </c>
      <c r="P364" s="31">
        <v>34297</v>
      </c>
      <c r="Q364" s="31">
        <v>34597</v>
      </c>
      <c r="R364" s="31"/>
      <c r="S364" s="32" t="s">
        <v>49</v>
      </c>
      <c r="T364" s="32" t="s">
        <v>50</v>
      </c>
      <c r="U364" s="32" t="s">
        <v>3338</v>
      </c>
      <c r="V364" s="32" t="s">
        <v>3546</v>
      </c>
      <c r="X364" s="43"/>
      <c r="Y364" s="44"/>
      <c r="Z364" s="43"/>
      <c r="AA364" s="8"/>
      <c r="AB364" s="6"/>
      <c r="AC364" s="8"/>
      <c r="AD364" s="8"/>
      <c r="AE364" s="8"/>
      <c r="AF364" s="36"/>
      <c r="AG364" s="8"/>
      <c r="AH364" s="6"/>
      <c r="AI364" s="10"/>
      <c r="AJ364" s="10"/>
      <c r="AK364" s="10"/>
      <c r="AL364" s="6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8"/>
      <c r="BO364" s="10"/>
      <c r="BP364" s="6"/>
      <c r="BQ364" s="17"/>
      <c r="BR364" s="45"/>
      <c r="BS364" s="10"/>
      <c r="BT364" s="10"/>
      <c r="BU364" s="10"/>
      <c r="BV364" s="10"/>
      <c r="BW364" s="8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</row>
    <row r="365" spans="1:147" ht="18.75">
      <c r="B365" s="14"/>
      <c r="C365" s="32"/>
      <c r="D365" s="33"/>
      <c r="G365" s="14" t="s">
        <v>2705</v>
      </c>
      <c r="H365" s="14" t="s">
        <v>379</v>
      </c>
      <c r="I365" s="14" t="s">
        <v>383</v>
      </c>
      <c r="L365" s="14" t="s">
        <v>4303</v>
      </c>
      <c r="M365" s="32">
        <v>78749</v>
      </c>
      <c r="N365" s="41">
        <v>210</v>
      </c>
      <c r="O365" s="53">
        <v>10.5</v>
      </c>
      <c r="P365" s="31" t="s">
        <v>3552</v>
      </c>
      <c r="Q365" s="31" t="s">
        <v>3554</v>
      </c>
      <c r="R365" s="31"/>
      <c r="S365" s="32" t="s">
        <v>49</v>
      </c>
      <c r="T365" s="32" t="s">
        <v>50</v>
      </c>
      <c r="U365" s="32" t="s">
        <v>3338</v>
      </c>
      <c r="V365" s="32" t="s">
        <v>3552</v>
      </c>
      <c r="X365" s="43"/>
      <c r="Y365" s="44"/>
      <c r="Z365" s="43"/>
      <c r="AA365" s="8"/>
      <c r="AB365" s="6"/>
      <c r="AC365" s="8"/>
      <c r="AD365" s="8"/>
      <c r="AE365" s="8"/>
      <c r="AF365" s="36"/>
      <c r="AG365" s="8"/>
      <c r="AH365" s="6"/>
      <c r="AI365" s="10"/>
      <c r="AJ365" s="10"/>
      <c r="AK365" s="10"/>
      <c r="AL365" s="6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8"/>
      <c r="BO365" s="10"/>
      <c r="BP365" s="6"/>
      <c r="BQ365" s="17"/>
      <c r="BR365" s="45"/>
      <c r="BS365" s="10"/>
      <c r="BT365" s="10"/>
      <c r="BU365" s="10"/>
      <c r="BV365" s="10"/>
      <c r="BW365" s="8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</row>
    <row r="366" spans="1:147" ht="18.75">
      <c r="B366" s="14"/>
      <c r="C366" s="32"/>
      <c r="D366" s="33"/>
      <c r="G366" s="14" t="s">
        <v>485</v>
      </c>
      <c r="H366" s="14" t="s">
        <v>486</v>
      </c>
      <c r="I366" s="14" t="s">
        <v>3333</v>
      </c>
      <c r="L366" s="14" t="s">
        <v>2097</v>
      </c>
      <c r="M366" s="8">
        <v>78731</v>
      </c>
      <c r="N366" s="41">
        <v>240</v>
      </c>
      <c r="O366" s="53">
        <v>24</v>
      </c>
      <c r="P366" s="31">
        <v>34901</v>
      </c>
      <c r="Q366" s="31">
        <v>35117</v>
      </c>
      <c r="R366" s="31"/>
      <c r="S366" s="32" t="s">
        <v>49</v>
      </c>
      <c r="T366" s="32" t="s">
        <v>50</v>
      </c>
      <c r="U366" s="32" t="s">
        <v>3338</v>
      </c>
      <c r="V366" s="32" t="s">
        <v>3553</v>
      </c>
      <c r="X366" s="43"/>
      <c r="Y366" s="44"/>
      <c r="Z366" s="43"/>
      <c r="AA366" s="8"/>
      <c r="AB366" s="6"/>
      <c r="AC366" s="8"/>
      <c r="AD366" s="8"/>
      <c r="AE366" s="8"/>
      <c r="AF366" s="36"/>
      <c r="AG366" s="8"/>
      <c r="AH366" s="6"/>
      <c r="AI366" s="10"/>
      <c r="AJ366" s="10"/>
      <c r="AK366" s="10"/>
      <c r="AL366" s="6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8"/>
      <c r="BO366" s="10"/>
      <c r="BP366" s="6"/>
      <c r="BQ366" s="17"/>
      <c r="BR366" s="45"/>
      <c r="BS366" s="10"/>
      <c r="BT366" s="10"/>
      <c r="BU366" s="10"/>
      <c r="BV366" s="10"/>
      <c r="BW366" s="8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</row>
    <row r="367" spans="1:147" ht="18.75">
      <c r="B367" s="14"/>
      <c r="C367" s="32"/>
      <c r="D367" s="33"/>
      <c r="G367" s="14" t="s">
        <v>488</v>
      </c>
      <c r="H367" s="14" t="s">
        <v>489</v>
      </c>
      <c r="I367" s="14" t="s">
        <v>490</v>
      </c>
      <c r="L367" s="14" t="s">
        <v>4304</v>
      </c>
      <c r="M367" s="32">
        <v>78758</v>
      </c>
      <c r="N367" s="41">
        <v>384</v>
      </c>
      <c r="O367" s="53">
        <v>27.9</v>
      </c>
      <c r="P367" s="31">
        <v>35020</v>
      </c>
      <c r="Q367" s="31">
        <v>35160</v>
      </c>
      <c r="R367" s="31"/>
      <c r="S367" s="32" t="s">
        <v>49</v>
      </c>
      <c r="T367" s="32" t="s">
        <v>50</v>
      </c>
      <c r="U367" s="32" t="s">
        <v>3338</v>
      </c>
      <c r="V367" s="32" t="s">
        <v>3554</v>
      </c>
      <c r="X367" s="43"/>
      <c r="Y367" s="44"/>
      <c r="Z367" s="43"/>
      <c r="AA367" s="8"/>
      <c r="AB367" s="6"/>
      <c r="AC367" s="8"/>
      <c r="AD367" s="8"/>
      <c r="AE367" s="8"/>
      <c r="AF367" s="36"/>
      <c r="AG367" s="8"/>
      <c r="AH367" s="6"/>
      <c r="AI367" s="10"/>
      <c r="AJ367" s="10"/>
      <c r="AK367" s="10"/>
      <c r="AL367" s="6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8"/>
      <c r="BO367" s="10"/>
      <c r="BP367" s="6"/>
      <c r="BQ367" s="17"/>
      <c r="BR367" s="45"/>
      <c r="BS367" s="10"/>
      <c r="BT367" s="10"/>
      <c r="BU367" s="10"/>
      <c r="BV367" s="10"/>
      <c r="BW367" s="8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</row>
    <row r="368" spans="1:147" ht="18.75">
      <c r="B368" s="14"/>
      <c r="C368" s="32"/>
      <c r="D368" s="33"/>
      <c r="G368" s="14" t="s">
        <v>279</v>
      </c>
      <c r="H368" s="14" t="s">
        <v>3231</v>
      </c>
      <c r="I368" s="14" t="s">
        <v>280</v>
      </c>
      <c r="L368" s="14" t="s">
        <v>4305</v>
      </c>
      <c r="M368" s="32">
        <v>78758</v>
      </c>
      <c r="N368" s="41">
        <v>342</v>
      </c>
      <c r="O368" s="53">
        <v>20.129000000000001</v>
      </c>
      <c r="P368" s="31">
        <v>34107</v>
      </c>
      <c r="Q368" s="31">
        <v>34178</v>
      </c>
      <c r="R368" s="31"/>
      <c r="S368" s="32" t="s">
        <v>49</v>
      </c>
      <c r="T368" s="32" t="s">
        <v>50</v>
      </c>
      <c r="U368" s="32" t="s">
        <v>3338</v>
      </c>
      <c r="V368" s="32" t="s">
        <v>3544</v>
      </c>
      <c r="X368" s="43"/>
      <c r="Y368" s="44"/>
      <c r="Z368" s="43"/>
      <c r="AA368" s="8"/>
      <c r="AB368" s="6"/>
      <c r="AC368" s="8"/>
      <c r="AD368" s="8"/>
      <c r="AE368" s="8"/>
      <c r="AF368" s="36"/>
      <c r="AG368" s="8"/>
      <c r="AH368" s="6"/>
      <c r="AI368" s="10"/>
      <c r="AJ368" s="10"/>
      <c r="AK368" s="10"/>
      <c r="AL368" s="6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8"/>
      <c r="BO368" s="10"/>
      <c r="BP368" s="6"/>
      <c r="BQ368" s="17"/>
      <c r="BR368" s="45"/>
      <c r="BS368" s="10"/>
      <c r="BT368" s="10"/>
      <c r="BU368" s="10"/>
      <c r="BV368" s="10"/>
      <c r="BW368" s="8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</row>
    <row r="369" spans="1:147" ht="18.75">
      <c r="A369" s="60"/>
      <c r="B369" s="32"/>
      <c r="C369" s="92"/>
      <c r="D369" s="33"/>
      <c r="G369" s="14" t="s">
        <v>281</v>
      </c>
      <c r="H369" s="14" t="s">
        <v>4320</v>
      </c>
      <c r="I369" s="14" t="s">
        <v>4321</v>
      </c>
      <c r="L369" s="14" t="s">
        <v>4306</v>
      </c>
      <c r="M369" s="8">
        <v>78727</v>
      </c>
      <c r="N369" s="41">
        <v>442</v>
      </c>
      <c r="O369" s="53">
        <v>22.5</v>
      </c>
      <c r="P369" s="31">
        <v>34312</v>
      </c>
      <c r="Q369" s="31">
        <v>34703</v>
      </c>
      <c r="R369" s="31"/>
      <c r="S369" s="32" t="s">
        <v>49</v>
      </c>
      <c r="T369" s="32" t="s">
        <v>50</v>
      </c>
      <c r="U369" s="32" t="s">
        <v>3338</v>
      </c>
      <c r="V369" s="32" t="s">
        <v>3546</v>
      </c>
      <c r="X369" s="43"/>
      <c r="Y369" s="44"/>
      <c r="Z369" s="43"/>
      <c r="AA369" s="8"/>
      <c r="AB369" s="6"/>
      <c r="AC369" s="8"/>
      <c r="AD369" s="8"/>
      <c r="AE369" s="8"/>
      <c r="AF369" s="36"/>
      <c r="AG369" s="8"/>
      <c r="AH369" s="6"/>
      <c r="AI369" s="10"/>
      <c r="AJ369" s="10"/>
      <c r="AK369" s="10"/>
      <c r="AL369" s="6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8"/>
      <c r="BO369" s="10"/>
      <c r="BP369" s="6"/>
      <c r="BQ369" s="17"/>
      <c r="BR369" s="45"/>
      <c r="BS369" s="10"/>
      <c r="BT369" s="10"/>
      <c r="BU369" s="10"/>
      <c r="BV369" s="10"/>
      <c r="BW369" s="8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</row>
    <row r="370" spans="1:147" ht="18.75">
      <c r="B370" s="14"/>
      <c r="C370" s="32"/>
      <c r="D370" s="33"/>
      <c r="E370" s="60">
        <v>304307</v>
      </c>
      <c r="G370" s="56" t="s">
        <v>4131</v>
      </c>
      <c r="H370" s="56" t="s">
        <v>3485</v>
      </c>
      <c r="I370" s="33" t="s">
        <v>3496</v>
      </c>
      <c r="J370" s="32">
        <v>550227</v>
      </c>
      <c r="L370" s="56" t="s">
        <v>4132</v>
      </c>
      <c r="M370" s="32">
        <v>78705</v>
      </c>
      <c r="N370" s="92">
        <v>364</v>
      </c>
      <c r="O370" s="99">
        <v>4.7667999999999999</v>
      </c>
      <c r="P370" s="59">
        <v>38981</v>
      </c>
      <c r="Q370" s="59">
        <v>39078</v>
      </c>
      <c r="R370" s="59" t="s">
        <v>2033</v>
      </c>
      <c r="S370" s="93" t="s">
        <v>3359</v>
      </c>
      <c r="T370" s="93" t="s">
        <v>3360</v>
      </c>
      <c r="U370" s="32" t="s">
        <v>3338</v>
      </c>
      <c r="V370" s="32" t="s">
        <v>777</v>
      </c>
      <c r="X370" s="43"/>
      <c r="Y370" s="44"/>
      <c r="Z370" s="43"/>
      <c r="AA370" s="8"/>
      <c r="AB370" s="6"/>
      <c r="AC370" s="8"/>
      <c r="AD370" s="8"/>
      <c r="AE370" s="8"/>
      <c r="AF370" s="36"/>
      <c r="AG370" s="8"/>
      <c r="AH370" s="6"/>
      <c r="AI370" s="10"/>
      <c r="AJ370" s="10"/>
      <c r="AK370" s="10"/>
      <c r="AL370" s="6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8"/>
      <c r="BO370" s="10"/>
      <c r="BP370" s="6"/>
      <c r="BQ370" s="17"/>
      <c r="BR370" s="45"/>
      <c r="BS370" s="10"/>
      <c r="BT370" s="10"/>
      <c r="BU370" s="10"/>
      <c r="BV370" s="10"/>
      <c r="BW370" s="8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</row>
    <row r="371" spans="1:147" ht="18.75">
      <c r="B371" s="14"/>
      <c r="C371" s="32"/>
      <c r="D371" s="33"/>
      <c r="E371" s="33">
        <v>122354</v>
      </c>
      <c r="G371" s="14" t="s">
        <v>3013</v>
      </c>
      <c r="H371" s="14" t="s">
        <v>3014</v>
      </c>
      <c r="I371" s="14" t="s">
        <v>3015</v>
      </c>
      <c r="L371" s="14" t="s">
        <v>4307</v>
      </c>
      <c r="M371" s="32">
        <v>78726</v>
      </c>
      <c r="N371" s="41">
        <v>309</v>
      </c>
      <c r="O371" s="53">
        <v>14.34</v>
      </c>
      <c r="P371" s="31">
        <v>36565</v>
      </c>
      <c r="Q371" s="31">
        <v>36706</v>
      </c>
      <c r="R371" s="31"/>
      <c r="S371" s="32" t="s">
        <v>49</v>
      </c>
      <c r="T371" s="32" t="s">
        <v>50</v>
      </c>
      <c r="U371" s="32" t="s">
        <v>3338</v>
      </c>
      <c r="V371" s="32" t="s">
        <v>3002</v>
      </c>
      <c r="X371" s="43"/>
      <c r="Y371" s="44"/>
      <c r="Z371" s="43"/>
      <c r="AA371" s="8"/>
      <c r="AB371" s="6"/>
      <c r="AC371" s="8"/>
      <c r="AD371" s="8"/>
      <c r="AE371" s="8"/>
      <c r="AF371" s="36"/>
      <c r="AG371" s="8"/>
      <c r="AH371" s="6"/>
      <c r="AI371" s="10"/>
      <c r="AJ371" s="10"/>
      <c r="AK371" s="10"/>
      <c r="AL371" s="6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8"/>
      <c r="BO371" s="10"/>
      <c r="BP371" s="10"/>
      <c r="BQ371" s="8"/>
      <c r="BR371" s="46"/>
      <c r="BS371" s="10"/>
      <c r="BT371" s="10"/>
      <c r="BU371" s="10"/>
      <c r="BV371" s="10"/>
      <c r="BW371" s="8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</row>
    <row r="372" spans="1:147" ht="18.75">
      <c r="B372" s="14"/>
      <c r="C372" s="32"/>
      <c r="D372" s="33"/>
      <c r="E372" s="60">
        <v>229364</v>
      </c>
      <c r="G372" s="57" t="s">
        <v>3419</v>
      </c>
      <c r="H372" s="57" t="s">
        <v>3420</v>
      </c>
      <c r="I372" s="14" t="s">
        <v>3021</v>
      </c>
      <c r="L372" s="14" t="s">
        <v>4308</v>
      </c>
      <c r="M372" s="32">
        <v>78729</v>
      </c>
      <c r="N372" s="41">
        <v>300</v>
      </c>
      <c r="O372" s="53">
        <v>44.3</v>
      </c>
      <c r="P372" s="31">
        <v>36581</v>
      </c>
      <c r="Q372" s="31">
        <v>38036</v>
      </c>
      <c r="R372" s="31" t="s">
        <v>753</v>
      </c>
      <c r="S372" s="32" t="s">
        <v>3297</v>
      </c>
      <c r="T372" s="32" t="s">
        <v>50</v>
      </c>
      <c r="U372" s="32" t="s">
        <v>3338</v>
      </c>
      <c r="V372" s="32" t="s">
        <v>3002</v>
      </c>
      <c r="X372" s="43"/>
      <c r="Y372" s="44"/>
      <c r="Z372" s="43"/>
      <c r="AA372" s="8"/>
      <c r="AB372" s="6"/>
      <c r="AC372" s="8"/>
      <c r="AD372" s="8"/>
      <c r="AE372" s="8"/>
      <c r="AF372" s="36"/>
      <c r="AG372" s="8"/>
      <c r="AH372" s="6"/>
      <c r="AI372" s="10"/>
      <c r="AJ372" s="10"/>
      <c r="AK372" s="10"/>
      <c r="AL372" s="6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8"/>
      <c r="BO372" s="6"/>
      <c r="BP372" s="6"/>
      <c r="BQ372" s="44"/>
      <c r="BR372" s="45"/>
      <c r="BS372" s="10"/>
      <c r="BT372" s="10"/>
      <c r="BU372" s="10"/>
      <c r="BV372" s="10"/>
      <c r="BW372" s="8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</row>
    <row r="373" spans="1:147" ht="18.75">
      <c r="E373" s="33">
        <v>122120</v>
      </c>
      <c r="G373" s="14" t="s">
        <v>3020</v>
      </c>
      <c r="H373" s="14" t="s">
        <v>3188</v>
      </c>
      <c r="I373" s="14" t="s">
        <v>3021</v>
      </c>
      <c r="L373" s="14" t="s">
        <v>4308</v>
      </c>
      <c r="M373" s="32">
        <v>78729</v>
      </c>
      <c r="N373" s="41">
        <v>415</v>
      </c>
      <c r="O373" s="53">
        <v>44.3</v>
      </c>
      <c r="P373" s="31">
        <v>36581</v>
      </c>
      <c r="Q373" s="31">
        <v>36817</v>
      </c>
      <c r="R373" s="31"/>
      <c r="S373" s="32" t="s">
        <v>3297</v>
      </c>
      <c r="T373" s="32" t="s">
        <v>50</v>
      </c>
      <c r="U373" s="32" t="s">
        <v>3338</v>
      </c>
      <c r="V373" s="32" t="s">
        <v>3002</v>
      </c>
      <c r="X373" s="43"/>
      <c r="Y373" s="44"/>
      <c r="Z373" s="43"/>
      <c r="AA373" s="8"/>
      <c r="AB373" s="6"/>
      <c r="AC373" s="8"/>
      <c r="AD373" s="8"/>
      <c r="AE373" s="8"/>
      <c r="AF373" s="36"/>
      <c r="AG373" s="8"/>
      <c r="AH373" s="6"/>
      <c r="AI373" s="10"/>
      <c r="AJ373" s="10"/>
      <c r="AK373" s="10"/>
      <c r="AL373" s="6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8"/>
      <c r="BO373" s="6"/>
      <c r="BP373" s="6"/>
      <c r="BQ373" s="44"/>
      <c r="BR373" s="45"/>
      <c r="BS373" s="10"/>
      <c r="BT373" s="10"/>
      <c r="BU373" s="10"/>
      <c r="BV373" s="10"/>
      <c r="BW373" s="8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</row>
    <row r="374" spans="1:147" ht="18.75">
      <c r="B374" s="14"/>
      <c r="C374" s="32"/>
      <c r="D374" s="33"/>
      <c r="E374" s="33">
        <v>204167</v>
      </c>
      <c r="G374" s="14" t="s">
        <v>4292</v>
      </c>
      <c r="H374" s="14" t="s">
        <v>3807</v>
      </c>
      <c r="I374" s="14" t="s">
        <v>4316</v>
      </c>
      <c r="L374" s="14" t="s">
        <v>3573</v>
      </c>
      <c r="M374" s="32">
        <v>78741</v>
      </c>
      <c r="N374" s="32">
        <v>216</v>
      </c>
      <c r="O374" s="53">
        <v>14.6</v>
      </c>
      <c r="P374" s="31">
        <v>37391</v>
      </c>
      <c r="Q374" s="31">
        <v>37519</v>
      </c>
      <c r="R374" s="32" t="s">
        <v>4364</v>
      </c>
      <c r="S374" s="32" t="s">
        <v>49</v>
      </c>
      <c r="T374" s="32" t="s">
        <v>50</v>
      </c>
      <c r="U374" s="32" t="s">
        <v>3338</v>
      </c>
      <c r="V374" s="32" t="s">
        <v>2327</v>
      </c>
      <c r="X374" s="43"/>
      <c r="Y374" s="44"/>
      <c r="Z374" s="43"/>
      <c r="AA374" s="8"/>
      <c r="AB374" s="6"/>
      <c r="AC374" s="8"/>
      <c r="AD374" s="8"/>
      <c r="AE374" s="8"/>
      <c r="AF374" s="36"/>
      <c r="AG374" s="8"/>
      <c r="AH374" s="6"/>
      <c r="AI374" s="10"/>
      <c r="AJ374" s="10"/>
      <c r="AK374" s="10"/>
      <c r="AL374" s="6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8"/>
      <c r="BO374" s="6"/>
      <c r="BP374" s="6"/>
      <c r="BQ374" s="44"/>
      <c r="BR374" s="45"/>
      <c r="BS374" s="10"/>
      <c r="BT374" s="10"/>
      <c r="BU374" s="10"/>
      <c r="BV374" s="10"/>
      <c r="BW374" s="8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</row>
    <row r="375" spans="1:147" ht="18.75">
      <c r="B375" s="14"/>
      <c r="C375" s="32"/>
      <c r="D375" s="33"/>
      <c r="G375" s="14" t="s">
        <v>4324</v>
      </c>
      <c r="H375" s="14" t="s">
        <v>4325</v>
      </c>
      <c r="I375" s="14" t="s">
        <v>4326</v>
      </c>
      <c r="L375" s="14" t="s">
        <v>4309</v>
      </c>
      <c r="M375" s="32">
        <v>78741</v>
      </c>
      <c r="N375" s="41">
        <v>252</v>
      </c>
      <c r="O375" s="53">
        <v>15.28</v>
      </c>
      <c r="P375" s="31">
        <v>34795</v>
      </c>
      <c r="Q375" s="31">
        <v>34962</v>
      </c>
      <c r="R375" s="31"/>
      <c r="S375" s="32" t="s">
        <v>49</v>
      </c>
      <c r="T375" s="32" t="s">
        <v>50</v>
      </c>
      <c r="U375" s="32" t="s">
        <v>3338</v>
      </c>
      <c r="V375" s="32" t="s">
        <v>3552</v>
      </c>
      <c r="X375" s="43"/>
      <c r="Y375" s="44"/>
      <c r="Z375" s="43"/>
      <c r="AA375" s="8"/>
      <c r="AB375" s="6"/>
      <c r="AC375" s="8"/>
      <c r="AD375" s="8"/>
      <c r="AE375" s="8"/>
      <c r="AF375" s="36"/>
      <c r="AG375" s="8"/>
      <c r="AH375" s="6"/>
      <c r="AI375" s="10"/>
      <c r="AJ375" s="10"/>
      <c r="AK375" s="10"/>
      <c r="AL375" s="6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8"/>
      <c r="BO375" s="6"/>
      <c r="BP375" s="6"/>
      <c r="BQ375" s="17"/>
      <c r="BR375" s="45"/>
      <c r="BS375" s="10"/>
      <c r="BT375" s="10"/>
      <c r="BU375" s="10"/>
      <c r="BV375" s="10"/>
      <c r="BW375" s="8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</row>
    <row r="376" spans="1:147" ht="18.75">
      <c r="B376" s="14"/>
      <c r="C376" s="32"/>
      <c r="D376" s="33"/>
      <c r="G376" s="14" t="s">
        <v>4327</v>
      </c>
      <c r="H376" s="14" t="s">
        <v>4328</v>
      </c>
      <c r="I376" s="14" t="s">
        <v>4329</v>
      </c>
      <c r="L376" s="14" t="s">
        <v>4310</v>
      </c>
      <c r="M376" s="32">
        <v>78741</v>
      </c>
      <c r="N376" s="41">
        <v>270</v>
      </c>
      <c r="O376" s="53">
        <v>18.100000000000001</v>
      </c>
      <c r="P376" s="31">
        <v>35178</v>
      </c>
      <c r="Q376" s="31">
        <v>35291</v>
      </c>
      <c r="R376" s="31"/>
      <c r="S376" s="32" t="s">
        <v>49</v>
      </c>
      <c r="T376" s="32" t="s">
        <v>50</v>
      </c>
      <c r="U376" s="32" t="s">
        <v>3338</v>
      </c>
      <c r="V376" s="32" t="s">
        <v>3556</v>
      </c>
      <c r="X376" s="43"/>
      <c r="Y376" s="44"/>
      <c r="Z376" s="43"/>
      <c r="AA376" s="8"/>
      <c r="AB376" s="6"/>
      <c r="AC376" s="8"/>
      <c r="AD376" s="8"/>
      <c r="AE376" s="8"/>
      <c r="AF376" s="36"/>
      <c r="AG376" s="8"/>
      <c r="AH376" s="6"/>
      <c r="AI376" s="10"/>
      <c r="AJ376" s="10"/>
      <c r="AK376" s="10"/>
      <c r="AL376" s="6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8"/>
      <c r="BO376" s="6"/>
      <c r="BP376" s="6"/>
      <c r="BQ376" s="44"/>
      <c r="BR376" s="45"/>
      <c r="BS376" s="10"/>
      <c r="BT376" s="10"/>
      <c r="BU376" s="10"/>
      <c r="BV376" s="10"/>
      <c r="BW376" s="8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</row>
    <row r="377" spans="1:147" ht="18.75">
      <c r="B377" s="14"/>
      <c r="C377" s="32"/>
      <c r="D377" s="33"/>
      <c r="G377" s="14" t="s">
        <v>4332</v>
      </c>
      <c r="H377" s="14" t="s">
        <v>4333</v>
      </c>
      <c r="I377" s="14" t="s">
        <v>4334</v>
      </c>
      <c r="L377" s="14" t="s">
        <v>4311</v>
      </c>
      <c r="M377" s="32">
        <v>78704</v>
      </c>
      <c r="N377" s="41">
        <v>295</v>
      </c>
      <c r="O377" s="53">
        <v>9.36</v>
      </c>
      <c r="P377" s="31" t="s">
        <v>4335</v>
      </c>
      <c r="Q377" s="31">
        <v>34933</v>
      </c>
      <c r="R377" s="31"/>
      <c r="S377" s="32" t="s">
        <v>49</v>
      </c>
      <c r="T377" s="32" t="s">
        <v>50</v>
      </c>
      <c r="U377" s="32" t="s">
        <v>3338</v>
      </c>
      <c r="V377" s="32" t="s">
        <v>3551</v>
      </c>
      <c r="X377" s="43"/>
      <c r="Y377" s="44"/>
      <c r="Z377" s="43"/>
      <c r="AA377" s="8"/>
      <c r="AB377" s="6"/>
      <c r="AC377" s="8"/>
      <c r="AD377" s="8"/>
      <c r="AE377" s="8"/>
      <c r="AF377" s="36"/>
      <c r="AG377" s="8"/>
      <c r="AH377" s="6"/>
      <c r="AI377" s="10"/>
      <c r="AJ377" s="10"/>
      <c r="AK377" s="10"/>
      <c r="AL377" s="6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8"/>
      <c r="BO377" s="6"/>
      <c r="BP377" s="6"/>
      <c r="BQ377" s="44"/>
      <c r="BR377" s="45"/>
      <c r="BS377" s="10"/>
      <c r="BT377" s="10"/>
      <c r="BU377" s="10"/>
      <c r="BV377" s="10"/>
      <c r="BW377" s="8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</row>
    <row r="378" spans="1:147" ht="18.75">
      <c r="B378" s="14"/>
      <c r="C378" s="32"/>
      <c r="D378" s="33"/>
      <c r="G378" s="14" t="s">
        <v>3516</v>
      </c>
      <c r="H378" s="14" t="s">
        <v>2527</v>
      </c>
      <c r="I378" s="14" t="s">
        <v>2529</v>
      </c>
      <c r="L378" s="14" t="s">
        <v>4312</v>
      </c>
      <c r="M378" s="32">
        <v>78727</v>
      </c>
      <c r="N378" s="41">
        <v>220</v>
      </c>
      <c r="O378" s="53">
        <v>10.9</v>
      </c>
      <c r="P378" s="31">
        <v>35173</v>
      </c>
      <c r="Q378" s="31">
        <v>35536</v>
      </c>
      <c r="R378" s="31"/>
      <c r="S378" s="32" t="s">
        <v>49</v>
      </c>
      <c r="T378" s="32" t="s">
        <v>50</v>
      </c>
      <c r="U378" s="32" t="s">
        <v>3338</v>
      </c>
      <c r="V378" s="32" t="s">
        <v>3556</v>
      </c>
      <c r="X378" s="43"/>
      <c r="Y378" s="44"/>
      <c r="Z378" s="43"/>
      <c r="AA378" s="8"/>
      <c r="AB378" s="6"/>
      <c r="AC378" s="8"/>
      <c r="AD378" s="8"/>
      <c r="AE378" s="8"/>
      <c r="AF378" s="36"/>
      <c r="AG378" s="8"/>
      <c r="AH378" s="6"/>
      <c r="AI378" s="10"/>
      <c r="AJ378" s="10"/>
      <c r="AK378" s="10"/>
      <c r="AL378" s="6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8"/>
      <c r="BO378" s="6"/>
      <c r="BP378" s="6"/>
      <c r="BQ378" s="44"/>
      <c r="BR378" s="45"/>
      <c r="BS378" s="10"/>
      <c r="BT378" s="10"/>
      <c r="BU378" s="10"/>
      <c r="BV378" s="10"/>
      <c r="BW378" s="8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</row>
    <row r="379" spans="1:147" ht="18.75">
      <c r="A379" s="60"/>
      <c r="B379" s="32"/>
      <c r="C379" s="92"/>
      <c r="D379" s="33"/>
      <c r="G379" s="14" t="s">
        <v>3517</v>
      </c>
      <c r="H379" s="14" t="s">
        <v>2528</v>
      </c>
      <c r="I379" s="14" t="s">
        <v>2512</v>
      </c>
      <c r="L379" s="14" t="s">
        <v>4313</v>
      </c>
      <c r="M379" s="32">
        <v>78727</v>
      </c>
      <c r="N379" s="41">
        <v>272</v>
      </c>
      <c r="O379" s="53">
        <v>15.4</v>
      </c>
      <c r="P379" s="31">
        <v>35173</v>
      </c>
      <c r="Q379" s="31">
        <v>35536</v>
      </c>
      <c r="R379" s="31"/>
      <c r="S379" s="32" t="s">
        <v>49</v>
      </c>
      <c r="T379" s="32" t="s">
        <v>50</v>
      </c>
      <c r="U379" s="32" t="s">
        <v>3338</v>
      </c>
      <c r="V379" s="32" t="s">
        <v>3556</v>
      </c>
      <c r="X379" s="43"/>
      <c r="Y379" s="44"/>
      <c r="Z379" s="43"/>
      <c r="AA379" s="8"/>
      <c r="AB379" s="6"/>
      <c r="AC379" s="8"/>
      <c r="AD379" s="8"/>
      <c r="AE379" s="8"/>
      <c r="AF379" s="36"/>
      <c r="AG379" s="8"/>
      <c r="AH379" s="6"/>
      <c r="AI379" s="10"/>
      <c r="AJ379" s="10"/>
      <c r="AK379" s="10"/>
      <c r="AL379" s="6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8"/>
      <c r="BO379" s="6"/>
      <c r="BP379" s="6"/>
      <c r="BQ379" s="44"/>
      <c r="BR379" s="45"/>
      <c r="BS379" s="10"/>
      <c r="BT379" s="10"/>
      <c r="BU379" s="10"/>
      <c r="BV379" s="10"/>
      <c r="BW379" s="8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</row>
    <row r="380" spans="1:147" ht="18.75">
      <c r="B380" s="14"/>
      <c r="C380" s="32"/>
      <c r="D380" s="33"/>
      <c r="E380" s="60">
        <v>253748</v>
      </c>
      <c r="G380" s="56" t="s">
        <v>3325</v>
      </c>
      <c r="H380" s="56" t="s">
        <v>2174</v>
      </c>
      <c r="I380" s="56" t="s">
        <v>3611</v>
      </c>
      <c r="J380" s="92">
        <v>842834</v>
      </c>
      <c r="K380" s="92"/>
      <c r="L380" s="14" t="s">
        <v>2098</v>
      </c>
      <c r="M380" s="32">
        <v>78756</v>
      </c>
      <c r="N380" s="62">
        <v>12</v>
      </c>
      <c r="O380" s="99">
        <v>0.33500000000000002</v>
      </c>
      <c r="P380" s="59">
        <v>38608</v>
      </c>
      <c r="Q380" s="59">
        <v>38827</v>
      </c>
      <c r="R380" s="32" t="s">
        <v>4111</v>
      </c>
      <c r="S380" s="32" t="s">
        <v>574</v>
      </c>
      <c r="T380" s="32" t="s">
        <v>1336</v>
      </c>
      <c r="U380" s="32" t="s">
        <v>178</v>
      </c>
      <c r="V380" s="32" t="s">
        <v>738</v>
      </c>
      <c r="X380" s="43"/>
      <c r="Y380" s="44"/>
      <c r="Z380" s="43"/>
      <c r="AA380" s="8"/>
      <c r="AB380" s="6"/>
      <c r="AC380" s="8"/>
      <c r="AD380" s="8"/>
      <c r="AE380" s="8"/>
      <c r="AF380" s="36"/>
      <c r="AG380" s="8"/>
      <c r="AH380" s="6"/>
      <c r="AI380" s="10"/>
      <c r="AJ380" s="10"/>
      <c r="AK380" s="10"/>
      <c r="AL380" s="6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8"/>
      <c r="BO380" s="6"/>
      <c r="BP380" s="6"/>
      <c r="BQ380" s="44"/>
      <c r="BR380" s="45"/>
      <c r="BS380" s="10"/>
      <c r="BT380" s="10"/>
      <c r="BU380" s="10"/>
      <c r="BV380" s="10"/>
      <c r="BW380" s="8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</row>
    <row r="381" spans="1:147" ht="18.75">
      <c r="B381" s="14"/>
      <c r="C381" s="32"/>
      <c r="D381" s="33"/>
      <c r="E381" s="60">
        <v>306608</v>
      </c>
      <c r="G381" s="60" t="s">
        <v>1439</v>
      </c>
      <c r="H381" s="60" t="s">
        <v>1293</v>
      </c>
      <c r="I381" s="60" t="s">
        <v>1440</v>
      </c>
      <c r="J381" s="92">
        <v>842834</v>
      </c>
      <c r="K381" s="92"/>
      <c r="L381" s="60" t="s">
        <v>1440</v>
      </c>
      <c r="M381" s="92">
        <v>78756</v>
      </c>
      <c r="N381" s="92">
        <v>5</v>
      </c>
      <c r="O381" s="99">
        <v>0.33500000000000002</v>
      </c>
      <c r="P381" s="114">
        <v>39013</v>
      </c>
      <c r="Q381" s="114">
        <v>39503</v>
      </c>
      <c r="R381" s="92" t="s">
        <v>4111</v>
      </c>
      <c r="S381" s="92" t="s">
        <v>1294</v>
      </c>
      <c r="T381" s="92" t="s">
        <v>1295</v>
      </c>
      <c r="U381" s="93" t="s">
        <v>914</v>
      </c>
      <c r="V381" s="32" t="s">
        <v>4361</v>
      </c>
      <c r="X381" s="43"/>
      <c r="Y381" s="44"/>
      <c r="Z381" s="43"/>
      <c r="AA381" s="8"/>
      <c r="AB381" s="6"/>
      <c r="AC381" s="8"/>
      <c r="AD381" s="8"/>
      <c r="AE381" s="8"/>
      <c r="AF381" s="36"/>
      <c r="AG381" s="8"/>
      <c r="AH381" s="6"/>
      <c r="AI381" s="10"/>
      <c r="AJ381" s="10"/>
      <c r="AK381" s="10"/>
      <c r="AL381" s="6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8"/>
      <c r="BO381" s="6"/>
      <c r="BP381" s="6"/>
      <c r="BQ381" s="44"/>
      <c r="BR381" s="45"/>
      <c r="BS381" s="10"/>
      <c r="BT381" s="10"/>
      <c r="BU381" s="10"/>
      <c r="BV381" s="10"/>
      <c r="BW381" s="8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</row>
    <row r="382" spans="1:147" ht="18.75">
      <c r="B382" s="14"/>
      <c r="C382" s="32"/>
      <c r="D382" s="33"/>
      <c r="E382" s="33">
        <v>11827</v>
      </c>
      <c r="G382" s="14" t="s">
        <v>670</v>
      </c>
      <c r="H382" s="14" t="s">
        <v>2843</v>
      </c>
      <c r="I382" s="14" t="s">
        <v>1742</v>
      </c>
      <c r="L382" s="14" t="s">
        <v>4314</v>
      </c>
      <c r="M382" s="32">
        <v>78705</v>
      </c>
      <c r="N382" s="41">
        <v>8</v>
      </c>
      <c r="O382" s="53">
        <v>0.31</v>
      </c>
      <c r="P382" s="31">
        <v>36385</v>
      </c>
      <c r="Q382" s="31">
        <v>36725</v>
      </c>
      <c r="R382" s="31"/>
      <c r="S382" s="32" t="s">
        <v>671</v>
      </c>
      <c r="T382" s="32" t="s">
        <v>672</v>
      </c>
      <c r="U382" s="32" t="s">
        <v>3338</v>
      </c>
      <c r="V382" s="32" t="s">
        <v>1379</v>
      </c>
      <c r="X382" s="43"/>
      <c r="Y382" s="44"/>
      <c r="Z382" s="43"/>
      <c r="AA382" s="8"/>
      <c r="AB382" s="6"/>
      <c r="AC382" s="8"/>
      <c r="AD382" s="8"/>
      <c r="AE382" s="8"/>
      <c r="AF382" s="36"/>
      <c r="AG382" s="8"/>
      <c r="AH382" s="6"/>
      <c r="AI382" s="10"/>
      <c r="AJ382" s="10"/>
      <c r="AK382" s="10"/>
      <c r="AL382" s="6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8"/>
      <c r="BO382" s="6"/>
      <c r="BP382" s="6"/>
      <c r="BQ382" s="44"/>
      <c r="BR382" s="45"/>
      <c r="BS382" s="10"/>
      <c r="BT382" s="10"/>
      <c r="BU382" s="10"/>
      <c r="BV382" s="10"/>
      <c r="BW382" s="8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</row>
    <row r="383" spans="1:147" ht="18.75">
      <c r="B383" s="14"/>
      <c r="C383" s="32"/>
      <c r="D383" s="33"/>
      <c r="E383" s="33">
        <v>148101</v>
      </c>
      <c r="G383" s="14" t="s">
        <v>438</v>
      </c>
      <c r="H383" s="14" t="s">
        <v>4315</v>
      </c>
      <c r="I383" s="14" t="s">
        <v>833</v>
      </c>
      <c r="L383" s="14" t="s">
        <v>3573</v>
      </c>
      <c r="M383" s="32">
        <v>78741</v>
      </c>
      <c r="N383" s="41">
        <v>310</v>
      </c>
      <c r="O383" s="53">
        <v>22.7</v>
      </c>
      <c r="P383" s="31">
        <v>36664</v>
      </c>
      <c r="Q383" s="31">
        <v>36777</v>
      </c>
      <c r="R383" s="31"/>
      <c r="S383" s="32" t="s">
        <v>49</v>
      </c>
      <c r="T383" s="32" t="s">
        <v>439</v>
      </c>
      <c r="U383" s="32" t="s">
        <v>3338</v>
      </c>
      <c r="V383" s="32" t="s">
        <v>4270</v>
      </c>
      <c r="X383" s="43"/>
      <c r="Y383" s="44"/>
      <c r="Z383" s="43"/>
      <c r="AA383" s="8"/>
      <c r="AB383" s="6"/>
      <c r="AC383" s="8"/>
      <c r="AD383" s="8"/>
      <c r="AE383" s="8"/>
      <c r="AF383" s="36"/>
      <c r="AG383" s="8"/>
      <c r="AH383" s="6"/>
      <c r="AI383" s="10"/>
      <c r="AJ383" s="10"/>
      <c r="AK383" s="10"/>
      <c r="AL383" s="6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8"/>
      <c r="BO383" s="6"/>
      <c r="BP383" s="6"/>
      <c r="BQ383" s="44"/>
      <c r="BR383" s="45"/>
      <c r="BS383" s="10"/>
      <c r="BT383" s="10"/>
      <c r="BU383" s="10"/>
      <c r="BV383" s="10"/>
      <c r="BW383" s="8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</row>
    <row r="384" spans="1:147" ht="18.75">
      <c r="B384" s="14"/>
      <c r="C384" s="32"/>
      <c r="D384" s="33"/>
      <c r="E384" s="58" t="s">
        <v>3755</v>
      </c>
      <c r="G384" s="56" t="s">
        <v>3262</v>
      </c>
      <c r="H384" s="56" t="s">
        <v>1611</v>
      </c>
      <c r="I384" s="56" t="s">
        <v>1612</v>
      </c>
      <c r="J384" s="92">
        <v>3299173</v>
      </c>
      <c r="K384" s="92"/>
      <c r="L384" s="56" t="s">
        <v>1612</v>
      </c>
      <c r="M384" s="92">
        <v>78724</v>
      </c>
      <c r="N384" s="92">
        <v>34</v>
      </c>
      <c r="O384" s="99">
        <v>7.28</v>
      </c>
      <c r="P384" s="59">
        <v>39184</v>
      </c>
      <c r="Q384" s="59">
        <v>39540</v>
      </c>
      <c r="R384" s="93" t="s">
        <v>2033</v>
      </c>
      <c r="S384" s="93" t="s">
        <v>1755</v>
      </c>
      <c r="T384" s="32" t="s">
        <v>1756</v>
      </c>
      <c r="U384" s="93" t="s">
        <v>914</v>
      </c>
      <c r="V384" s="93" t="s">
        <v>2284</v>
      </c>
      <c r="X384" s="43"/>
      <c r="Y384" s="44"/>
      <c r="Z384" s="43"/>
      <c r="AA384" s="8"/>
      <c r="AB384" s="6"/>
      <c r="AC384" s="8"/>
      <c r="AD384" s="8"/>
      <c r="AE384" s="8"/>
      <c r="AF384" s="36"/>
      <c r="AG384" s="8"/>
      <c r="AH384" s="6"/>
      <c r="AI384" s="10"/>
      <c r="AJ384" s="10"/>
      <c r="AK384" s="10"/>
      <c r="AL384" s="6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8"/>
      <c r="BO384" s="6"/>
      <c r="BP384" s="6"/>
      <c r="BQ384" s="44"/>
      <c r="BR384" s="45"/>
      <c r="BS384" s="10"/>
      <c r="BT384" s="10"/>
      <c r="BU384" s="10"/>
      <c r="BV384" s="10"/>
      <c r="BW384" s="8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</row>
    <row r="385" spans="1:147" ht="18.75">
      <c r="B385" s="14"/>
      <c r="C385" s="32"/>
      <c r="D385" s="33"/>
      <c r="E385" s="60">
        <v>299905</v>
      </c>
      <c r="G385" s="56" t="s">
        <v>3479</v>
      </c>
      <c r="H385" s="56" t="s">
        <v>3486</v>
      </c>
      <c r="I385" s="33" t="s">
        <v>3497</v>
      </c>
      <c r="L385" s="56" t="s">
        <v>3480</v>
      </c>
      <c r="M385" s="32">
        <v>78705</v>
      </c>
      <c r="N385" s="92">
        <v>30</v>
      </c>
      <c r="O385" s="99">
        <v>0.247</v>
      </c>
      <c r="P385" s="59">
        <v>38915</v>
      </c>
      <c r="Q385" s="14"/>
      <c r="R385" s="59" t="s">
        <v>1036</v>
      </c>
      <c r="S385" s="93" t="s">
        <v>3361</v>
      </c>
      <c r="T385" s="93" t="s">
        <v>3362</v>
      </c>
      <c r="U385" s="93" t="s">
        <v>562</v>
      </c>
      <c r="V385" s="32" t="s">
        <v>777</v>
      </c>
      <c r="X385" s="43"/>
      <c r="Y385" s="44"/>
      <c r="Z385" s="43"/>
      <c r="AA385" s="8"/>
      <c r="AB385" s="6"/>
      <c r="AC385" s="8"/>
      <c r="AD385" s="8"/>
      <c r="AE385" s="8"/>
      <c r="AF385" s="36"/>
      <c r="AG385" s="8"/>
      <c r="AH385" s="6"/>
      <c r="AI385" s="10"/>
      <c r="AJ385" s="10"/>
      <c r="AK385" s="10"/>
      <c r="AL385" s="6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8"/>
      <c r="BO385" s="6"/>
      <c r="BP385" s="6"/>
      <c r="BQ385" s="44"/>
      <c r="BR385" s="45"/>
      <c r="BS385" s="10"/>
      <c r="BT385" s="10"/>
      <c r="BU385" s="10"/>
      <c r="BV385" s="10"/>
      <c r="BW385" s="8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</row>
    <row r="386" spans="1:147" ht="18.75">
      <c r="B386" s="14"/>
      <c r="C386" s="32"/>
      <c r="D386" s="33"/>
      <c r="E386" s="33">
        <v>219714</v>
      </c>
      <c r="G386" s="14" t="s">
        <v>4350</v>
      </c>
      <c r="H386" s="14" t="s">
        <v>4349</v>
      </c>
      <c r="I386" s="48" t="s">
        <v>4351</v>
      </c>
      <c r="J386" s="47"/>
      <c r="K386" s="47"/>
      <c r="L386" s="14" t="s">
        <v>4352</v>
      </c>
      <c r="M386" s="32">
        <v>78704</v>
      </c>
      <c r="N386" s="41">
        <v>14</v>
      </c>
      <c r="O386" s="53">
        <v>0.99</v>
      </c>
      <c r="P386" s="31">
        <v>37781</v>
      </c>
      <c r="Q386" s="31">
        <v>37966</v>
      </c>
      <c r="R386" s="31" t="s">
        <v>604</v>
      </c>
      <c r="S386" s="32" t="s">
        <v>4354</v>
      </c>
      <c r="T386" s="32" t="s">
        <v>4353</v>
      </c>
      <c r="U386" s="32" t="s">
        <v>3338</v>
      </c>
      <c r="V386" s="32" t="s">
        <v>477</v>
      </c>
      <c r="X386" s="43"/>
      <c r="Y386" s="44"/>
      <c r="Z386" s="43"/>
      <c r="AA386" s="8"/>
      <c r="AB386" s="6"/>
      <c r="AC386" s="8"/>
      <c r="AD386" s="8"/>
      <c r="AE386" s="8"/>
      <c r="AF386" s="36"/>
      <c r="AG386" s="8"/>
      <c r="AH386" s="6"/>
      <c r="AI386" s="10"/>
      <c r="AJ386" s="10"/>
      <c r="AK386" s="10"/>
      <c r="AL386" s="6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8"/>
      <c r="BO386" s="6"/>
      <c r="BP386" s="6"/>
      <c r="BQ386" s="44"/>
      <c r="BR386" s="45"/>
      <c r="BS386" s="10"/>
      <c r="BT386" s="10"/>
      <c r="BU386" s="10"/>
      <c r="BV386" s="10"/>
      <c r="BW386" s="8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</row>
    <row r="387" spans="1:147" ht="18.75">
      <c r="B387" s="14"/>
      <c r="C387" s="32"/>
      <c r="D387" s="33"/>
      <c r="E387" s="33">
        <v>218751</v>
      </c>
      <c r="G387" s="14" t="s">
        <v>3779</v>
      </c>
      <c r="H387" s="14" t="s">
        <v>3780</v>
      </c>
      <c r="I387" s="48" t="s">
        <v>3781</v>
      </c>
      <c r="J387" s="47"/>
      <c r="K387" s="47"/>
      <c r="L387" s="14" t="s">
        <v>3782</v>
      </c>
      <c r="M387" s="32">
        <v>78704</v>
      </c>
      <c r="N387" s="41">
        <v>47</v>
      </c>
      <c r="O387" s="53">
        <v>2.08</v>
      </c>
      <c r="P387" s="31">
        <v>37755</v>
      </c>
      <c r="Q387" s="31">
        <v>38012</v>
      </c>
      <c r="R387" s="31" t="s">
        <v>4364</v>
      </c>
      <c r="S387" s="32" t="s">
        <v>3783</v>
      </c>
      <c r="T387" s="32" t="s">
        <v>3784</v>
      </c>
      <c r="U387" s="32" t="s">
        <v>3338</v>
      </c>
      <c r="V387" s="32" t="s">
        <v>477</v>
      </c>
      <c r="X387" s="43"/>
      <c r="Y387" s="44"/>
      <c r="Z387" s="43"/>
      <c r="AA387" s="8"/>
      <c r="AB387" s="6"/>
      <c r="AC387" s="8"/>
      <c r="AD387" s="8"/>
      <c r="AE387" s="8"/>
      <c r="AF387" s="36"/>
      <c r="AG387" s="8"/>
      <c r="AH387" s="6"/>
      <c r="AI387" s="10"/>
      <c r="AJ387" s="10"/>
      <c r="AK387" s="10"/>
      <c r="AL387" s="6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8"/>
      <c r="BO387" s="6"/>
      <c r="BP387" s="6"/>
      <c r="BQ387" s="44"/>
      <c r="BR387" s="45"/>
      <c r="BS387" s="10"/>
      <c r="BT387" s="10"/>
      <c r="BU387" s="10"/>
      <c r="BV387" s="10"/>
      <c r="BW387" s="8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</row>
    <row r="388" spans="1:147" ht="18.75">
      <c r="B388" s="14"/>
      <c r="C388" s="32"/>
      <c r="D388" s="33"/>
      <c r="E388" s="131">
        <v>10383108</v>
      </c>
      <c r="F388" s="14"/>
      <c r="G388" s="56" t="s">
        <v>4408</v>
      </c>
      <c r="H388" s="14" t="s">
        <v>4409</v>
      </c>
      <c r="I388" s="14" t="s">
        <v>4410</v>
      </c>
      <c r="J388" s="32">
        <v>3348465</v>
      </c>
      <c r="K388" s="14"/>
      <c r="M388" s="32">
        <v>78702</v>
      </c>
      <c r="N388" s="32">
        <v>60</v>
      </c>
      <c r="O388" s="32">
        <v>7.7</v>
      </c>
      <c r="P388" s="59">
        <v>40178</v>
      </c>
      <c r="Q388" s="134">
        <v>40555</v>
      </c>
      <c r="R388" s="32" t="s">
        <v>2033</v>
      </c>
      <c r="S388" s="32" t="s">
        <v>4411</v>
      </c>
      <c r="T388" s="32" t="s">
        <v>4412</v>
      </c>
      <c r="U388" s="133" t="s">
        <v>914</v>
      </c>
      <c r="V388" s="32" t="s">
        <v>3577</v>
      </c>
      <c r="X388" s="43"/>
      <c r="Y388" s="44"/>
      <c r="Z388" s="43"/>
      <c r="AA388" s="8"/>
      <c r="AB388" s="6"/>
      <c r="AC388" s="8"/>
      <c r="AD388" s="8"/>
      <c r="AE388" s="8"/>
      <c r="AF388" s="36"/>
      <c r="AG388" s="8"/>
      <c r="AH388" s="6"/>
      <c r="AI388" s="10"/>
      <c r="AJ388" s="10"/>
      <c r="AK388" s="10"/>
      <c r="AL388" s="6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8"/>
      <c r="BO388" s="6"/>
      <c r="BP388" s="6"/>
      <c r="BQ388" s="44"/>
      <c r="BR388" s="45"/>
      <c r="BS388" s="10"/>
      <c r="BT388" s="10"/>
      <c r="BU388" s="10"/>
      <c r="BV388" s="10"/>
      <c r="BW388" s="8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</row>
    <row r="389" spans="1:147" ht="18.75">
      <c r="B389" s="14"/>
      <c r="C389" s="32"/>
      <c r="D389" s="33"/>
      <c r="G389" s="14" t="s">
        <v>4338</v>
      </c>
      <c r="H389" s="14" t="s">
        <v>4339</v>
      </c>
      <c r="I389" s="14" t="s">
        <v>4341</v>
      </c>
      <c r="L389" s="14" t="s">
        <v>3574</v>
      </c>
      <c r="M389" s="32">
        <v>78759</v>
      </c>
      <c r="N389" s="41">
        <v>353</v>
      </c>
      <c r="O389" s="53">
        <v>28.91</v>
      </c>
      <c r="P389" s="31">
        <v>33956</v>
      </c>
      <c r="Q389" s="31">
        <v>34058</v>
      </c>
      <c r="R389" s="31"/>
      <c r="S389" s="32" t="s">
        <v>4342</v>
      </c>
      <c r="T389" s="32" t="s">
        <v>2907</v>
      </c>
      <c r="U389" s="32" t="s">
        <v>3338</v>
      </c>
      <c r="V389" s="32" t="s">
        <v>3339</v>
      </c>
      <c r="X389" s="43"/>
      <c r="Y389" s="44"/>
      <c r="Z389" s="43"/>
      <c r="AA389" s="8"/>
      <c r="AB389" s="6"/>
      <c r="AC389" s="8"/>
      <c r="AD389" s="8"/>
      <c r="AE389" s="8"/>
      <c r="AF389" s="36"/>
      <c r="AG389" s="8"/>
      <c r="AH389" s="6"/>
      <c r="AI389" s="10"/>
      <c r="AJ389" s="10"/>
      <c r="AK389" s="10"/>
      <c r="AL389" s="6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8"/>
      <c r="BO389" s="6"/>
      <c r="BP389" s="6"/>
      <c r="BQ389" s="44"/>
      <c r="BR389" s="45"/>
      <c r="BS389" s="10"/>
      <c r="BT389" s="10"/>
      <c r="BU389" s="10"/>
      <c r="BV389" s="10"/>
      <c r="BW389" s="8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</row>
    <row r="390" spans="1:147" ht="18.75">
      <c r="B390" s="14"/>
      <c r="C390" s="32"/>
      <c r="D390" s="33"/>
      <c r="E390" s="60">
        <v>274919</v>
      </c>
      <c r="G390" s="56" t="s">
        <v>647</v>
      </c>
      <c r="H390" s="56" t="s">
        <v>4262</v>
      </c>
      <c r="I390" s="56" t="s">
        <v>2124</v>
      </c>
      <c r="J390" s="92">
        <v>739082</v>
      </c>
      <c r="K390" s="92"/>
      <c r="L390" s="56" t="s">
        <v>648</v>
      </c>
      <c r="M390" s="32">
        <v>78745</v>
      </c>
      <c r="N390" s="41">
        <v>35</v>
      </c>
      <c r="O390" s="99">
        <v>3.2</v>
      </c>
      <c r="P390" s="59">
        <v>38561</v>
      </c>
      <c r="Q390" s="59">
        <v>38799</v>
      </c>
      <c r="R390" s="32" t="s">
        <v>1157</v>
      </c>
      <c r="S390" s="32" t="s">
        <v>266</v>
      </c>
      <c r="T390" s="32" t="s">
        <v>267</v>
      </c>
      <c r="U390" s="32" t="s">
        <v>3338</v>
      </c>
      <c r="V390" s="32" t="s">
        <v>738</v>
      </c>
      <c r="X390" s="43"/>
      <c r="Y390" s="44"/>
      <c r="Z390" s="43"/>
      <c r="AA390" s="8"/>
      <c r="AB390" s="6"/>
      <c r="AC390" s="8"/>
      <c r="AD390" s="8"/>
      <c r="AE390" s="8"/>
      <c r="AF390" s="36"/>
      <c r="AG390" s="8"/>
      <c r="AH390" s="6"/>
      <c r="AI390" s="10"/>
      <c r="AJ390" s="10"/>
      <c r="AK390" s="10"/>
      <c r="AL390" s="6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8"/>
      <c r="BO390" s="6"/>
      <c r="BP390" s="6"/>
      <c r="BQ390" s="44"/>
      <c r="BR390" s="45"/>
      <c r="BS390" s="10"/>
      <c r="BT390" s="10"/>
      <c r="BU390" s="10"/>
      <c r="BV390" s="10"/>
      <c r="BW390" s="8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</row>
    <row r="391" spans="1:147" ht="18.75">
      <c r="B391" s="14"/>
      <c r="C391" s="32"/>
      <c r="D391" s="33"/>
      <c r="E391" s="60">
        <v>310600</v>
      </c>
      <c r="G391" s="56" t="s">
        <v>701</v>
      </c>
      <c r="H391" s="56" t="s">
        <v>2291</v>
      </c>
      <c r="I391" s="56" t="s">
        <v>702</v>
      </c>
      <c r="J391" s="92">
        <v>443204</v>
      </c>
      <c r="K391" s="92"/>
      <c r="L391" s="56" t="s">
        <v>702</v>
      </c>
      <c r="M391" s="92">
        <v>78702</v>
      </c>
      <c r="N391" s="92">
        <v>22</v>
      </c>
      <c r="O391" s="99">
        <v>0.156</v>
      </c>
      <c r="P391" s="59">
        <v>39113</v>
      </c>
      <c r="Q391" s="59">
        <v>39308</v>
      </c>
      <c r="R391" s="93" t="s">
        <v>2033</v>
      </c>
      <c r="S391" s="57" t="s">
        <v>4418</v>
      </c>
      <c r="T391" s="32" t="s">
        <v>4419</v>
      </c>
      <c r="U391" s="32" t="s">
        <v>3338</v>
      </c>
      <c r="V391" s="93" t="s">
        <v>2285</v>
      </c>
      <c r="X391" s="43"/>
      <c r="Y391" s="44"/>
      <c r="Z391" s="43"/>
      <c r="AA391" s="8"/>
      <c r="AB391" s="6"/>
      <c r="AC391" s="8"/>
      <c r="AD391" s="8"/>
      <c r="AE391" s="8"/>
      <c r="AF391" s="36"/>
      <c r="AG391" s="8"/>
      <c r="AH391" s="6"/>
      <c r="AI391" s="10"/>
      <c r="AJ391" s="10"/>
      <c r="AK391" s="10"/>
      <c r="AL391" s="6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8"/>
      <c r="BO391" s="6"/>
      <c r="BP391" s="6"/>
      <c r="BQ391" s="44"/>
      <c r="BR391" s="45"/>
      <c r="BS391" s="10"/>
      <c r="BT391" s="10"/>
      <c r="BU391" s="10"/>
      <c r="BV391" s="10"/>
      <c r="BW391" s="8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</row>
    <row r="392" spans="1:147" ht="18.75">
      <c r="B392" s="14"/>
      <c r="C392" s="32"/>
      <c r="D392" s="33"/>
      <c r="E392" s="63">
        <v>173061</v>
      </c>
      <c r="G392" s="14" t="s">
        <v>1054</v>
      </c>
      <c r="H392" s="14" t="s">
        <v>2608</v>
      </c>
      <c r="I392" s="14" t="s">
        <v>1055</v>
      </c>
      <c r="L392" s="14" t="s">
        <v>1056</v>
      </c>
      <c r="M392" s="32">
        <v>78701</v>
      </c>
      <c r="N392" s="41">
        <v>19</v>
      </c>
      <c r="O392" s="53">
        <v>0.5</v>
      </c>
      <c r="P392" s="31">
        <v>37027</v>
      </c>
      <c r="Q392" s="31">
        <v>37095</v>
      </c>
      <c r="R392" s="31" t="s">
        <v>76</v>
      </c>
      <c r="S392" s="32" t="s">
        <v>1058</v>
      </c>
      <c r="T392" s="32" t="s">
        <v>1059</v>
      </c>
      <c r="U392" s="32" t="s">
        <v>2070</v>
      </c>
      <c r="V392" s="32" t="s">
        <v>1090</v>
      </c>
      <c r="X392" s="43"/>
      <c r="Y392" s="44"/>
      <c r="Z392" s="43"/>
      <c r="AA392" s="8"/>
      <c r="AB392" s="6"/>
      <c r="AC392" s="8"/>
      <c r="AD392" s="8"/>
      <c r="AE392" s="8"/>
      <c r="AF392" s="36"/>
      <c r="AG392" s="8"/>
      <c r="AH392" s="6"/>
      <c r="AI392" s="10"/>
      <c r="AJ392" s="10"/>
      <c r="AK392" s="10"/>
      <c r="AL392" s="6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8"/>
      <c r="BO392" s="6"/>
      <c r="BP392" s="6"/>
      <c r="BQ392" s="44"/>
      <c r="BR392" s="45"/>
      <c r="BS392" s="10"/>
      <c r="BT392" s="10"/>
      <c r="BU392" s="10"/>
      <c r="BV392" s="10"/>
      <c r="BW392" s="8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</row>
    <row r="393" spans="1:147" ht="18.75">
      <c r="A393" s="137"/>
      <c r="B393"/>
      <c r="C393" s="136"/>
      <c r="D393" s="33"/>
      <c r="E393" s="60">
        <v>287252</v>
      </c>
      <c r="G393" s="56" t="s">
        <v>2523</v>
      </c>
      <c r="H393" s="57" t="s">
        <v>3136</v>
      </c>
      <c r="I393" s="56" t="s">
        <v>1462</v>
      </c>
      <c r="J393" s="92">
        <v>237698</v>
      </c>
      <c r="K393" s="92"/>
      <c r="L393" s="56" t="s">
        <v>1462</v>
      </c>
      <c r="M393" s="32">
        <v>78701</v>
      </c>
      <c r="N393" s="92">
        <v>23</v>
      </c>
      <c r="O393" s="99">
        <v>0.48499999999999999</v>
      </c>
      <c r="P393" s="59">
        <v>38687</v>
      </c>
      <c r="Q393" s="59">
        <v>38882</v>
      </c>
      <c r="R393" s="32" t="s">
        <v>1262</v>
      </c>
      <c r="S393" s="32" t="s">
        <v>2609</v>
      </c>
      <c r="T393" s="32" t="s">
        <v>2610</v>
      </c>
      <c r="U393" s="32" t="s">
        <v>2070</v>
      </c>
      <c r="V393" s="32" t="s">
        <v>3634</v>
      </c>
      <c r="X393" s="43"/>
      <c r="Y393" s="44"/>
      <c r="Z393" s="43"/>
      <c r="AA393" s="8"/>
      <c r="AB393" s="6"/>
      <c r="AC393" s="8"/>
      <c r="AD393" s="8"/>
      <c r="AE393" s="8"/>
      <c r="AF393" s="36"/>
      <c r="AG393" s="8"/>
      <c r="AH393" s="6"/>
      <c r="AI393" s="10"/>
      <c r="AJ393" s="10"/>
      <c r="AK393" s="10"/>
      <c r="AL393" s="6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8"/>
      <c r="BO393" s="6"/>
      <c r="BP393" s="6"/>
      <c r="BQ393" s="44"/>
      <c r="BR393" s="45"/>
      <c r="BS393" s="10"/>
      <c r="BT393" s="10"/>
      <c r="BU393" s="10"/>
      <c r="BV393" s="10"/>
      <c r="BW393" s="8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</row>
    <row r="394" spans="1:147" ht="18.75">
      <c r="B394" s="14"/>
      <c r="C394" s="32"/>
      <c r="D394" s="33"/>
      <c r="E394" s="63">
        <v>217684</v>
      </c>
      <c r="G394" s="14" t="s">
        <v>2954</v>
      </c>
      <c r="H394" s="14" t="s">
        <v>2955</v>
      </c>
      <c r="I394" s="48" t="s">
        <v>2956</v>
      </c>
      <c r="J394" s="47">
        <v>597572</v>
      </c>
      <c r="K394" s="47"/>
      <c r="L394" s="14" t="s">
        <v>2957</v>
      </c>
      <c r="M394" s="32">
        <v>78705</v>
      </c>
      <c r="N394" s="41">
        <v>4</v>
      </c>
      <c r="O394" s="53">
        <v>0.16500000000000001</v>
      </c>
      <c r="P394" s="31">
        <v>37739</v>
      </c>
      <c r="Q394" s="31">
        <v>37939</v>
      </c>
      <c r="R394" s="31" t="s">
        <v>2958</v>
      </c>
      <c r="S394" s="32" t="s">
        <v>2959</v>
      </c>
      <c r="T394" s="32" t="s">
        <v>2960</v>
      </c>
      <c r="U394" s="32" t="s">
        <v>3338</v>
      </c>
      <c r="V394" s="32" t="s">
        <v>477</v>
      </c>
      <c r="X394" s="43"/>
      <c r="Y394" s="44"/>
      <c r="Z394" s="43"/>
      <c r="AA394" s="8"/>
      <c r="AB394" s="6"/>
      <c r="AC394" s="8"/>
      <c r="AD394" s="8"/>
      <c r="AE394" s="8"/>
      <c r="AF394" s="36"/>
      <c r="AG394" s="8"/>
      <c r="AH394" s="6"/>
      <c r="AI394" s="10"/>
      <c r="AJ394" s="10"/>
      <c r="AK394" s="10"/>
      <c r="AL394" s="6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8"/>
      <c r="BO394" s="6"/>
      <c r="BP394" s="6"/>
      <c r="BQ394" s="44"/>
      <c r="BR394" s="45"/>
      <c r="BS394" s="10"/>
      <c r="BT394" s="10"/>
      <c r="BU394" s="10"/>
      <c r="BV394" s="10"/>
      <c r="BW394" s="8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</row>
    <row r="395" spans="1:147" ht="18.75">
      <c r="B395" s="14"/>
      <c r="C395" s="32"/>
      <c r="D395" s="33"/>
      <c r="G395" s="14" t="s">
        <v>1119</v>
      </c>
      <c r="H395" s="14" t="s">
        <v>1120</v>
      </c>
      <c r="I395" s="14" t="s">
        <v>1493</v>
      </c>
      <c r="L395" s="14" t="s">
        <v>3787</v>
      </c>
      <c r="M395" s="32">
        <v>78759</v>
      </c>
      <c r="N395" s="41">
        <v>103</v>
      </c>
      <c r="O395" s="53">
        <v>7.4450000000000003</v>
      </c>
      <c r="P395" s="31">
        <v>34136</v>
      </c>
      <c r="Q395" s="31">
        <v>34513</v>
      </c>
      <c r="R395" s="31"/>
      <c r="S395" s="32" t="s">
        <v>1222</v>
      </c>
      <c r="T395" s="32" t="s">
        <v>1223</v>
      </c>
      <c r="U395" s="32" t="s">
        <v>3338</v>
      </c>
      <c r="V395" s="32" t="s">
        <v>3544</v>
      </c>
      <c r="X395" s="43"/>
      <c r="Y395" s="44"/>
      <c r="Z395" s="43"/>
      <c r="AA395" s="8"/>
      <c r="AB395" s="6"/>
      <c r="AC395" s="8"/>
      <c r="AD395" s="8"/>
      <c r="AE395" s="8"/>
      <c r="AF395" s="36"/>
      <c r="AG395" s="8"/>
      <c r="AH395" s="6"/>
      <c r="AI395" s="10"/>
      <c r="AJ395" s="10"/>
      <c r="AK395" s="10"/>
      <c r="AL395" s="6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8"/>
      <c r="BO395" s="6"/>
      <c r="BP395" s="6"/>
      <c r="BQ395" s="44"/>
      <c r="BR395" s="45"/>
      <c r="BS395" s="10"/>
      <c r="BT395" s="10"/>
      <c r="BU395" s="10"/>
      <c r="BV395" s="10"/>
      <c r="BW395" s="8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</row>
    <row r="396" spans="1:147" ht="18.75">
      <c r="B396" s="14"/>
      <c r="C396" s="32"/>
      <c r="D396" s="33"/>
      <c r="E396" s="131">
        <v>10561798</v>
      </c>
      <c r="F396" s="14"/>
      <c r="G396" s="132" t="s">
        <v>3269</v>
      </c>
      <c r="H396" s="132" t="s">
        <v>3270</v>
      </c>
      <c r="I396" s="132" t="s">
        <v>3268</v>
      </c>
      <c r="J396" s="133">
        <v>3372865</v>
      </c>
      <c r="K396" s="14"/>
      <c r="M396" s="133" t="s">
        <v>3957</v>
      </c>
      <c r="N396" s="32">
        <v>308</v>
      </c>
      <c r="O396" s="135">
        <v>12.64</v>
      </c>
      <c r="P396" s="134">
        <v>40619</v>
      </c>
      <c r="Q396" s="134">
        <v>40928</v>
      </c>
      <c r="R396" s="32" t="s">
        <v>1671</v>
      </c>
      <c r="S396" s="133" t="s">
        <v>3760</v>
      </c>
      <c r="T396" s="133" t="s">
        <v>3759</v>
      </c>
      <c r="U396" s="133" t="s">
        <v>178</v>
      </c>
      <c r="V396" s="32" t="s">
        <v>2582</v>
      </c>
      <c r="X396" s="43"/>
      <c r="Y396" s="44"/>
      <c r="Z396" s="43"/>
      <c r="AA396" s="8"/>
      <c r="AB396" s="6"/>
      <c r="AC396" s="8"/>
      <c r="AD396" s="8"/>
      <c r="AE396" s="8"/>
      <c r="AF396" s="36"/>
      <c r="AG396" s="8"/>
      <c r="AH396" s="6"/>
      <c r="AI396" s="10"/>
      <c r="AJ396" s="10"/>
      <c r="AK396" s="10"/>
      <c r="AL396" s="6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8"/>
      <c r="BO396" s="6"/>
      <c r="BP396" s="6"/>
      <c r="BQ396" s="44"/>
      <c r="BR396" s="45"/>
      <c r="BS396" s="10"/>
      <c r="BT396" s="10"/>
      <c r="BU396" s="10"/>
      <c r="BV396" s="10"/>
      <c r="BW396" s="8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</row>
    <row r="397" spans="1:147" ht="18.75">
      <c r="B397" s="14"/>
      <c r="C397" s="32"/>
      <c r="D397" s="33"/>
      <c r="E397" s="33">
        <v>166277</v>
      </c>
      <c r="G397" s="14" t="s">
        <v>3641</v>
      </c>
      <c r="H397" s="14" t="s">
        <v>3085</v>
      </c>
      <c r="I397" s="14" t="s">
        <v>3642</v>
      </c>
      <c r="L397" s="14" t="s">
        <v>2878</v>
      </c>
      <c r="M397" s="32">
        <v>78734</v>
      </c>
      <c r="N397" s="41">
        <v>95</v>
      </c>
      <c r="O397" s="53">
        <v>8</v>
      </c>
      <c r="P397" s="31">
        <v>36802</v>
      </c>
      <c r="Q397" s="31">
        <v>37041</v>
      </c>
      <c r="R397" s="31"/>
      <c r="S397" s="32" t="s">
        <v>3843</v>
      </c>
      <c r="T397" s="32" t="s">
        <v>3844</v>
      </c>
      <c r="U397" s="32" t="s">
        <v>562</v>
      </c>
      <c r="V397" s="32" t="s">
        <v>1769</v>
      </c>
      <c r="X397" s="43"/>
      <c r="Y397" s="44"/>
      <c r="Z397" s="43"/>
      <c r="AA397" s="8"/>
      <c r="AB397" s="6"/>
      <c r="AC397" s="8"/>
      <c r="AD397" s="8"/>
      <c r="AE397" s="8"/>
      <c r="AF397" s="36"/>
      <c r="AG397" s="8"/>
      <c r="AH397" s="6"/>
      <c r="AI397" s="10"/>
      <c r="AJ397" s="10"/>
      <c r="AK397" s="10"/>
      <c r="AL397" s="6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8"/>
      <c r="BO397" s="6"/>
      <c r="BP397" s="6"/>
      <c r="BQ397" s="44"/>
      <c r="BR397" s="45"/>
      <c r="BS397" s="10"/>
      <c r="BT397" s="10"/>
      <c r="BU397" s="10"/>
      <c r="BV397" s="10"/>
      <c r="BW397" s="8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</row>
    <row r="398" spans="1:147" ht="18.75">
      <c r="B398" s="14"/>
      <c r="C398" s="32"/>
      <c r="D398" s="33"/>
      <c r="E398" s="33">
        <v>225200</v>
      </c>
      <c r="G398" s="14" t="s">
        <v>1806</v>
      </c>
      <c r="H398" s="14" t="s">
        <v>1805</v>
      </c>
      <c r="I398" s="14" t="s">
        <v>1807</v>
      </c>
      <c r="L398" s="14" t="s">
        <v>1808</v>
      </c>
      <c r="M398" s="32">
        <v>78746</v>
      </c>
      <c r="N398" s="41">
        <v>8</v>
      </c>
      <c r="O398" s="53">
        <v>2</v>
      </c>
      <c r="P398" s="31">
        <v>37882</v>
      </c>
      <c r="Q398" s="31">
        <v>38064</v>
      </c>
      <c r="R398" s="31" t="s">
        <v>165</v>
      </c>
      <c r="S398" s="32" t="s">
        <v>1805</v>
      </c>
      <c r="T398" s="32" t="s">
        <v>164</v>
      </c>
      <c r="U398" s="32" t="s">
        <v>3338</v>
      </c>
      <c r="V398" s="32" t="s">
        <v>4053</v>
      </c>
      <c r="X398" s="43"/>
      <c r="Y398" s="44"/>
      <c r="Z398" s="43"/>
      <c r="AA398" s="8"/>
      <c r="AB398" s="6"/>
      <c r="AC398" s="8"/>
      <c r="AD398" s="8"/>
      <c r="AE398" s="8"/>
      <c r="AF398" s="36"/>
      <c r="AG398" s="8"/>
      <c r="AH398" s="6"/>
      <c r="AI398" s="10"/>
      <c r="AJ398" s="10"/>
      <c r="AK398" s="10"/>
      <c r="AL398" s="6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8"/>
      <c r="BO398" s="6"/>
      <c r="BP398" s="6"/>
      <c r="BQ398" s="44"/>
      <c r="BR398" s="45"/>
      <c r="BS398" s="10"/>
      <c r="BT398" s="10"/>
      <c r="BU398" s="10"/>
      <c r="BV398" s="10"/>
      <c r="BW398" s="8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</row>
    <row r="399" spans="1:147" ht="18.75">
      <c r="B399" s="14"/>
      <c r="C399" s="32"/>
      <c r="D399" s="33"/>
      <c r="E399" s="131">
        <v>10725169</v>
      </c>
      <c r="F399" s="14"/>
      <c r="G399" s="132" t="s">
        <v>1848</v>
      </c>
      <c r="H399" s="132" t="s">
        <v>1847</v>
      </c>
      <c r="I399" s="132" t="s">
        <v>1849</v>
      </c>
      <c r="J399" s="133">
        <v>3690557</v>
      </c>
      <c r="K399" s="132"/>
      <c r="M399" s="133" t="s">
        <v>2667</v>
      </c>
      <c r="N399" s="32">
        <v>42</v>
      </c>
      <c r="O399" s="141">
        <v>4.0810000000000004</v>
      </c>
      <c r="P399" s="134">
        <v>40963</v>
      </c>
      <c r="Q399" s="134">
        <v>41341</v>
      </c>
      <c r="R399" s="133" t="s">
        <v>1892</v>
      </c>
      <c r="S399" s="133" t="s">
        <v>1893</v>
      </c>
      <c r="T399" s="133" t="s">
        <v>1881</v>
      </c>
      <c r="U399" s="133" t="s">
        <v>914</v>
      </c>
      <c r="V399" s="32" t="s">
        <v>4439</v>
      </c>
      <c r="X399" s="43"/>
      <c r="Y399" s="44"/>
      <c r="Z399" s="43"/>
      <c r="AA399" s="8"/>
      <c r="AB399" s="6"/>
      <c r="AC399" s="8"/>
      <c r="AD399" s="8"/>
      <c r="AE399" s="8"/>
      <c r="AF399" s="36"/>
      <c r="AG399" s="8"/>
      <c r="AH399" s="6"/>
      <c r="AI399" s="10"/>
      <c r="AJ399" s="10"/>
      <c r="AK399" s="10"/>
      <c r="AL399" s="6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8"/>
      <c r="BO399" s="6"/>
      <c r="BP399" s="6"/>
      <c r="BQ399" s="8"/>
      <c r="BR399" s="45"/>
      <c r="BS399" s="10"/>
      <c r="BT399" s="10"/>
      <c r="BU399" s="10"/>
      <c r="BV399" s="10"/>
      <c r="BW399" s="8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</row>
    <row r="400" spans="1:147" ht="18.75">
      <c r="B400" s="14"/>
      <c r="C400" s="32"/>
      <c r="D400" s="33"/>
      <c r="E400" s="60">
        <v>311585</v>
      </c>
      <c r="G400" s="56" t="s">
        <v>706</v>
      </c>
      <c r="H400" s="56" t="s">
        <v>1599</v>
      </c>
      <c r="I400" s="56" t="s">
        <v>707</v>
      </c>
      <c r="J400" s="92">
        <v>216690</v>
      </c>
      <c r="K400" s="92"/>
      <c r="L400" s="56" t="s">
        <v>707</v>
      </c>
      <c r="M400" s="92">
        <v>78732</v>
      </c>
      <c r="N400" s="92">
        <v>30</v>
      </c>
      <c r="O400" s="99">
        <v>11.08</v>
      </c>
      <c r="P400" s="59">
        <v>39133</v>
      </c>
      <c r="Q400" s="59">
        <v>39377</v>
      </c>
      <c r="R400" s="93" t="s">
        <v>4364</v>
      </c>
      <c r="S400" s="93" t="s">
        <v>1463</v>
      </c>
      <c r="T400" s="32" t="s">
        <v>1464</v>
      </c>
      <c r="U400" s="93" t="s">
        <v>914</v>
      </c>
      <c r="V400" s="93" t="s">
        <v>2285</v>
      </c>
      <c r="X400" s="43"/>
      <c r="Y400" s="44"/>
      <c r="Z400" s="43"/>
      <c r="AA400" s="8"/>
      <c r="AB400" s="6"/>
      <c r="AC400" s="8"/>
      <c r="AD400" s="8"/>
      <c r="AE400" s="8"/>
      <c r="AF400" s="36"/>
      <c r="AG400" s="8"/>
      <c r="AH400" s="6"/>
      <c r="AI400" s="10"/>
      <c r="AJ400" s="10"/>
      <c r="AK400" s="10"/>
      <c r="AL400" s="6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8"/>
      <c r="BO400" s="6"/>
      <c r="BP400" s="6"/>
      <c r="BQ400" s="8"/>
      <c r="BR400" s="45"/>
      <c r="BS400" s="10"/>
      <c r="BT400" s="10"/>
      <c r="BU400" s="10"/>
      <c r="BV400" s="10"/>
      <c r="BW400" s="8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</row>
    <row r="401" spans="2:147" ht="18.75">
      <c r="B401" s="14"/>
      <c r="C401" s="32"/>
      <c r="D401" s="33"/>
      <c r="E401" s="131">
        <v>10646673</v>
      </c>
      <c r="F401" s="14"/>
      <c r="G401" s="132" t="s">
        <v>2139</v>
      </c>
      <c r="H401" s="132" t="s">
        <v>2137</v>
      </c>
      <c r="I401" s="132" t="s">
        <v>2138</v>
      </c>
      <c r="J401" s="133">
        <v>3528474</v>
      </c>
      <c r="K401" s="14"/>
      <c r="M401" s="133" t="s">
        <v>295</v>
      </c>
      <c r="N401" s="32">
        <v>334</v>
      </c>
      <c r="O401" s="121">
        <v>46.7</v>
      </c>
      <c r="P401" s="134">
        <v>40788</v>
      </c>
      <c r="Q401" s="134">
        <v>41072</v>
      </c>
      <c r="R401" s="32" t="s">
        <v>263</v>
      </c>
      <c r="S401" s="133" t="s">
        <v>2165</v>
      </c>
      <c r="T401" s="133" t="s">
        <v>2249</v>
      </c>
      <c r="U401" s="133" t="s">
        <v>178</v>
      </c>
      <c r="V401" s="32" t="s">
        <v>3140</v>
      </c>
      <c r="X401" s="43"/>
      <c r="Y401" s="44"/>
      <c r="Z401" s="43"/>
      <c r="AA401" s="8"/>
      <c r="AB401" s="6"/>
      <c r="AC401" s="8"/>
      <c r="AD401" s="8"/>
      <c r="AE401" s="8"/>
      <c r="AF401" s="36"/>
      <c r="AG401" s="8"/>
      <c r="AH401" s="6"/>
      <c r="AI401" s="10"/>
      <c r="AJ401" s="10"/>
      <c r="AK401" s="10"/>
      <c r="AL401" s="6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8"/>
      <c r="BO401" s="6"/>
      <c r="BP401" s="6"/>
      <c r="BQ401" s="44"/>
      <c r="BR401" s="45"/>
      <c r="BS401" s="10"/>
      <c r="BT401" s="10"/>
      <c r="BU401" s="10"/>
      <c r="BV401" s="10"/>
      <c r="BW401" s="8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</row>
    <row r="402" spans="2:147" ht="18.75">
      <c r="B402" s="14"/>
      <c r="C402" s="32"/>
      <c r="D402" s="33"/>
      <c r="E402" s="61">
        <v>211599</v>
      </c>
      <c r="G402" s="61" t="s">
        <v>1590</v>
      </c>
      <c r="H402" s="61" t="s">
        <v>848</v>
      </c>
      <c r="I402" s="61" t="s">
        <v>4178</v>
      </c>
      <c r="J402" s="107"/>
      <c r="K402" s="107"/>
      <c r="L402" s="61" t="s">
        <v>1591</v>
      </c>
      <c r="M402" s="32">
        <v>78613</v>
      </c>
      <c r="N402" s="32">
        <v>12</v>
      </c>
      <c r="O402" s="115">
        <v>1.53</v>
      </c>
      <c r="P402" s="105">
        <v>37627</v>
      </c>
      <c r="Q402" s="105">
        <v>37804</v>
      </c>
      <c r="R402" s="106" t="s">
        <v>2045</v>
      </c>
      <c r="S402" s="106" t="s">
        <v>1592</v>
      </c>
      <c r="T402" s="106" t="s">
        <v>2376</v>
      </c>
      <c r="U402" s="32" t="s">
        <v>3338</v>
      </c>
      <c r="V402" s="32" t="s">
        <v>2028</v>
      </c>
      <c r="X402" s="43"/>
      <c r="Y402" s="44"/>
      <c r="Z402" s="43"/>
      <c r="AA402" s="8"/>
      <c r="AB402" s="6"/>
      <c r="AC402" s="8"/>
      <c r="AD402" s="8"/>
      <c r="AE402" s="8"/>
      <c r="AF402" s="36"/>
      <c r="AG402" s="8"/>
      <c r="AH402" s="6"/>
      <c r="AI402" s="10"/>
      <c r="AJ402" s="10"/>
      <c r="AK402" s="10"/>
      <c r="AL402" s="6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8"/>
      <c r="BO402" s="6"/>
      <c r="BP402" s="6"/>
      <c r="BQ402" s="17"/>
      <c r="BR402" s="45"/>
      <c r="BS402" s="10"/>
      <c r="BT402" s="10"/>
      <c r="BU402" s="10"/>
      <c r="BV402" s="10"/>
      <c r="BW402" s="8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</row>
    <row r="403" spans="2:147" ht="18.75">
      <c r="D403" s="33"/>
      <c r="E403" s="60">
        <v>312124</v>
      </c>
      <c r="G403" s="56" t="s">
        <v>3456</v>
      </c>
      <c r="H403" s="56" t="s">
        <v>2288</v>
      </c>
      <c r="I403" s="56" t="s">
        <v>3457</v>
      </c>
      <c r="J403" s="92">
        <v>3095509</v>
      </c>
      <c r="K403" s="92"/>
      <c r="L403" s="56" t="s">
        <v>3457</v>
      </c>
      <c r="M403" s="92">
        <v>78729</v>
      </c>
      <c r="N403" s="32">
        <v>68</v>
      </c>
      <c r="O403" s="99">
        <v>4.9260000000000002</v>
      </c>
      <c r="P403" s="59">
        <v>39126</v>
      </c>
      <c r="Q403" s="59">
        <v>39262</v>
      </c>
      <c r="R403" s="32" t="s">
        <v>4111</v>
      </c>
      <c r="S403" s="93" t="s">
        <v>3254</v>
      </c>
      <c r="T403" s="32" t="s">
        <v>3975</v>
      </c>
      <c r="U403" s="32" t="s">
        <v>3338</v>
      </c>
      <c r="V403" s="93" t="s">
        <v>2285</v>
      </c>
      <c r="X403" s="43"/>
      <c r="Y403" s="8"/>
      <c r="Z403" s="43"/>
      <c r="AA403" s="8"/>
      <c r="AB403" s="6"/>
      <c r="AC403" s="8"/>
      <c r="AD403" s="8"/>
      <c r="AE403" s="8"/>
      <c r="AF403" s="36"/>
      <c r="AG403" s="8"/>
      <c r="AH403" s="6"/>
      <c r="AI403" s="10"/>
      <c r="AJ403" s="10"/>
      <c r="AK403" s="10"/>
      <c r="AL403" s="6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8"/>
      <c r="BO403" s="6"/>
      <c r="BP403" s="6"/>
      <c r="BQ403" s="44"/>
      <c r="BR403" s="45"/>
      <c r="BS403" s="10"/>
      <c r="BT403" s="10"/>
      <c r="BU403" s="10"/>
      <c r="BV403" s="10"/>
      <c r="BW403" s="8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</row>
    <row r="404" spans="2:147" ht="18.75">
      <c r="B404" s="14"/>
      <c r="C404" s="32"/>
      <c r="D404" s="33"/>
      <c r="E404" s="131">
        <v>10874698</v>
      </c>
      <c r="F404" s="14"/>
      <c r="G404" s="132" t="s">
        <v>4624</v>
      </c>
      <c r="H404" s="132" t="s">
        <v>4622</v>
      </c>
      <c r="I404" s="132" t="s">
        <v>4623</v>
      </c>
      <c r="J404" s="133">
        <v>5058603</v>
      </c>
      <c r="K404" s="14"/>
      <c r="M404" s="133" t="s">
        <v>4109</v>
      </c>
      <c r="N404" s="32">
        <v>291</v>
      </c>
      <c r="O404" s="135">
        <v>3.1640000000000001</v>
      </c>
      <c r="P404" s="134">
        <v>41264</v>
      </c>
      <c r="R404" s="32" t="s">
        <v>263</v>
      </c>
      <c r="S404" s="133" t="s">
        <v>4674</v>
      </c>
      <c r="T404" s="133" t="s">
        <v>120</v>
      </c>
      <c r="U404" s="32" t="s">
        <v>915</v>
      </c>
      <c r="V404" s="32" t="s">
        <v>4706</v>
      </c>
      <c r="X404" s="43"/>
      <c r="Y404" s="44"/>
      <c r="Z404" s="43"/>
      <c r="AA404" s="8"/>
      <c r="AB404" s="6"/>
      <c r="AC404" s="8"/>
      <c r="AD404" s="8"/>
      <c r="AE404" s="8"/>
      <c r="AF404" s="36"/>
      <c r="AG404" s="8"/>
      <c r="AH404" s="6"/>
      <c r="AI404" s="10"/>
      <c r="AJ404" s="10"/>
      <c r="AK404" s="10"/>
      <c r="AL404" s="6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8"/>
      <c r="BO404" s="6"/>
      <c r="BP404" s="6"/>
      <c r="BQ404" s="44"/>
      <c r="BR404" s="45"/>
      <c r="BS404" s="10"/>
      <c r="BT404" s="10"/>
      <c r="BU404" s="10"/>
      <c r="BV404" s="10"/>
      <c r="BW404" s="8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</row>
    <row r="405" spans="2:147" ht="18.75">
      <c r="B405" s="14"/>
      <c r="C405" s="32"/>
      <c r="D405" s="33"/>
      <c r="E405" s="131">
        <v>10579184</v>
      </c>
      <c r="F405" s="14"/>
      <c r="G405" s="132" t="s">
        <v>207</v>
      </c>
      <c r="H405" s="132" t="s">
        <v>286</v>
      </c>
      <c r="I405" s="56" t="s">
        <v>287</v>
      </c>
      <c r="J405" s="92">
        <v>3555143</v>
      </c>
      <c r="K405" s="14"/>
      <c r="M405" s="133" t="s">
        <v>4109</v>
      </c>
      <c r="N405" s="32">
        <v>230</v>
      </c>
      <c r="O405" s="135">
        <v>5.9980000000000002</v>
      </c>
      <c r="P405" s="134">
        <v>40653</v>
      </c>
      <c r="Q405" s="134">
        <v>40863</v>
      </c>
      <c r="R405" s="133" t="s">
        <v>263</v>
      </c>
      <c r="S405" s="133" t="s">
        <v>527</v>
      </c>
      <c r="T405" s="133" t="s">
        <v>120</v>
      </c>
      <c r="U405" s="133" t="s">
        <v>178</v>
      </c>
      <c r="V405" s="32" t="s">
        <v>3163</v>
      </c>
      <c r="X405" s="43"/>
      <c r="Y405" s="8"/>
      <c r="Z405" s="43"/>
      <c r="AA405" s="8"/>
      <c r="AB405" s="6"/>
      <c r="AC405" s="8"/>
      <c r="AD405" s="8"/>
      <c r="AE405" s="8"/>
      <c r="AF405" s="36"/>
      <c r="AG405" s="8"/>
      <c r="AH405" s="6"/>
      <c r="AI405" s="10"/>
      <c r="AJ405" s="10"/>
      <c r="AK405" s="10"/>
      <c r="AL405" s="6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8"/>
      <c r="BO405" s="6"/>
      <c r="BP405" s="6"/>
      <c r="BQ405" s="44"/>
      <c r="BR405" s="45"/>
      <c r="BS405" s="10"/>
      <c r="BT405" s="10"/>
      <c r="BU405" s="10"/>
      <c r="BV405" s="10"/>
      <c r="BW405" s="8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</row>
    <row r="406" spans="2:147" ht="18.75">
      <c r="B406" s="14"/>
      <c r="C406" s="32"/>
      <c r="D406" s="33"/>
      <c r="E406" s="131">
        <v>10913563</v>
      </c>
      <c r="F406" s="14"/>
      <c r="G406" s="132" t="s">
        <v>4721</v>
      </c>
      <c r="H406" s="132" t="s">
        <v>4719</v>
      </c>
      <c r="I406" s="132" t="s">
        <v>4720</v>
      </c>
      <c r="J406" s="133">
        <v>3033316</v>
      </c>
      <c r="K406" s="14"/>
      <c r="M406" s="133" t="s">
        <v>2212</v>
      </c>
      <c r="N406" s="5">
        <v>16</v>
      </c>
      <c r="O406" s="141">
        <v>8.6370000000000005</v>
      </c>
      <c r="P406" s="134">
        <v>41348</v>
      </c>
      <c r="Q406" s="14"/>
      <c r="R406" s="133" t="s">
        <v>1892</v>
      </c>
      <c r="S406" s="133" t="s">
        <v>4780</v>
      </c>
      <c r="T406" s="133" t="s">
        <v>1884</v>
      </c>
      <c r="U406" s="32" t="s">
        <v>915</v>
      </c>
      <c r="V406" s="32" t="s">
        <v>4801</v>
      </c>
      <c r="X406" s="43"/>
      <c r="Y406" s="44"/>
      <c r="Z406" s="43"/>
      <c r="AA406" s="8"/>
      <c r="AB406" s="6"/>
      <c r="AC406" s="8"/>
      <c r="AD406" s="8"/>
      <c r="AE406" s="8"/>
      <c r="AF406" s="36"/>
      <c r="AG406" s="8"/>
      <c r="AH406" s="6"/>
      <c r="AI406" s="10"/>
      <c r="AJ406" s="10"/>
      <c r="AK406" s="10"/>
      <c r="AL406" s="6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8"/>
      <c r="BO406" s="6"/>
      <c r="BP406" s="6"/>
      <c r="BQ406" s="44"/>
      <c r="BR406" s="45"/>
      <c r="BS406" s="10"/>
      <c r="BT406" s="10"/>
      <c r="BU406" s="10"/>
      <c r="BV406" s="10"/>
      <c r="BW406" s="8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</row>
    <row r="407" spans="2:147" ht="18.75">
      <c r="B407" s="14"/>
      <c r="C407" s="32"/>
      <c r="D407" s="33"/>
      <c r="E407" s="131">
        <v>10913549</v>
      </c>
      <c r="F407" s="14"/>
      <c r="G407" s="132" t="s">
        <v>4724</v>
      </c>
      <c r="H407" s="132" t="s">
        <v>4722</v>
      </c>
      <c r="I407" s="132" t="s">
        <v>4723</v>
      </c>
      <c r="J407" s="133">
        <v>3049324</v>
      </c>
      <c r="K407" s="14"/>
      <c r="M407" s="133" t="s">
        <v>2212</v>
      </c>
      <c r="N407" s="5">
        <v>3</v>
      </c>
      <c r="O407" s="141">
        <v>2.262</v>
      </c>
      <c r="P407" s="134">
        <v>41348</v>
      </c>
      <c r="Q407" s="14"/>
      <c r="R407" s="133" t="s">
        <v>1892</v>
      </c>
      <c r="S407" s="133" t="s">
        <v>4780</v>
      </c>
      <c r="T407" s="133" t="s">
        <v>1884</v>
      </c>
      <c r="U407" s="32" t="s">
        <v>915</v>
      </c>
      <c r="V407" s="32" t="s">
        <v>4801</v>
      </c>
      <c r="X407" s="43"/>
      <c r="Y407" s="44"/>
      <c r="Z407" s="43"/>
      <c r="AA407" s="8"/>
      <c r="AB407" s="6"/>
      <c r="AC407" s="8"/>
      <c r="AD407" s="8"/>
      <c r="AE407" s="8"/>
      <c r="AF407" s="36"/>
      <c r="AG407" s="8"/>
      <c r="AH407" s="6"/>
      <c r="AI407" s="10"/>
      <c r="AJ407" s="10"/>
      <c r="AK407" s="10"/>
      <c r="AL407" s="6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8"/>
      <c r="BO407" s="10"/>
      <c r="BP407" s="6"/>
      <c r="BQ407" s="8"/>
      <c r="BR407" s="45"/>
      <c r="BS407" s="10"/>
      <c r="BT407" s="10"/>
      <c r="BU407" s="10"/>
      <c r="BV407" s="10"/>
      <c r="BW407" s="8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</row>
    <row r="408" spans="2:147" ht="18.75">
      <c r="B408" s="14"/>
      <c r="C408" s="32"/>
      <c r="D408" s="33"/>
      <c r="E408" s="58" t="s">
        <v>1800</v>
      </c>
      <c r="G408" s="56" t="s">
        <v>380</v>
      </c>
      <c r="H408" s="70" t="s">
        <v>3598</v>
      </c>
      <c r="I408" s="14" t="s">
        <v>417</v>
      </c>
      <c r="J408" s="32">
        <v>374216</v>
      </c>
      <c r="L408" s="70" t="s">
        <v>1514</v>
      </c>
      <c r="M408" s="32">
        <v>78727</v>
      </c>
      <c r="N408" s="32">
        <v>200</v>
      </c>
      <c r="O408" s="53">
        <v>17.07</v>
      </c>
      <c r="P408" s="69">
        <v>38266</v>
      </c>
      <c r="Q408" s="69">
        <v>38660</v>
      </c>
      <c r="R408" s="32" t="s">
        <v>2045</v>
      </c>
      <c r="S408" s="32" t="s">
        <v>3432</v>
      </c>
      <c r="T408" s="32" t="s">
        <v>3433</v>
      </c>
      <c r="U408" s="32" t="s">
        <v>914</v>
      </c>
      <c r="V408" s="32" t="s">
        <v>597</v>
      </c>
      <c r="X408" s="43"/>
      <c r="Y408" s="44"/>
      <c r="Z408" s="43"/>
      <c r="AA408" s="8"/>
      <c r="AB408" s="6"/>
      <c r="AC408" s="8"/>
      <c r="AD408" s="8"/>
      <c r="AE408" s="8"/>
      <c r="AF408" s="36"/>
      <c r="AG408" s="8"/>
      <c r="AH408" s="6"/>
      <c r="AI408" s="10"/>
      <c r="AJ408" s="10"/>
      <c r="AK408" s="10"/>
      <c r="AL408" s="6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8"/>
      <c r="BO408" s="10"/>
      <c r="BP408" s="6"/>
      <c r="BQ408" s="8"/>
      <c r="BR408" s="45"/>
      <c r="BS408" s="10"/>
      <c r="BT408" s="10"/>
      <c r="BU408" s="10"/>
      <c r="BV408" s="10"/>
      <c r="BW408" s="8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</row>
    <row r="409" spans="2:147" ht="18.75">
      <c r="B409" s="14"/>
      <c r="C409" s="32"/>
      <c r="D409" s="33"/>
      <c r="E409" s="58" t="s">
        <v>3608</v>
      </c>
      <c r="G409" s="14" t="s">
        <v>3679</v>
      </c>
      <c r="H409" s="56" t="s">
        <v>666</v>
      </c>
      <c r="I409" s="56" t="s">
        <v>1114</v>
      </c>
      <c r="J409" s="92">
        <v>94155</v>
      </c>
      <c r="K409" s="92"/>
      <c r="L409" s="56" t="s">
        <v>1114</v>
      </c>
      <c r="M409" s="92">
        <v>78704</v>
      </c>
      <c r="N409" s="92">
        <v>20</v>
      </c>
      <c r="O409" s="99">
        <v>0.49590000000000001</v>
      </c>
      <c r="P409" s="59">
        <v>39261</v>
      </c>
      <c r="Q409" s="59">
        <v>39682</v>
      </c>
      <c r="R409" s="133" t="s">
        <v>1562</v>
      </c>
      <c r="S409" s="32" t="s">
        <v>4355</v>
      </c>
      <c r="T409" s="32" t="s">
        <v>4356</v>
      </c>
      <c r="U409" s="93" t="s">
        <v>2070</v>
      </c>
      <c r="V409" s="93" t="s">
        <v>2284</v>
      </c>
      <c r="X409" s="43"/>
      <c r="Y409" s="44"/>
      <c r="Z409" s="43"/>
      <c r="AA409" s="8"/>
      <c r="AB409" s="6"/>
      <c r="AC409" s="8"/>
      <c r="AD409" s="8"/>
      <c r="AE409" s="8"/>
      <c r="AF409" s="36"/>
      <c r="AG409" s="8"/>
      <c r="AH409" s="6"/>
      <c r="AI409" s="10"/>
      <c r="AJ409" s="10"/>
      <c r="AK409" s="10"/>
      <c r="AL409" s="6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8"/>
      <c r="BO409" s="10"/>
      <c r="BP409" s="6"/>
      <c r="BQ409" s="8"/>
      <c r="BR409" s="45"/>
      <c r="BS409" s="10"/>
      <c r="BT409" s="10"/>
      <c r="BU409" s="10"/>
      <c r="BV409" s="10"/>
      <c r="BW409" s="8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</row>
    <row r="410" spans="2:147" ht="18.75">
      <c r="B410" s="14"/>
      <c r="C410" s="32"/>
      <c r="D410" s="33"/>
      <c r="E410" s="131">
        <v>10893961</v>
      </c>
      <c r="F410" s="14"/>
      <c r="G410" s="132" t="s">
        <v>4767</v>
      </c>
      <c r="H410" s="132" t="s">
        <v>4765</v>
      </c>
      <c r="I410" s="132" t="s">
        <v>4766</v>
      </c>
      <c r="J410" s="133">
        <v>5055430</v>
      </c>
      <c r="K410" s="14"/>
      <c r="M410" s="133" t="s">
        <v>3665</v>
      </c>
      <c r="N410" s="5">
        <v>240</v>
      </c>
      <c r="O410" s="141">
        <v>22.07</v>
      </c>
      <c r="P410" s="134">
        <v>41312</v>
      </c>
      <c r="Q410" s="14"/>
      <c r="R410" s="133" t="s">
        <v>4518</v>
      </c>
      <c r="S410" s="133" t="s">
        <v>4499</v>
      </c>
      <c r="T410" s="133" t="s">
        <v>2249</v>
      </c>
      <c r="U410" s="32" t="s">
        <v>915</v>
      </c>
      <c r="V410" s="32" t="s">
        <v>4801</v>
      </c>
      <c r="X410" s="43"/>
      <c r="Y410" s="44"/>
      <c r="Z410" s="43"/>
      <c r="AA410" s="8"/>
      <c r="AB410" s="6"/>
      <c r="AC410" s="8"/>
      <c r="AD410" s="8"/>
      <c r="AE410" s="8"/>
      <c r="AF410" s="36"/>
      <c r="AG410" s="8"/>
      <c r="AH410" s="6"/>
      <c r="AI410" s="10"/>
      <c r="AJ410" s="10"/>
      <c r="AK410" s="10"/>
      <c r="AL410" s="6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8"/>
      <c r="BO410" s="10"/>
      <c r="BP410" s="6"/>
      <c r="BQ410" s="8"/>
      <c r="BR410" s="45"/>
      <c r="BS410" s="10"/>
      <c r="BT410" s="10"/>
      <c r="BU410" s="10"/>
      <c r="BV410" s="10"/>
      <c r="BW410" s="8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</row>
    <row r="411" spans="2:147" ht="18.75">
      <c r="B411" s="14"/>
      <c r="C411" s="32"/>
      <c r="D411" s="33"/>
      <c r="E411" s="131">
        <v>10754905</v>
      </c>
      <c r="F411" s="14"/>
      <c r="G411" s="132" t="s">
        <v>4469</v>
      </c>
      <c r="H411" s="132" t="s">
        <v>4498</v>
      </c>
      <c r="I411" s="132" t="s">
        <v>4470</v>
      </c>
      <c r="J411" s="133">
        <v>3772942</v>
      </c>
      <c r="K411" s="132"/>
      <c r="M411" s="133" t="s">
        <v>554</v>
      </c>
      <c r="N411" s="32">
        <v>570</v>
      </c>
      <c r="O411" s="135">
        <v>24.12</v>
      </c>
      <c r="P411" s="134">
        <v>41023</v>
      </c>
      <c r="Q411" s="134">
        <v>41241</v>
      </c>
      <c r="R411" s="32" t="s">
        <v>4257</v>
      </c>
      <c r="S411" s="133" t="s">
        <v>4499</v>
      </c>
      <c r="T411" s="133" t="s">
        <v>2249</v>
      </c>
      <c r="U411" s="133" t="s">
        <v>178</v>
      </c>
      <c r="V411" s="32" t="s">
        <v>4519</v>
      </c>
      <c r="X411" s="43"/>
      <c r="Y411" s="44"/>
      <c r="Z411" s="43"/>
      <c r="AA411" s="8"/>
      <c r="AB411" s="6"/>
      <c r="AC411" s="8"/>
      <c r="AD411" s="8"/>
      <c r="AE411" s="8"/>
      <c r="AF411" s="36"/>
      <c r="AG411" s="8"/>
      <c r="AH411" s="6"/>
      <c r="AI411" s="10"/>
      <c r="AJ411" s="10"/>
      <c r="AK411" s="10"/>
      <c r="AL411" s="6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8"/>
      <c r="BO411" s="10"/>
      <c r="BP411" s="6"/>
      <c r="BQ411" s="8"/>
      <c r="BR411" s="45"/>
      <c r="BS411" s="10"/>
      <c r="BT411" s="10"/>
      <c r="BU411" s="10"/>
      <c r="BV411" s="10"/>
      <c r="BW411" s="8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</row>
    <row r="412" spans="2:147" ht="18.75">
      <c r="B412" s="14"/>
      <c r="C412" s="32"/>
      <c r="D412" s="33"/>
      <c r="E412" s="33">
        <v>167166</v>
      </c>
      <c r="G412" s="14" t="s">
        <v>3852</v>
      </c>
      <c r="H412" s="14" t="s">
        <v>3853</v>
      </c>
      <c r="I412" s="14" t="s">
        <v>3854</v>
      </c>
      <c r="L412" s="14" t="s">
        <v>2879</v>
      </c>
      <c r="M412" s="32">
        <v>78735</v>
      </c>
      <c r="N412" s="41">
        <v>406</v>
      </c>
      <c r="O412" s="53">
        <v>21.28</v>
      </c>
      <c r="P412" s="31">
        <v>36818</v>
      </c>
      <c r="Q412" s="31">
        <v>36901</v>
      </c>
      <c r="R412" s="31"/>
      <c r="S412" s="32" t="s">
        <v>3838</v>
      </c>
      <c r="T412" s="32" t="s">
        <v>3855</v>
      </c>
      <c r="U412" s="32" t="s">
        <v>3338</v>
      </c>
      <c r="V412" s="32" t="s">
        <v>1769</v>
      </c>
      <c r="X412" s="43"/>
      <c r="Y412" s="44"/>
      <c r="Z412" s="43"/>
      <c r="AA412" s="8"/>
      <c r="AB412" s="6"/>
      <c r="AC412" s="8"/>
      <c r="AD412" s="8"/>
      <c r="AE412" s="8"/>
      <c r="AF412" s="36"/>
      <c r="AG412" s="8"/>
      <c r="AH412" s="6"/>
      <c r="AI412" s="10"/>
      <c r="AJ412" s="10"/>
      <c r="AK412" s="10"/>
      <c r="AL412" s="6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8"/>
      <c r="BO412" s="10"/>
      <c r="BP412" s="6"/>
      <c r="BQ412" s="8"/>
      <c r="BR412" s="45"/>
      <c r="BS412" s="10"/>
      <c r="BT412" s="10"/>
      <c r="BU412" s="10"/>
      <c r="BV412" s="10"/>
      <c r="BW412" s="8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</row>
    <row r="413" spans="2:147" ht="18.75">
      <c r="B413" s="14"/>
      <c r="C413" s="32"/>
      <c r="D413" s="33"/>
      <c r="G413" s="14" t="s">
        <v>3087</v>
      </c>
      <c r="H413" s="14" t="s">
        <v>3187</v>
      </c>
      <c r="I413" s="14" t="s">
        <v>3189</v>
      </c>
      <c r="L413" s="14" t="s">
        <v>2880</v>
      </c>
      <c r="M413" s="32">
        <v>78735</v>
      </c>
      <c r="N413" s="41">
        <v>354</v>
      </c>
      <c r="O413" s="53">
        <v>53.12</v>
      </c>
      <c r="P413" s="31">
        <v>34670.040816326531</v>
      </c>
      <c r="Q413" s="31">
        <v>34922.040816326531</v>
      </c>
      <c r="R413" s="31"/>
      <c r="S413" s="32" t="s">
        <v>3190</v>
      </c>
      <c r="T413" s="32" t="s">
        <v>3191</v>
      </c>
      <c r="U413" s="32" t="s">
        <v>3338</v>
      </c>
      <c r="V413" s="32" t="s">
        <v>3550</v>
      </c>
      <c r="X413" s="43"/>
      <c r="Y413" s="44"/>
      <c r="Z413" s="43"/>
      <c r="AA413" s="8"/>
      <c r="AB413" s="6"/>
      <c r="AC413" s="8"/>
      <c r="AD413" s="8"/>
      <c r="AE413" s="8"/>
      <c r="AF413" s="36"/>
      <c r="AG413" s="8"/>
      <c r="AH413" s="6"/>
      <c r="AI413" s="10"/>
      <c r="AJ413" s="10"/>
      <c r="AK413" s="10"/>
      <c r="AL413" s="6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8"/>
      <c r="BO413" s="10"/>
      <c r="BP413" s="6"/>
      <c r="BQ413" s="8"/>
      <c r="BR413" s="45"/>
      <c r="BS413" s="10"/>
      <c r="BT413" s="10"/>
      <c r="BU413" s="10"/>
      <c r="BV413" s="10"/>
      <c r="BW413" s="8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</row>
    <row r="414" spans="2:147" ht="18.75">
      <c r="B414" s="14"/>
      <c r="C414" s="32"/>
      <c r="D414" s="33"/>
      <c r="E414" s="60">
        <v>298206</v>
      </c>
      <c r="G414" s="56" t="s">
        <v>1907</v>
      </c>
      <c r="H414" s="57" t="s">
        <v>2819</v>
      </c>
      <c r="I414" s="56" t="s">
        <v>2818</v>
      </c>
      <c r="J414" s="92"/>
      <c r="K414" s="92"/>
      <c r="L414" s="56" t="s">
        <v>2818</v>
      </c>
      <c r="M414" s="92">
        <v>78731</v>
      </c>
      <c r="N414" s="92">
        <v>210</v>
      </c>
      <c r="O414" s="99">
        <v>14.72</v>
      </c>
      <c r="P414" s="59">
        <v>38887</v>
      </c>
      <c r="Q414" s="56"/>
      <c r="R414" s="32" t="s">
        <v>1615</v>
      </c>
      <c r="S414" s="93" t="s">
        <v>3125</v>
      </c>
      <c r="T414" s="93" t="s">
        <v>4235</v>
      </c>
      <c r="U414" s="93" t="s">
        <v>562</v>
      </c>
      <c r="V414" s="32" t="s">
        <v>1830</v>
      </c>
      <c r="X414" s="43"/>
      <c r="Y414" s="44"/>
      <c r="Z414" s="43"/>
      <c r="AA414" s="8"/>
      <c r="AB414" s="6"/>
      <c r="AC414" s="8"/>
      <c r="AD414" s="8"/>
      <c r="AE414" s="8"/>
      <c r="AF414" s="36"/>
      <c r="AG414" s="8"/>
      <c r="AH414" s="6"/>
      <c r="AI414" s="10"/>
      <c r="AJ414" s="10"/>
      <c r="AK414" s="10"/>
      <c r="AL414" s="6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8"/>
      <c r="BO414" s="10"/>
      <c r="BP414" s="6"/>
      <c r="BQ414" s="8"/>
      <c r="BR414" s="45"/>
      <c r="BS414" s="10"/>
      <c r="BT414" s="10"/>
      <c r="BU414" s="10"/>
      <c r="BV414" s="10"/>
      <c r="BW414" s="8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</row>
    <row r="415" spans="2:147" ht="18.75">
      <c r="B415" s="14"/>
      <c r="C415" s="32"/>
      <c r="D415" s="33"/>
      <c r="E415" s="131">
        <v>10725983</v>
      </c>
      <c r="F415" s="14"/>
      <c r="G415" s="132" t="s">
        <v>1840</v>
      </c>
      <c r="H415" s="132" t="s">
        <v>1839</v>
      </c>
      <c r="I415" s="132" t="s">
        <v>1841</v>
      </c>
      <c r="J415" s="133">
        <v>3690564</v>
      </c>
      <c r="K415" s="132"/>
      <c r="M415" s="133" t="s">
        <v>4319</v>
      </c>
      <c r="N415" s="32">
        <v>400</v>
      </c>
      <c r="O415" s="141">
        <v>11.82</v>
      </c>
      <c r="P415" s="134">
        <v>40966</v>
      </c>
      <c r="Q415" s="14"/>
      <c r="R415" s="133" t="s">
        <v>4111</v>
      </c>
      <c r="S415" s="133" t="s">
        <v>1886</v>
      </c>
      <c r="T415" s="133"/>
      <c r="U415" s="93" t="s">
        <v>562</v>
      </c>
      <c r="V415" s="32"/>
      <c r="X415" s="43"/>
      <c r="Y415" s="44"/>
      <c r="Z415" s="43"/>
      <c r="AA415" s="8"/>
      <c r="AB415" s="6"/>
      <c r="AC415" s="8"/>
      <c r="AD415" s="8"/>
      <c r="AE415" s="8"/>
      <c r="AF415" s="36"/>
      <c r="AG415" s="8"/>
      <c r="AH415" s="6"/>
      <c r="AI415" s="10"/>
      <c r="AJ415" s="10"/>
      <c r="AK415" s="10"/>
      <c r="AL415" s="6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8"/>
      <c r="BO415" s="10"/>
      <c r="BP415" s="6"/>
      <c r="BQ415" s="8"/>
      <c r="BR415" s="45"/>
      <c r="BS415" s="10"/>
      <c r="BT415" s="10"/>
      <c r="BU415" s="10"/>
      <c r="BV415" s="10"/>
      <c r="BW415" s="8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</row>
    <row r="416" spans="2:147" ht="18.75">
      <c r="B416" s="14"/>
      <c r="C416" s="32"/>
      <c r="D416" s="33"/>
      <c r="G416" s="14" t="s">
        <v>2362</v>
      </c>
      <c r="H416" s="14" t="s">
        <v>2364</v>
      </c>
      <c r="I416" s="14" t="s">
        <v>2365</v>
      </c>
      <c r="L416" s="14" t="s">
        <v>2881</v>
      </c>
      <c r="M416" s="32">
        <v>78749</v>
      </c>
      <c r="N416" s="41">
        <v>90</v>
      </c>
      <c r="O416" s="53">
        <v>10.100000381469727</v>
      </c>
      <c r="P416" s="31">
        <v>35548</v>
      </c>
      <c r="Q416" s="31">
        <v>35886</v>
      </c>
      <c r="R416" s="31"/>
      <c r="S416" s="32" t="s">
        <v>2366</v>
      </c>
      <c r="T416" s="32" t="s">
        <v>2367</v>
      </c>
      <c r="U416" s="32" t="s">
        <v>3338</v>
      </c>
      <c r="V416" s="32" t="s">
        <v>3560</v>
      </c>
      <c r="X416" s="43"/>
      <c r="Y416" s="44"/>
      <c r="Z416" s="43"/>
      <c r="AA416" s="8"/>
      <c r="AB416" s="6"/>
      <c r="AC416" s="8"/>
      <c r="AD416" s="8"/>
      <c r="AE416" s="8"/>
      <c r="AF416" s="36"/>
      <c r="AG416" s="8"/>
      <c r="AH416" s="6"/>
      <c r="AI416" s="10"/>
      <c r="AJ416" s="10"/>
      <c r="AK416" s="10"/>
      <c r="AL416" s="6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8"/>
      <c r="BO416" s="10"/>
      <c r="BP416" s="6"/>
      <c r="BQ416" s="8"/>
      <c r="BR416" s="45"/>
      <c r="BS416" s="10"/>
      <c r="BT416" s="10"/>
      <c r="BU416" s="10"/>
      <c r="BV416" s="10"/>
      <c r="BW416" s="8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</row>
    <row r="417" spans="2:147" ht="18.75">
      <c r="B417" s="14"/>
      <c r="C417" s="32"/>
      <c r="D417" s="33"/>
      <c r="E417" s="33">
        <v>10071918</v>
      </c>
      <c r="G417" s="14" t="s">
        <v>2540</v>
      </c>
      <c r="H417" s="14" t="s">
        <v>2539</v>
      </c>
      <c r="I417" s="14" t="s">
        <v>3683</v>
      </c>
      <c r="J417" s="32">
        <v>272414</v>
      </c>
      <c r="L417" s="35"/>
      <c r="M417" s="32" t="s">
        <v>3660</v>
      </c>
      <c r="N417" s="92">
        <v>165</v>
      </c>
      <c r="O417" s="99">
        <v>2.4500000000000002</v>
      </c>
      <c r="P417" s="59">
        <v>39339</v>
      </c>
      <c r="Q417" s="59">
        <v>39590</v>
      </c>
      <c r="R417" s="93" t="s">
        <v>1562</v>
      </c>
      <c r="S417" s="93" t="s">
        <v>2541</v>
      </c>
      <c r="T417" s="32" t="s">
        <v>2542</v>
      </c>
      <c r="U417" s="32" t="s">
        <v>3338</v>
      </c>
      <c r="V417" s="93" t="s">
        <v>4107</v>
      </c>
      <c r="X417" s="43"/>
      <c r="Y417" s="44"/>
      <c r="Z417" s="43"/>
      <c r="AA417" s="8"/>
      <c r="AB417" s="6"/>
      <c r="AC417" s="8"/>
      <c r="AD417" s="8"/>
      <c r="AE417" s="8"/>
      <c r="AF417" s="36"/>
      <c r="AG417" s="8"/>
      <c r="AH417" s="6"/>
      <c r="AI417" s="10"/>
      <c r="AJ417" s="10"/>
      <c r="AK417" s="10"/>
      <c r="AL417" s="6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8"/>
      <c r="BO417" s="10"/>
      <c r="BP417" s="6"/>
      <c r="BQ417" s="8"/>
      <c r="BR417" s="45"/>
      <c r="BS417" s="10"/>
      <c r="BT417" s="10"/>
      <c r="BU417" s="10"/>
      <c r="BV417" s="10"/>
      <c r="BW417" s="8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</row>
    <row r="418" spans="2:147" ht="18.75">
      <c r="B418" s="14"/>
      <c r="C418" s="32"/>
      <c r="D418" s="33"/>
      <c r="G418" s="14" t="s">
        <v>2369</v>
      </c>
      <c r="H418" s="14" t="s">
        <v>3216</v>
      </c>
      <c r="I418" s="14" t="s">
        <v>2000</v>
      </c>
      <c r="L418" s="14" t="s">
        <v>2882</v>
      </c>
      <c r="M418" s="32">
        <v>78704</v>
      </c>
      <c r="N418" s="41">
        <v>7</v>
      </c>
      <c r="O418" s="53">
        <v>0.7</v>
      </c>
      <c r="P418" s="31">
        <v>35888.040816326531</v>
      </c>
      <c r="Q418" s="31">
        <v>36227.040816326531</v>
      </c>
      <c r="R418" s="31"/>
      <c r="S418" s="32" t="s">
        <v>2001</v>
      </c>
      <c r="T418" s="32" t="s">
        <v>2002</v>
      </c>
      <c r="U418" s="32" t="s">
        <v>3338</v>
      </c>
      <c r="V418" s="32" t="s">
        <v>3564</v>
      </c>
      <c r="X418" s="43"/>
      <c r="Y418" s="44"/>
      <c r="Z418" s="43"/>
      <c r="AA418" s="8"/>
      <c r="AB418" s="6"/>
      <c r="AC418" s="8"/>
      <c r="AD418" s="8"/>
      <c r="AE418" s="8"/>
      <c r="AF418" s="36"/>
      <c r="AG418" s="8"/>
      <c r="AH418" s="6"/>
      <c r="AI418" s="10"/>
      <c r="AJ418" s="10"/>
      <c r="AK418" s="10"/>
      <c r="AL418" s="6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8"/>
      <c r="BO418" s="10"/>
      <c r="BP418" s="6"/>
      <c r="BQ418" s="8"/>
      <c r="BR418" s="45"/>
      <c r="BS418" s="10"/>
      <c r="BT418" s="10"/>
      <c r="BU418" s="10"/>
      <c r="BV418" s="10"/>
      <c r="BW418" s="8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</row>
    <row r="419" spans="2:147" ht="18.75">
      <c r="B419" s="14"/>
      <c r="C419" s="32"/>
      <c r="D419" s="33"/>
      <c r="E419" s="131">
        <v>10641725</v>
      </c>
      <c r="F419" s="14"/>
      <c r="G419" s="132" t="s">
        <v>3986</v>
      </c>
      <c r="H419" s="132" t="s">
        <v>3984</v>
      </c>
      <c r="I419" s="132" t="s">
        <v>3985</v>
      </c>
      <c r="J419" s="133">
        <v>94155</v>
      </c>
      <c r="K419" s="14"/>
      <c r="M419" s="133" t="s">
        <v>547</v>
      </c>
      <c r="N419" s="32">
        <v>40</v>
      </c>
      <c r="O419" s="121">
        <v>0.49</v>
      </c>
      <c r="P419" s="134">
        <v>40780</v>
      </c>
      <c r="Q419" s="134">
        <v>40949</v>
      </c>
      <c r="R419" s="32" t="s">
        <v>2147</v>
      </c>
      <c r="S419" s="133" t="s">
        <v>2151</v>
      </c>
      <c r="T419" s="133" t="s">
        <v>120</v>
      </c>
      <c r="U419" s="133" t="s">
        <v>178</v>
      </c>
      <c r="V419" s="32" t="s">
        <v>3140</v>
      </c>
      <c r="X419" s="43"/>
      <c r="Y419" s="44"/>
      <c r="Z419" s="43"/>
      <c r="AA419" s="8"/>
      <c r="AB419" s="6"/>
      <c r="AC419" s="8"/>
      <c r="AD419" s="8"/>
      <c r="AE419" s="8"/>
      <c r="AF419" s="36"/>
      <c r="AG419" s="8"/>
      <c r="AH419" s="6"/>
      <c r="AI419" s="10"/>
      <c r="AJ419" s="10"/>
      <c r="AK419" s="10"/>
      <c r="AL419" s="6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8"/>
      <c r="BO419" s="10"/>
      <c r="BP419" s="6"/>
      <c r="BQ419" s="8"/>
      <c r="BR419" s="45"/>
      <c r="BS419" s="10"/>
      <c r="BT419" s="10"/>
      <c r="BU419" s="10"/>
      <c r="BV419" s="10"/>
      <c r="BW419" s="8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</row>
    <row r="420" spans="2:147" ht="18.75">
      <c r="B420" s="14"/>
      <c r="C420" s="32"/>
      <c r="D420" s="33"/>
      <c r="E420" s="131">
        <v>10884050</v>
      </c>
      <c r="F420" s="14"/>
      <c r="G420" s="132" t="s">
        <v>4764</v>
      </c>
      <c r="H420" s="132" t="s">
        <v>4763</v>
      </c>
      <c r="I420" s="132" t="s">
        <v>4473</v>
      </c>
      <c r="J420" s="133">
        <v>3774795</v>
      </c>
      <c r="K420" s="14"/>
      <c r="M420" s="133" t="s">
        <v>554</v>
      </c>
      <c r="N420" s="5">
        <v>250</v>
      </c>
      <c r="O420" s="141">
        <v>13.255000000000001</v>
      </c>
      <c r="P420" s="134">
        <v>41291</v>
      </c>
      <c r="Q420" s="14"/>
      <c r="R420" s="133" t="s">
        <v>1892</v>
      </c>
      <c r="S420" s="133" t="s">
        <v>2273</v>
      </c>
      <c r="T420" s="133" t="s">
        <v>2253</v>
      </c>
      <c r="U420" s="32" t="s">
        <v>915</v>
      </c>
      <c r="V420" s="32" t="s">
        <v>4801</v>
      </c>
      <c r="X420" s="43"/>
      <c r="Y420" s="44"/>
      <c r="Z420" s="43"/>
      <c r="AA420" s="8"/>
      <c r="AB420" s="6"/>
      <c r="AC420" s="8"/>
      <c r="AD420" s="8"/>
      <c r="AE420" s="8"/>
      <c r="AF420" s="36"/>
      <c r="AG420" s="8"/>
      <c r="AH420" s="6"/>
      <c r="AI420" s="10"/>
      <c r="AJ420" s="10"/>
      <c r="AK420" s="10"/>
      <c r="AL420" s="6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8"/>
      <c r="BO420" s="10"/>
      <c r="BP420" s="6"/>
      <c r="BQ420" s="8"/>
      <c r="BR420" s="45"/>
      <c r="BS420" s="10"/>
      <c r="BT420" s="10"/>
      <c r="BU420" s="10"/>
      <c r="BV420" s="10"/>
      <c r="BW420" s="8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</row>
    <row r="421" spans="2:147" ht="18.75">
      <c r="B421" s="14"/>
      <c r="C421" s="32"/>
      <c r="D421" s="33"/>
      <c r="E421" s="131">
        <v>10766126</v>
      </c>
      <c r="F421" s="14"/>
      <c r="G421" s="132" t="s">
        <v>4471</v>
      </c>
      <c r="H421" s="132" t="s">
        <v>4472</v>
      </c>
      <c r="I421" s="132" t="s">
        <v>4473</v>
      </c>
      <c r="J421" s="133">
        <v>3774795</v>
      </c>
      <c r="K421" s="132"/>
      <c r="M421" s="133" t="s">
        <v>554</v>
      </c>
      <c r="N421" s="32">
        <v>250</v>
      </c>
      <c r="O421" s="135">
        <v>13.255000000000001</v>
      </c>
      <c r="P421" s="134">
        <v>41044</v>
      </c>
      <c r="R421" s="32" t="s">
        <v>1892</v>
      </c>
      <c r="S421" s="133" t="s">
        <v>528</v>
      </c>
      <c r="T421" s="133" t="s">
        <v>2253</v>
      </c>
      <c r="U421" s="32" t="s">
        <v>562</v>
      </c>
      <c r="V421" s="32" t="s">
        <v>4519</v>
      </c>
      <c r="X421" s="43"/>
      <c r="Y421" s="44"/>
      <c r="Z421" s="43"/>
      <c r="AA421" s="8"/>
      <c r="AB421" s="6"/>
      <c r="AC421" s="8"/>
      <c r="AD421" s="8"/>
      <c r="AE421" s="8"/>
      <c r="AF421" s="36"/>
      <c r="AG421" s="8"/>
      <c r="AH421" s="6"/>
      <c r="AI421" s="10"/>
      <c r="AJ421" s="10"/>
      <c r="AK421" s="10"/>
      <c r="AL421" s="6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8"/>
      <c r="BO421" s="10"/>
      <c r="BP421" s="6"/>
      <c r="BQ421" s="8"/>
      <c r="BR421" s="45"/>
      <c r="BS421" s="10"/>
      <c r="BT421" s="10"/>
      <c r="BU421" s="10"/>
      <c r="BV421" s="10"/>
      <c r="BW421" s="8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</row>
    <row r="422" spans="2:147" ht="18.75">
      <c r="B422" s="14"/>
      <c r="C422" s="32"/>
      <c r="D422" s="33"/>
      <c r="E422" s="60">
        <v>305565</v>
      </c>
      <c r="G422" s="60" t="s">
        <v>1472</v>
      </c>
      <c r="H422" s="60" t="s">
        <v>405</v>
      </c>
      <c r="I422" s="60" t="s">
        <v>1473</v>
      </c>
      <c r="J422" s="92">
        <v>92762</v>
      </c>
      <c r="K422" s="92"/>
      <c r="L422" s="60" t="s">
        <v>1473</v>
      </c>
      <c r="M422" s="92">
        <v>78701</v>
      </c>
      <c r="N422" s="92">
        <v>185</v>
      </c>
      <c r="O422" s="99">
        <v>0.72</v>
      </c>
      <c r="P422" s="114">
        <v>38996</v>
      </c>
      <c r="Q422" s="114">
        <v>39189</v>
      </c>
      <c r="R422" s="92" t="s">
        <v>4364</v>
      </c>
      <c r="S422" s="92" t="s">
        <v>403</v>
      </c>
      <c r="T422" s="92" t="s">
        <v>404</v>
      </c>
      <c r="U422" s="32" t="s">
        <v>3338</v>
      </c>
      <c r="V422" s="32" t="s">
        <v>4361</v>
      </c>
      <c r="X422" s="43"/>
      <c r="Y422" s="44"/>
      <c r="Z422" s="43"/>
      <c r="AA422" s="8"/>
      <c r="AB422" s="6"/>
      <c r="AC422" s="8"/>
      <c r="AD422" s="8"/>
      <c r="AE422" s="8"/>
      <c r="AF422" s="36"/>
      <c r="AG422" s="8"/>
      <c r="AH422" s="6"/>
      <c r="AI422" s="10"/>
      <c r="AJ422" s="10"/>
      <c r="AK422" s="10"/>
      <c r="AL422" s="6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8"/>
      <c r="BO422" s="10"/>
      <c r="BP422" s="6"/>
      <c r="BQ422" s="8"/>
      <c r="BR422" s="45"/>
      <c r="BS422" s="10"/>
      <c r="BT422" s="10"/>
      <c r="BU422" s="10"/>
      <c r="BV422" s="10"/>
      <c r="BW422" s="8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</row>
    <row r="423" spans="2:147" ht="18.75">
      <c r="B423" s="14"/>
      <c r="C423" s="32"/>
      <c r="D423" s="33"/>
      <c r="G423" s="14" t="s">
        <v>4156</v>
      </c>
      <c r="H423" s="14" t="s">
        <v>3178</v>
      </c>
      <c r="I423" s="14" t="s">
        <v>2989</v>
      </c>
      <c r="L423" s="14" t="s">
        <v>1073</v>
      </c>
      <c r="M423" s="32">
        <v>78739</v>
      </c>
      <c r="N423" s="41">
        <v>498</v>
      </c>
      <c r="O423" s="53">
        <v>37.99</v>
      </c>
      <c r="P423" s="31">
        <v>35933</v>
      </c>
      <c r="Q423" s="31">
        <v>36060</v>
      </c>
      <c r="R423" s="31"/>
      <c r="S423" s="32" t="s">
        <v>2697</v>
      </c>
      <c r="T423" s="32" t="s">
        <v>2696</v>
      </c>
      <c r="U423" s="32" t="s">
        <v>3338</v>
      </c>
      <c r="V423" s="32" t="s">
        <v>3564</v>
      </c>
      <c r="X423" s="43"/>
      <c r="Y423" s="44"/>
      <c r="Z423" s="43"/>
      <c r="AA423" s="8"/>
      <c r="AB423" s="6"/>
      <c r="AC423" s="8"/>
      <c r="AD423" s="8"/>
      <c r="AE423" s="8"/>
      <c r="AF423" s="36"/>
      <c r="AG423" s="8"/>
      <c r="AH423" s="6"/>
      <c r="AI423" s="10"/>
      <c r="AJ423" s="10"/>
      <c r="AK423" s="10"/>
      <c r="AL423" s="6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8"/>
      <c r="BO423" s="10"/>
      <c r="BP423" s="6"/>
      <c r="BQ423" s="8"/>
      <c r="BR423" s="45"/>
      <c r="BS423" s="10"/>
      <c r="BT423" s="10"/>
      <c r="BU423" s="10"/>
      <c r="BV423" s="10"/>
      <c r="BW423" s="8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</row>
    <row r="424" spans="2:147" ht="18.75">
      <c r="B424" s="14"/>
      <c r="C424" s="32"/>
      <c r="D424" s="33"/>
      <c r="E424" s="131">
        <v>10144276</v>
      </c>
      <c r="F424" s="14"/>
      <c r="G424" s="132" t="s">
        <v>3738</v>
      </c>
      <c r="H424" s="132" t="s">
        <v>3739</v>
      </c>
      <c r="I424" s="132" t="s">
        <v>3740</v>
      </c>
      <c r="J424" s="133">
        <v>3355651</v>
      </c>
      <c r="K424" s="133"/>
      <c r="L424" s="132"/>
      <c r="M424" s="133" t="s">
        <v>4319</v>
      </c>
      <c r="N424" s="133">
        <v>372</v>
      </c>
      <c r="O424" s="141">
        <v>66.5</v>
      </c>
      <c r="P424" s="134">
        <v>39570</v>
      </c>
      <c r="R424" s="133" t="s">
        <v>1671</v>
      </c>
      <c r="S424" s="133" t="s">
        <v>2270</v>
      </c>
      <c r="T424" s="32" t="s">
        <v>2271</v>
      </c>
      <c r="U424" s="133" t="s">
        <v>562</v>
      </c>
      <c r="V424" s="32" t="s">
        <v>270</v>
      </c>
      <c r="X424" s="43"/>
      <c r="Y424" s="44"/>
      <c r="Z424" s="43"/>
      <c r="AA424" s="8"/>
      <c r="AB424" s="6"/>
      <c r="AC424" s="8"/>
      <c r="AD424" s="8"/>
      <c r="AE424" s="8"/>
      <c r="AF424" s="36"/>
      <c r="AG424" s="8"/>
      <c r="AH424" s="6"/>
      <c r="AI424" s="10"/>
      <c r="AJ424" s="10"/>
      <c r="AK424" s="10"/>
      <c r="AL424" s="6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8"/>
      <c r="BO424" s="10"/>
      <c r="BP424" s="6"/>
      <c r="BQ424" s="8"/>
      <c r="BR424" s="45"/>
      <c r="BS424" s="10"/>
      <c r="BT424" s="10"/>
      <c r="BU424" s="10"/>
      <c r="BV424" s="10"/>
      <c r="BW424" s="8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</row>
    <row r="425" spans="2:147" ht="18.75">
      <c r="B425" s="14"/>
      <c r="C425" s="32"/>
      <c r="D425" s="33"/>
      <c r="E425" s="58" t="s">
        <v>2154</v>
      </c>
      <c r="G425" s="56" t="s">
        <v>3989</v>
      </c>
      <c r="H425" s="56" t="s">
        <v>1242</v>
      </c>
      <c r="I425" s="33" t="s">
        <v>3490</v>
      </c>
      <c r="J425" s="32">
        <v>3129218</v>
      </c>
      <c r="L425" s="56" t="s">
        <v>2494</v>
      </c>
      <c r="M425" s="92">
        <v>78745</v>
      </c>
      <c r="N425" s="92">
        <v>220</v>
      </c>
      <c r="O425" s="99">
        <v>34.704999999999998</v>
      </c>
      <c r="P425" s="59">
        <v>38911</v>
      </c>
      <c r="Q425" s="59">
        <v>39286</v>
      </c>
      <c r="R425" s="32" t="s">
        <v>4111</v>
      </c>
      <c r="S425" s="59" t="s">
        <v>1243</v>
      </c>
      <c r="T425" s="93" t="s">
        <v>1244</v>
      </c>
      <c r="U425" s="93" t="s">
        <v>914</v>
      </c>
      <c r="V425" s="32" t="s">
        <v>777</v>
      </c>
      <c r="X425" s="43"/>
      <c r="Y425" s="44"/>
      <c r="Z425" s="43"/>
      <c r="AA425" s="8"/>
      <c r="AB425" s="6"/>
      <c r="AC425" s="8"/>
      <c r="AD425" s="8"/>
      <c r="AE425" s="8"/>
      <c r="AF425" s="36"/>
      <c r="AG425" s="8"/>
      <c r="AH425" s="6"/>
      <c r="AI425" s="10"/>
      <c r="AJ425" s="10"/>
      <c r="AK425" s="10"/>
      <c r="AL425" s="6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8"/>
      <c r="BO425" s="10"/>
      <c r="BP425" s="6"/>
      <c r="BQ425" s="8"/>
      <c r="BR425" s="45"/>
      <c r="BS425" s="10"/>
      <c r="BT425" s="10"/>
      <c r="BU425" s="10"/>
      <c r="BV425" s="10"/>
      <c r="BW425" s="8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</row>
    <row r="426" spans="2:147" ht="18.75">
      <c r="B426" s="14"/>
      <c r="C426" s="32"/>
      <c r="D426" s="33"/>
      <c r="E426" s="131">
        <v>10909767</v>
      </c>
      <c r="F426" s="14"/>
      <c r="G426" s="132" t="s">
        <v>4729</v>
      </c>
      <c r="H426" s="132" t="s">
        <v>4728</v>
      </c>
      <c r="I426" s="132" t="s">
        <v>2494</v>
      </c>
      <c r="J426" s="133">
        <v>3129218</v>
      </c>
      <c r="K426" s="14"/>
      <c r="M426" s="133" t="s">
        <v>3957</v>
      </c>
      <c r="N426" s="5">
        <v>224</v>
      </c>
      <c r="O426" s="141">
        <v>34.729999999999997</v>
      </c>
      <c r="P426" s="134">
        <v>41340</v>
      </c>
      <c r="Q426" s="14"/>
      <c r="R426" s="133" t="s">
        <v>4111</v>
      </c>
      <c r="S426" s="133" t="s">
        <v>4781</v>
      </c>
      <c r="T426" s="133" t="s">
        <v>4772</v>
      </c>
      <c r="U426" s="32" t="s">
        <v>915</v>
      </c>
      <c r="V426" s="32" t="s">
        <v>4801</v>
      </c>
      <c r="X426" s="43"/>
      <c r="Y426" s="44"/>
      <c r="Z426" s="43"/>
      <c r="AA426" s="8"/>
      <c r="AB426" s="6"/>
      <c r="AC426" s="8"/>
      <c r="AD426" s="8"/>
      <c r="AE426" s="8"/>
      <c r="AF426" s="36"/>
      <c r="AG426" s="8"/>
      <c r="AH426" s="6"/>
      <c r="AI426" s="10"/>
      <c r="AJ426" s="10"/>
      <c r="AK426" s="10"/>
      <c r="AL426" s="6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8"/>
      <c r="BO426" s="10"/>
      <c r="BP426" s="6"/>
      <c r="BQ426" s="8"/>
      <c r="BR426" s="45"/>
      <c r="BS426" s="10"/>
      <c r="BT426" s="10"/>
      <c r="BU426" s="10"/>
      <c r="BV426" s="10"/>
      <c r="BW426" s="8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</row>
    <row r="427" spans="2:147" ht="18.75">
      <c r="B427" s="14"/>
      <c r="C427" s="32"/>
      <c r="D427" s="33"/>
      <c r="E427" s="131">
        <v>10818869</v>
      </c>
      <c r="F427" s="14"/>
      <c r="G427" s="132" t="s">
        <v>4528</v>
      </c>
      <c r="H427" s="132" t="s">
        <v>4526</v>
      </c>
      <c r="I427" s="132" t="s">
        <v>4527</v>
      </c>
      <c r="J427" s="133">
        <v>5052882</v>
      </c>
      <c r="K427" s="14"/>
      <c r="M427" s="133" t="s">
        <v>547</v>
      </c>
      <c r="N427" s="32">
        <v>12</v>
      </c>
      <c r="O427" s="144">
        <v>4.6900000000000004</v>
      </c>
      <c r="P427" s="134">
        <v>41149</v>
      </c>
      <c r="R427" s="32" t="s">
        <v>4111</v>
      </c>
      <c r="S427" s="133" t="s">
        <v>127</v>
      </c>
      <c r="T427" s="133" t="s">
        <v>1991</v>
      </c>
      <c r="U427" s="32" t="s">
        <v>915</v>
      </c>
      <c r="V427" s="32" t="s">
        <v>4579</v>
      </c>
      <c r="X427" s="43"/>
      <c r="Y427" s="44"/>
      <c r="Z427" s="43"/>
      <c r="AA427" s="8"/>
      <c r="AB427" s="6"/>
      <c r="AC427" s="8"/>
      <c r="AD427" s="8"/>
      <c r="AE427" s="8"/>
      <c r="AF427" s="36"/>
      <c r="AG427" s="8"/>
      <c r="AH427" s="6"/>
      <c r="AI427" s="10"/>
      <c r="AJ427" s="10"/>
      <c r="AK427" s="10"/>
      <c r="AL427" s="6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8"/>
      <c r="BO427" s="10"/>
      <c r="BP427" s="6"/>
      <c r="BQ427" s="8"/>
      <c r="BR427" s="45"/>
      <c r="BS427" s="10"/>
      <c r="BT427" s="10"/>
      <c r="BU427" s="10"/>
      <c r="BV427" s="10"/>
      <c r="BW427" s="8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</row>
    <row r="428" spans="2:147" ht="18.75">
      <c r="B428" s="14"/>
      <c r="C428" s="32"/>
      <c r="D428" s="33"/>
      <c r="E428" s="33">
        <v>106905</v>
      </c>
      <c r="G428" s="14" t="s">
        <v>2837</v>
      </c>
      <c r="H428" s="14" t="s">
        <v>955</v>
      </c>
      <c r="I428" s="14" t="s">
        <v>153</v>
      </c>
      <c r="L428" s="14" t="s">
        <v>2883</v>
      </c>
      <c r="M428" s="32">
        <v>78641</v>
      </c>
      <c r="N428" s="41">
        <v>8</v>
      </c>
      <c r="O428" s="53">
        <v>3.9</v>
      </c>
      <c r="P428" s="31">
        <v>36445</v>
      </c>
      <c r="Q428" s="31">
        <v>36595</v>
      </c>
      <c r="R428" s="31"/>
      <c r="S428" s="32" t="s">
        <v>2838</v>
      </c>
      <c r="T428" s="32" t="s">
        <v>2839</v>
      </c>
      <c r="U428" s="32" t="s">
        <v>3338</v>
      </c>
      <c r="V428" s="32" t="s">
        <v>2842</v>
      </c>
      <c r="X428" s="43"/>
      <c r="Y428" s="44"/>
      <c r="Z428" s="43"/>
      <c r="AA428" s="8"/>
      <c r="AB428" s="6"/>
      <c r="AC428" s="8"/>
      <c r="AD428" s="8"/>
      <c r="AE428" s="8"/>
      <c r="AF428" s="36"/>
      <c r="AG428" s="8"/>
      <c r="AH428" s="6"/>
      <c r="AI428" s="10"/>
      <c r="AJ428" s="10"/>
      <c r="AK428" s="10"/>
      <c r="AL428" s="6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8"/>
      <c r="BO428" s="10"/>
      <c r="BP428" s="6"/>
      <c r="BQ428" s="8"/>
      <c r="BR428" s="45"/>
      <c r="BS428" s="10"/>
      <c r="BT428" s="10"/>
      <c r="BU428" s="10"/>
      <c r="BV428" s="10"/>
      <c r="BW428" s="8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</row>
    <row r="429" spans="2:147" ht="18.75">
      <c r="B429" s="14"/>
      <c r="C429" s="32"/>
      <c r="D429" s="33"/>
      <c r="G429" s="14" t="s">
        <v>2004</v>
      </c>
      <c r="H429" s="14" t="s">
        <v>3232</v>
      </c>
      <c r="I429" s="14" t="s">
        <v>487</v>
      </c>
      <c r="L429" s="14" t="s">
        <v>2884</v>
      </c>
      <c r="M429" s="32">
        <v>78753</v>
      </c>
      <c r="N429" s="41">
        <v>256</v>
      </c>
      <c r="O429" s="53">
        <v>27.02</v>
      </c>
      <c r="P429" s="31">
        <v>34764</v>
      </c>
      <c r="Q429" s="31">
        <v>35543</v>
      </c>
      <c r="R429" s="31"/>
      <c r="S429" s="32" t="s">
        <v>2005</v>
      </c>
      <c r="T429" s="32" t="s">
        <v>2006</v>
      </c>
      <c r="U429" s="32" t="s">
        <v>3338</v>
      </c>
      <c r="V429" s="32" t="s">
        <v>3551</v>
      </c>
      <c r="X429" s="43"/>
      <c r="Y429" s="44"/>
      <c r="Z429" s="43"/>
      <c r="AA429" s="8"/>
      <c r="AB429" s="6"/>
      <c r="AC429" s="8"/>
      <c r="AD429" s="8"/>
      <c r="AE429" s="8"/>
      <c r="AF429" s="36"/>
      <c r="AG429" s="8"/>
      <c r="AH429" s="6"/>
      <c r="AI429" s="10"/>
      <c r="AJ429" s="10"/>
      <c r="AK429" s="10"/>
      <c r="AL429" s="6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8"/>
      <c r="BO429" s="10"/>
      <c r="BP429" s="6"/>
      <c r="BQ429" s="8"/>
      <c r="BR429" s="45"/>
      <c r="BS429" s="10"/>
      <c r="BT429" s="10"/>
      <c r="BU429" s="10"/>
      <c r="BV429" s="10"/>
      <c r="BW429" s="8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</row>
    <row r="430" spans="2:147" ht="18.75">
      <c r="B430" s="14"/>
      <c r="C430" s="32"/>
      <c r="D430" s="33"/>
      <c r="E430" s="131" t="s">
        <v>2641</v>
      </c>
      <c r="F430" s="14"/>
      <c r="G430" s="132" t="s">
        <v>3742</v>
      </c>
      <c r="H430" s="132" t="s">
        <v>2642</v>
      </c>
      <c r="I430" s="132" t="s">
        <v>3744</v>
      </c>
      <c r="J430" s="133">
        <v>3356769</v>
      </c>
      <c r="K430" s="133"/>
      <c r="L430" s="132"/>
      <c r="M430" s="133" t="s">
        <v>3743</v>
      </c>
      <c r="N430" s="133">
        <v>120</v>
      </c>
      <c r="O430" s="141">
        <v>8.4849999999999994</v>
      </c>
      <c r="P430" s="134">
        <v>39652</v>
      </c>
      <c r="R430" s="133" t="s">
        <v>4364</v>
      </c>
      <c r="S430" s="133" t="s">
        <v>2275</v>
      </c>
      <c r="T430" s="32" t="s">
        <v>2251</v>
      </c>
      <c r="U430" s="133" t="s">
        <v>562</v>
      </c>
      <c r="V430" s="32" t="s">
        <v>270</v>
      </c>
      <c r="X430" s="43"/>
      <c r="Y430" s="44"/>
      <c r="Z430" s="43"/>
      <c r="AA430" s="8"/>
      <c r="AB430" s="6"/>
      <c r="AC430" s="8"/>
      <c r="AD430" s="8"/>
      <c r="AE430" s="8"/>
      <c r="AF430" s="36"/>
      <c r="AG430" s="8"/>
      <c r="AH430" s="6"/>
      <c r="AI430" s="10"/>
      <c r="AJ430" s="10"/>
      <c r="AK430" s="10"/>
      <c r="AL430" s="6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8"/>
      <c r="BO430" s="10"/>
      <c r="BP430" s="6"/>
      <c r="BQ430" s="8"/>
      <c r="BR430" s="45"/>
      <c r="BS430" s="10"/>
      <c r="BT430" s="10"/>
      <c r="BU430" s="10"/>
      <c r="BV430" s="10"/>
      <c r="BW430" s="8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</row>
    <row r="431" spans="2:147" ht="18.75">
      <c r="B431" s="14"/>
      <c r="C431" s="32"/>
      <c r="D431" s="33"/>
      <c r="G431" s="14" t="s">
        <v>2009</v>
      </c>
      <c r="H431" s="14" t="s">
        <v>2010</v>
      </c>
      <c r="I431" s="14" t="s">
        <v>2011</v>
      </c>
      <c r="L431" s="14" t="s">
        <v>2099</v>
      </c>
      <c r="M431" s="32">
        <v>78728</v>
      </c>
      <c r="N431" s="41">
        <v>512</v>
      </c>
      <c r="O431" s="53">
        <v>30.12</v>
      </c>
      <c r="P431" s="31" t="s">
        <v>418</v>
      </c>
      <c r="Q431" s="31" t="s">
        <v>418</v>
      </c>
      <c r="R431" s="31"/>
      <c r="S431" s="32" t="s">
        <v>2012</v>
      </c>
      <c r="T431" s="32" t="s">
        <v>2013</v>
      </c>
      <c r="U431" s="32" t="s">
        <v>3338</v>
      </c>
      <c r="V431" s="32" t="s">
        <v>3556</v>
      </c>
      <c r="X431" s="43"/>
      <c r="Y431" s="44"/>
      <c r="Z431" s="43"/>
      <c r="AA431" s="8"/>
      <c r="AB431" s="6"/>
      <c r="AC431" s="8"/>
      <c r="AD431" s="8"/>
      <c r="AE431" s="8"/>
      <c r="AF431" s="36"/>
      <c r="AG431" s="8"/>
      <c r="AH431" s="6"/>
      <c r="AI431" s="10"/>
      <c r="AJ431" s="10"/>
      <c r="AK431" s="10"/>
      <c r="AL431" s="6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8"/>
      <c r="BO431" s="10"/>
      <c r="BP431" s="6"/>
      <c r="BQ431" s="8"/>
      <c r="BR431" s="45"/>
      <c r="BS431" s="10"/>
      <c r="BT431" s="10"/>
      <c r="BU431" s="10"/>
      <c r="BV431" s="10"/>
      <c r="BW431" s="8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</row>
    <row r="432" spans="2:147" ht="18.75">
      <c r="B432" s="14"/>
      <c r="C432" s="32"/>
      <c r="D432" s="33"/>
      <c r="E432" s="131">
        <v>10135361</v>
      </c>
      <c r="F432" s="14"/>
      <c r="G432" s="132" t="s">
        <v>551</v>
      </c>
      <c r="H432" s="132" t="s">
        <v>2828</v>
      </c>
      <c r="I432" s="132" t="s">
        <v>552</v>
      </c>
      <c r="J432" s="133">
        <v>182738</v>
      </c>
      <c r="K432" s="133"/>
      <c r="L432" s="132"/>
      <c r="M432" s="133" t="s">
        <v>547</v>
      </c>
      <c r="N432" s="133">
        <v>4</v>
      </c>
      <c r="O432" s="141">
        <v>0.4</v>
      </c>
      <c r="P432" s="134">
        <v>39549</v>
      </c>
      <c r="Q432" s="134">
        <v>39952</v>
      </c>
      <c r="R432" s="133" t="s">
        <v>4111</v>
      </c>
      <c r="S432" s="133" t="s">
        <v>2258</v>
      </c>
      <c r="T432" s="32" t="s">
        <v>2245</v>
      </c>
      <c r="U432" s="133" t="s">
        <v>914</v>
      </c>
      <c r="V432" s="32" t="s">
        <v>270</v>
      </c>
      <c r="X432" s="43"/>
      <c r="Y432" s="44"/>
      <c r="Z432" s="43"/>
      <c r="AA432" s="8"/>
      <c r="AB432" s="6"/>
      <c r="AC432" s="8"/>
      <c r="AD432" s="8"/>
      <c r="AE432" s="8"/>
      <c r="AF432" s="36"/>
      <c r="AG432" s="8"/>
      <c r="AH432" s="6"/>
      <c r="AI432" s="10"/>
      <c r="AJ432" s="10"/>
      <c r="AK432" s="10"/>
      <c r="AL432" s="6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8"/>
      <c r="BO432" s="10"/>
      <c r="BP432" s="6"/>
      <c r="BQ432" s="8"/>
      <c r="BR432" s="45"/>
      <c r="BS432" s="10"/>
      <c r="BT432" s="10"/>
      <c r="BU432" s="10"/>
      <c r="BV432" s="10"/>
      <c r="BW432" s="8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</row>
    <row r="433" spans="2:147" ht="18.75">
      <c r="B433" s="14"/>
      <c r="C433" s="32"/>
      <c r="D433" s="33"/>
      <c r="E433" s="131">
        <v>10745095</v>
      </c>
      <c r="F433" s="14"/>
      <c r="G433" s="132" t="s">
        <v>4466</v>
      </c>
      <c r="H433" s="132" t="s">
        <v>4467</v>
      </c>
      <c r="I433" s="132" t="s">
        <v>650</v>
      </c>
      <c r="J433" s="133">
        <v>3176382</v>
      </c>
      <c r="K433" s="132"/>
      <c r="M433" s="133" t="s">
        <v>1401</v>
      </c>
      <c r="N433" s="32">
        <v>36</v>
      </c>
      <c r="O433" s="135">
        <v>7.06</v>
      </c>
      <c r="P433" s="134">
        <v>41004</v>
      </c>
      <c r="Q433" s="134">
        <v>41171</v>
      </c>
      <c r="R433" s="32" t="s">
        <v>521</v>
      </c>
      <c r="S433" s="133" t="s">
        <v>4494</v>
      </c>
      <c r="T433" s="133" t="s">
        <v>4483</v>
      </c>
      <c r="U433" s="32" t="s">
        <v>914</v>
      </c>
      <c r="V433" s="32" t="s">
        <v>4519</v>
      </c>
      <c r="X433" s="43"/>
      <c r="Y433" s="44"/>
      <c r="Z433" s="43"/>
      <c r="AA433" s="8"/>
      <c r="AB433" s="6"/>
      <c r="AC433" s="8"/>
      <c r="AD433" s="8"/>
      <c r="AE433" s="8"/>
      <c r="AF433" s="36"/>
      <c r="AG433" s="8"/>
      <c r="AH433" s="6"/>
      <c r="AI433" s="10"/>
      <c r="AJ433" s="10"/>
      <c r="AK433" s="10"/>
      <c r="AL433" s="6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8"/>
      <c r="BO433" s="10"/>
      <c r="BP433" s="6"/>
      <c r="BQ433" s="8"/>
      <c r="BR433" s="45"/>
      <c r="BS433" s="10"/>
      <c r="BT433" s="10"/>
      <c r="BU433" s="10"/>
      <c r="BV433" s="10"/>
      <c r="BW433" s="8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</row>
    <row r="434" spans="2:147" ht="18.75">
      <c r="B434" s="14"/>
      <c r="C434" s="32"/>
      <c r="D434" s="33"/>
      <c r="E434" s="60">
        <v>276077</v>
      </c>
      <c r="G434" s="56" t="s">
        <v>649</v>
      </c>
      <c r="H434" s="57" t="s">
        <v>2065</v>
      </c>
      <c r="I434" s="56" t="s">
        <v>1970</v>
      </c>
      <c r="J434" s="92">
        <v>3176382</v>
      </c>
      <c r="K434" s="92"/>
      <c r="L434" s="56" t="s">
        <v>650</v>
      </c>
      <c r="M434" s="32">
        <v>78732</v>
      </c>
      <c r="N434" s="41">
        <v>29</v>
      </c>
      <c r="O434" s="99">
        <v>7.83</v>
      </c>
      <c r="P434" s="59">
        <v>38565</v>
      </c>
      <c r="Q434" s="59">
        <v>38776</v>
      </c>
      <c r="R434" s="32" t="s">
        <v>4364</v>
      </c>
      <c r="S434" s="32" t="s">
        <v>268</v>
      </c>
      <c r="T434" s="32" t="s">
        <v>269</v>
      </c>
      <c r="U434" s="32" t="s">
        <v>3338</v>
      </c>
      <c r="V434" s="32" t="s">
        <v>738</v>
      </c>
      <c r="X434" s="43"/>
      <c r="Y434" s="44"/>
      <c r="Z434" s="43"/>
      <c r="AA434" s="8"/>
      <c r="AB434" s="6"/>
      <c r="AC434" s="8"/>
      <c r="AD434" s="8"/>
      <c r="AE434" s="8"/>
      <c r="AF434" s="36"/>
      <c r="AG434" s="8"/>
      <c r="AH434" s="6"/>
      <c r="AI434" s="10"/>
      <c r="AJ434" s="10"/>
      <c r="AK434" s="10"/>
      <c r="AL434" s="6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8"/>
      <c r="BO434" s="10"/>
      <c r="BP434" s="6"/>
      <c r="BQ434" s="8"/>
      <c r="BR434" s="45"/>
      <c r="BS434" s="10"/>
      <c r="BT434" s="10"/>
      <c r="BU434" s="10"/>
      <c r="BV434" s="10"/>
      <c r="BW434" s="8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</row>
    <row r="435" spans="2:147" ht="18.75">
      <c r="B435" s="14"/>
      <c r="C435" s="32"/>
      <c r="D435" s="33"/>
      <c r="E435" s="60">
        <v>246130</v>
      </c>
      <c r="G435" s="56" t="s">
        <v>228</v>
      </c>
      <c r="H435" s="56" t="s">
        <v>229</v>
      </c>
      <c r="I435" s="56" t="s">
        <v>230</v>
      </c>
      <c r="J435" s="92"/>
      <c r="K435" s="92"/>
      <c r="L435" s="14" t="s">
        <v>231</v>
      </c>
      <c r="M435" s="72">
        <v>78732</v>
      </c>
      <c r="N435" s="32">
        <v>417</v>
      </c>
      <c r="O435" s="53">
        <v>55.1</v>
      </c>
      <c r="P435" s="59">
        <v>38433</v>
      </c>
      <c r="Q435" s="59">
        <v>38671</v>
      </c>
      <c r="R435" s="32" t="s">
        <v>4364</v>
      </c>
      <c r="S435" s="32" t="s">
        <v>232</v>
      </c>
      <c r="T435" s="85" t="s">
        <v>3229</v>
      </c>
      <c r="U435" s="32" t="s">
        <v>3338</v>
      </c>
      <c r="V435" s="32" t="s">
        <v>2473</v>
      </c>
      <c r="X435" s="43"/>
      <c r="Y435" s="44"/>
      <c r="Z435" s="43"/>
      <c r="AA435" s="8"/>
      <c r="AB435" s="6"/>
      <c r="AC435" s="8"/>
      <c r="AD435" s="8"/>
      <c r="AE435" s="8"/>
      <c r="AF435" s="36"/>
      <c r="AG435" s="8"/>
      <c r="AH435" s="6"/>
      <c r="AI435" s="10"/>
      <c r="AJ435" s="10"/>
      <c r="AK435" s="10"/>
      <c r="AL435" s="6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8"/>
      <c r="BO435" s="10"/>
      <c r="BP435" s="6"/>
      <c r="BQ435" s="8"/>
      <c r="BR435" s="45"/>
      <c r="BS435" s="10"/>
      <c r="BT435" s="10"/>
      <c r="BU435" s="10"/>
      <c r="BV435" s="10"/>
      <c r="BW435" s="8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</row>
    <row r="436" spans="2:147" ht="18.75">
      <c r="B436" s="14"/>
      <c r="C436" s="32"/>
      <c r="D436" s="33"/>
      <c r="G436" s="14" t="s">
        <v>2014</v>
      </c>
      <c r="H436" s="14" t="s">
        <v>2015</v>
      </c>
      <c r="I436" s="14" t="s">
        <v>2016</v>
      </c>
      <c r="L436" s="14" t="s">
        <v>3282</v>
      </c>
      <c r="M436" s="32">
        <v>78759</v>
      </c>
      <c r="N436" s="41">
        <v>204</v>
      </c>
      <c r="O436" s="53">
        <v>9.81</v>
      </c>
      <c r="P436" s="31">
        <v>34220</v>
      </c>
      <c r="Q436" s="31">
        <v>34333</v>
      </c>
      <c r="R436" s="31"/>
      <c r="S436" s="32" t="s">
        <v>4342</v>
      </c>
      <c r="T436" s="32" t="s">
        <v>2907</v>
      </c>
      <c r="U436" s="32" t="s">
        <v>3338</v>
      </c>
      <c r="V436" s="32" t="s">
        <v>3545</v>
      </c>
      <c r="X436" s="43"/>
      <c r="Y436" s="44"/>
      <c r="Z436" s="43"/>
      <c r="AA436" s="8"/>
      <c r="AB436" s="6"/>
      <c r="AC436" s="8"/>
      <c r="AD436" s="8"/>
      <c r="AE436" s="8"/>
      <c r="AF436" s="36"/>
      <c r="AG436" s="8"/>
      <c r="AH436" s="6"/>
      <c r="AI436" s="10"/>
      <c r="AJ436" s="10"/>
      <c r="AK436" s="10"/>
      <c r="AL436" s="6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8"/>
      <c r="BO436" s="10"/>
      <c r="BP436" s="6"/>
      <c r="BQ436" s="8"/>
      <c r="BR436" s="45"/>
      <c r="BS436" s="10"/>
      <c r="BT436" s="10"/>
      <c r="BU436" s="10"/>
      <c r="BV436" s="10"/>
      <c r="BW436" s="8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</row>
    <row r="437" spans="2:147" ht="18.75">
      <c r="B437" s="14"/>
      <c r="C437" s="32"/>
      <c r="D437" s="33"/>
      <c r="G437" s="14" t="s">
        <v>1123</v>
      </c>
      <c r="H437" s="14" t="s">
        <v>1124</v>
      </c>
      <c r="I437" s="14" t="s">
        <v>1125</v>
      </c>
      <c r="L437" s="14" t="s">
        <v>3283</v>
      </c>
      <c r="M437" s="32">
        <v>78759</v>
      </c>
      <c r="N437" s="41">
        <v>204</v>
      </c>
      <c r="O437" s="53">
        <v>8.3390000000000004</v>
      </c>
      <c r="P437" s="31" t="s">
        <v>1126</v>
      </c>
      <c r="Q437" s="31" t="s">
        <v>1127</v>
      </c>
      <c r="R437" s="31"/>
      <c r="S437" s="32" t="s">
        <v>1128</v>
      </c>
      <c r="T437" s="32" t="s">
        <v>1129</v>
      </c>
      <c r="U437" s="32" t="s">
        <v>3338</v>
      </c>
      <c r="V437" s="32" t="s">
        <v>3551</v>
      </c>
      <c r="X437" s="43"/>
      <c r="Y437" s="44"/>
      <c r="Z437" s="43"/>
      <c r="AA437" s="8"/>
      <c r="AB437" s="6"/>
      <c r="AC437" s="8"/>
      <c r="AD437" s="8"/>
      <c r="AE437" s="8"/>
      <c r="AF437" s="36"/>
      <c r="AG437" s="8"/>
      <c r="AH437" s="6"/>
      <c r="AI437" s="10"/>
      <c r="AJ437" s="10"/>
      <c r="AK437" s="10"/>
      <c r="AL437" s="6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8"/>
      <c r="BO437" s="10"/>
      <c r="BP437" s="6"/>
      <c r="BQ437" s="8"/>
      <c r="BR437" s="45"/>
      <c r="BS437" s="10"/>
      <c r="BT437" s="10"/>
      <c r="BU437" s="10"/>
      <c r="BV437" s="10"/>
      <c r="BW437" s="8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</row>
    <row r="438" spans="2:147" ht="18.75">
      <c r="B438" s="14"/>
      <c r="C438" s="32"/>
      <c r="D438" s="33"/>
      <c r="E438" s="131">
        <v>10456711</v>
      </c>
      <c r="F438" s="14"/>
      <c r="G438" s="132" t="s">
        <v>1943</v>
      </c>
      <c r="H438" s="132" t="s">
        <v>119</v>
      </c>
      <c r="I438" s="132" t="s">
        <v>118</v>
      </c>
      <c r="J438" s="133">
        <v>842036</v>
      </c>
      <c r="K438" s="132"/>
      <c r="L438" s="132"/>
      <c r="M438" s="133" t="s">
        <v>3660</v>
      </c>
      <c r="N438" s="32">
        <v>8</v>
      </c>
      <c r="O438" s="32">
        <v>0.16700000000000001</v>
      </c>
      <c r="P438" s="134">
        <v>40352</v>
      </c>
      <c r="Q438" s="134">
        <v>40567</v>
      </c>
      <c r="R438" s="32" t="s">
        <v>1671</v>
      </c>
      <c r="S438" s="133" t="s">
        <v>121</v>
      </c>
      <c r="T438" s="133" t="s">
        <v>120</v>
      </c>
      <c r="U438" s="133" t="s">
        <v>914</v>
      </c>
      <c r="V438" s="32" t="s">
        <v>2177</v>
      </c>
      <c r="X438" s="43"/>
      <c r="Y438" s="44"/>
      <c r="Z438" s="43"/>
      <c r="AA438" s="8"/>
      <c r="AB438" s="6"/>
      <c r="AC438" s="8"/>
      <c r="AD438" s="8"/>
      <c r="AE438" s="8"/>
      <c r="AF438" s="36"/>
      <c r="AG438" s="8"/>
      <c r="AH438" s="6"/>
      <c r="AI438" s="10"/>
      <c r="AJ438" s="10"/>
      <c r="AK438" s="10"/>
      <c r="AL438" s="6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8"/>
      <c r="BO438" s="10"/>
      <c r="BP438" s="6"/>
      <c r="BQ438" s="8"/>
      <c r="BR438" s="45"/>
      <c r="BS438" s="10"/>
      <c r="BT438" s="10"/>
      <c r="BU438" s="10"/>
      <c r="BV438" s="10"/>
      <c r="BW438" s="8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</row>
    <row r="439" spans="2:147" ht="18.75">
      <c r="B439" s="14"/>
      <c r="C439" s="32"/>
      <c r="D439" s="33"/>
      <c r="E439" s="33">
        <v>140340</v>
      </c>
      <c r="G439" s="14" t="s">
        <v>944</v>
      </c>
      <c r="H439" s="14" t="s">
        <v>4272</v>
      </c>
      <c r="I439" s="14" t="s">
        <v>1503</v>
      </c>
      <c r="L439" s="14" t="s">
        <v>3284</v>
      </c>
      <c r="M439" s="32">
        <v>78704</v>
      </c>
      <c r="N439" s="41">
        <v>29</v>
      </c>
      <c r="O439" s="53">
        <v>3.45</v>
      </c>
      <c r="P439" s="31">
        <v>36665</v>
      </c>
      <c r="Q439" s="31">
        <v>36798</v>
      </c>
      <c r="R439" s="31"/>
      <c r="S439" s="32" t="s">
        <v>435</v>
      </c>
      <c r="T439" s="32" t="s">
        <v>436</v>
      </c>
      <c r="U439" s="32" t="s">
        <v>3338</v>
      </c>
      <c r="V439" s="32" t="s">
        <v>4270</v>
      </c>
      <c r="X439" s="43"/>
      <c r="Y439" s="44"/>
      <c r="Z439" s="43"/>
      <c r="AA439" s="8"/>
      <c r="AB439" s="6"/>
      <c r="AC439" s="8"/>
      <c r="AD439" s="8"/>
      <c r="AE439" s="8"/>
      <c r="AF439" s="36"/>
      <c r="AG439" s="8"/>
      <c r="AH439" s="6"/>
      <c r="AI439" s="10"/>
      <c r="AJ439" s="10"/>
      <c r="AK439" s="10"/>
      <c r="AL439" s="6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8"/>
      <c r="BO439" s="10"/>
      <c r="BP439" s="6"/>
      <c r="BQ439" s="8"/>
      <c r="BR439" s="45"/>
      <c r="BS439" s="10"/>
      <c r="BT439" s="10"/>
      <c r="BU439" s="10"/>
      <c r="BV439" s="10"/>
      <c r="BW439" s="8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</row>
    <row r="440" spans="2:147" ht="18.75">
      <c r="B440" s="14"/>
      <c r="C440" s="32"/>
      <c r="D440" s="33"/>
      <c r="E440" s="131">
        <v>10892119</v>
      </c>
      <c r="F440" s="14"/>
      <c r="G440" s="132" t="s">
        <v>4750</v>
      </c>
      <c r="H440" s="132" t="s">
        <v>4748</v>
      </c>
      <c r="I440" s="132" t="s">
        <v>4749</v>
      </c>
      <c r="J440" s="133">
        <v>195694</v>
      </c>
      <c r="K440" s="14"/>
      <c r="M440" s="133" t="s">
        <v>4076</v>
      </c>
      <c r="N440" s="5">
        <v>12</v>
      </c>
      <c r="O440" s="141">
        <v>1.4998</v>
      </c>
      <c r="P440" s="134">
        <v>41309</v>
      </c>
      <c r="Q440" s="14"/>
      <c r="R440" s="133" t="s">
        <v>1892</v>
      </c>
      <c r="S440" s="133" t="s">
        <v>4786</v>
      </c>
      <c r="T440" s="133" t="s">
        <v>4773</v>
      </c>
      <c r="U440" s="32" t="s">
        <v>915</v>
      </c>
      <c r="V440" s="32" t="s">
        <v>4801</v>
      </c>
      <c r="X440" s="43"/>
      <c r="Y440" s="44"/>
      <c r="Z440" s="43"/>
      <c r="AA440" s="8"/>
      <c r="AB440" s="6"/>
      <c r="AC440" s="8"/>
      <c r="AD440" s="8"/>
      <c r="AE440" s="8"/>
      <c r="AF440" s="36"/>
      <c r="AG440" s="8"/>
      <c r="AH440" s="6"/>
      <c r="AI440" s="10"/>
      <c r="AJ440" s="10"/>
      <c r="AK440" s="10"/>
      <c r="AL440" s="6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8"/>
      <c r="BO440" s="10"/>
      <c r="BP440" s="6"/>
      <c r="BQ440" s="8"/>
      <c r="BR440" s="45"/>
      <c r="BS440" s="10"/>
      <c r="BT440" s="10"/>
      <c r="BU440" s="10"/>
      <c r="BV440" s="10"/>
      <c r="BW440" s="8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</row>
    <row r="441" spans="2:147" ht="18.75">
      <c r="B441" s="14"/>
      <c r="C441" s="32"/>
      <c r="D441" s="33"/>
      <c r="E441" s="33">
        <v>10101599</v>
      </c>
      <c r="G441" s="14" t="s">
        <v>351</v>
      </c>
      <c r="H441" s="14" t="s">
        <v>352</v>
      </c>
      <c r="I441" s="14" t="s">
        <v>408</v>
      </c>
      <c r="J441" s="32">
        <v>3323525</v>
      </c>
      <c r="L441" s="59"/>
      <c r="M441" s="32">
        <v>78753</v>
      </c>
      <c r="N441" s="32">
        <v>213</v>
      </c>
      <c r="O441" s="32">
        <v>8.1999999999999993</v>
      </c>
      <c r="P441" s="59">
        <v>39443</v>
      </c>
      <c r="Q441" s="59">
        <v>39643</v>
      </c>
      <c r="R441" s="93" t="s">
        <v>4364</v>
      </c>
      <c r="S441" s="93" t="s">
        <v>409</v>
      </c>
      <c r="T441" s="32" t="s">
        <v>410</v>
      </c>
      <c r="U441" s="32" t="s">
        <v>3338</v>
      </c>
      <c r="V441" s="32" t="s">
        <v>2317</v>
      </c>
      <c r="X441" s="43"/>
      <c r="Y441" s="44"/>
      <c r="Z441" s="43"/>
      <c r="AA441" s="8"/>
      <c r="AB441" s="6"/>
      <c r="AC441" s="8"/>
      <c r="AD441" s="8"/>
      <c r="AE441" s="8"/>
      <c r="AF441" s="36"/>
      <c r="AG441" s="8"/>
      <c r="AH441" s="6"/>
      <c r="AI441" s="10"/>
      <c r="AJ441" s="10"/>
      <c r="AK441" s="10"/>
      <c r="AL441" s="6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8"/>
      <c r="BO441" s="10"/>
      <c r="BP441" s="6"/>
      <c r="BQ441" s="8"/>
      <c r="BR441" s="45"/>
      <c r="BS441" s="10"/>
      <c r="BT441" s="10"/>
      <c r="BU441" s="10"/>
      <c r="BV441" s="10"/>
      <c r="BW441" s="8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</row>
    <row r="442" spans="2:147" ht="18.75">
      <c r="B442" s="14"/>
      <c r="C442" s="32"/>
      <c r="D442" s="33"/>
      <c r="E442" s="58" t="s">
        <v>2436</v>
      </c>
      <c r="G442" s="56" t="s">
        <v>2351</v>
      </c>
      <c r="H442" s="56" t="s">
        <v>1601</v>
      </c>
      <c r="I442" s="56" t="s">
        <v>719</v>
      </c>
      <c r="J442" s="92">
        <v>127707</v>
      </c>
      <c r="K442" s="92"/>
      <c r="L442" s="56" t="s">
        <v>719</v>
      </c>
      <c r="M442" s="92">
        <v>78748</v>
      </c>
      <c r="N442" s="102">
        <v>80</v>
      </c>
      <c r="O442" s="99">
        <v>3.82</v>
      </c>
      <c r="P442" s="59">
        <v>39141</v>
      </c>
      <c r="Q442" s="59">
        <v>39387</v>
      </c>
      <c r="R442" s="32" t="s">
        <v>4111</v>
      </c>
      <c r="S442" s="93" t="s">
        <v>47</v>
      </c>
      <c r="T442" s="32" t="s">
        <v>3401</v>
      </c>
      <c r="U442" s="93" t="s">
        <v>914</v>
      </c>
      <c r="V442" s="93" t="s">
        <v>2285</v>
      </c>
      <c r="X442" s="43"/>
      <c r="Y442" s="44"/>
      <c r="Z442" s="43"/>
      <c r="AA442" s="8"/>
      <c r="AB442" s="6"/>
      <c r="AC442" s="8"/>
      <c r="AD442" s="8"/>
      <c r="AE442" s="8"/>
      <c r="AF442" s="36"/>
      <c r="AG442" s="8"/>
      <c r="AH442" s="6"/>
      <c r="AI442" s="10"/>
      <c r="AJ442" s="10"/>
      <c r="AK442" s="10"/>
      <c r="AL442" s="6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8"/>
      <c r="BO442" s="10"/>
      <c r="BP442" s="6"/>
      <c r="BQ442" s="8"/>
      <c r="BR442" s="45"/>
      <c r="BS442" s="10"/>
      <c r="BT442" s="10"/>
      <c r="BU442" s="10"/>
      <c r="BV442" s="10"/>
      <c r="BW442" s="8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</row>
    <row r="443" spans="2:147" ht="18.75">
      <c r="B443" s="14"/>
      <c r="C443" s="32"/>
      <c r="D443" s="33"/>
      <c r="E443" s="33" t="s">
        <v>480</v>
      </c>
      <c r="G443" s="14" t="s">
        <v>4103</v>
      </c>
      <c r="H443" s="14" t="s">
        <v>4102</v>
      </c>
      <c r="I443" s="14" t="s">
        <v>1148</v>
      </c>
      <c r="L443" s="14" t="s">
        <v>3287</v>
      </c>
      <c r="M443" s="32">
        <v>78758</v>
      </c>
      <c r="N443" s="41">
        <v>34</v>
      </c>
      <c r="O443" s="53">
        <v>2.0099999999999998</v>
      </c>
      <c r="P443" s="31">
        <v>36416</v>
      </c>
      <c r="Q443" s="31">
        <v>36697</v>
      </c>
      <c r="R443" s="31"/>
      <c r="S443" s="32" t="s">
        <v>689</v>
      </c>
      <c r="T443" s="32" t="s">
        <v>690</v>
      </c>
      <c r="U443" s="32" t="s">
        <v>2070</v>
      </c>
      <c r="V443" s="32" t="s">
        <v>1379</v>
      </c>
      <c r="X443" s="43"/>
      <c r="Y443" s="44"/>
      <c r="Z443" s="43"/>
      <c r="AA443" s="8"/>
      <c r="AB443" s="6"/>
      <c r="AC443" s="8"/>
      <c r="AD443" s="8"/>
      <c r="AE443" s="8"/>
      <c r="AF443" s="36"/>
      <c r="AG443" s="8"/>
      <c r="AH443" s="6"/>
      <c r="AI443" s="10"/>
      <c r="AJ443" s="10"/>
      <c r="AK443" s="10"/>
      <c r="AL443" s="6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8"/>
      <c r="BO443" s="10"/>
      <c r="BP443" s="6"/>
      <c r="BQ443" s="8"/>
      <c r="BR443" s="45"/>
      <c r="BS443" s="10"/>
      <c r="BT443" s="10"/>
      <c r="BU443" s="10"/>
      <c r="BV443" s="10"/>
      <c r="BW443" s="8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</row>
    <row r="444" spans="2:147" ht="18.75">
      <c r="B444" s="14"/>
      <c r="C444" s="32"/>
      <c r="D444" s="33"/>
      <c r="E444" s="60">
        <v>232036</v>
      </c>
      <c r="G444" s="56" t="s">
        <v>1210</v>
      </c>
      <c r="H444" s="56" t="s">
        <v>1211</v>
      </c>
      <c r="I444" s="14" t="s">
        <v>3969</v>
      </c>
      <c r="L444" s="56" t="s">
        <v>3287</v>
      </c>
      <c r="M444" s="32">
        <v>78758</v>
      </c>
      <c r="N444" s="41">
        <v>22</v>
      </c>
      <c r="O444" s="53">
        <v>2.0110000000000001</v>
      </c>
      <c r="P444" s="59">
        <v>38051</v>
      </c>
      <c r="Q444" s="59">
        <v>38225</v>
      </c>
      <c r="R444" s="32" t="s">
        <v>2033</v>
      </c>
      <c r="S444" s="32" t="s">
        <v>2034</v>
      </c>
      <c r="T444" s="32" t="s">
        <v>2035</v>
      </c>
      <c r="U444" s="32" t="s">
        <v>3338</v>
      </c>
      <c r="V444" s="32" t="s">
        <v>2674</v>
      </c>
      <c r="X444" s="43"/>
      <c r="Y444" s="44"/>
      <c r="Z444" s="43"/>
      <c r="AA444" s="8"/>
      <c r="AB444" s="6"/>
      <c r="AC444" s="8"/>
      <c r="AD444" s="8"/>
      <c r="AE444" s="8"/>
      <c r="AF444" s="36"/>
      <c r="AG444" s="8"/>
      <c r="AH444" s="6"/>
      <c r="AI444" s="10"/>
      <c r="AJ444" s="10"/>
      <c r="AK444" s="10"/>
      <c r="AL444" s="6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8"/>
      <c r="BO444" s="10"/>
      <c r="BP444" s="6"/>
      <c r="BQ444" s="8"/>
      <c r="BR444" s="45"/>
      <c r="BS444" s="10"/>
      <c r="BT444" s="10"/>
      <c r="BU444" s="10"/>
      <c r="BV444" s="10"/>
      <c r="BW444" s="8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</row>
    <row r="445" spans="2:147" ht="18.75">
      <c r="B445" s="14"/>
      <c r="C445" s="32"/>
      <c r="D445" s="33"/>
      <c r="E445" s="60">
        <v>287845</v>
      </c>
      <c r="G445" s="56" t="s">
        <v>762</v>
      </c>
      <c r="H445" s="57" t="s">
        <v>1763</v>
      </c>
      <c r="I445" s="56" t="s">
        <v>763</v>
      </c>
      <c r="J445" s="92"/>
      <c r="K445" s="92"/>
      <c r="L445" s="56" t="s">
        <v>763</v>
      </c>
      <c r="M445" s="32">
        <v>78758</v>
      </c>
      <c r="N445" s="102">
        <v>30</v>
      </c>
      <c r="O445" s="99">
        <v>2.2999999999999998</v>
      </c>
      <c r="P445" s="59">
        <v>38702</v>
      </c>
      <c r="Q445" s="59">
        <v>38756</v>
      </c>
      <c r="R445" s="32" t="s">
        <v>1615</v>
      </c>
      <c r="S445" s="32" t="s">
        <v>1764</v>
      </c>
      <c r="T445" s="32" t="s">
        <v>1765</v>
      </c>
      <c r="U445" s="93" t="s">
        <v>562</v>
      </c>
      <c r="V445" s="32" t="s">
        <v>3634</v>
      </c>
      <c r="X445" s="43"/>
      <c r="Y445" s="44"/>
      <c r="Z445" s="43"/>
      <c r="AA445" s="8"/>
      <c r="AB445" s="6"/>
      <c r="AC445" s="8"/>
      <c r="AD445" s="8"/>
      <c r="AE445" s="8"/>
      <c r="AF445" s="36"/>
      <c r="AG445" s="8"/>
      <c r="AH445" s="6"/>
      <c r="AI445" s="10"/>
      <c r="AJ445" s="10"/>
      <c r="AK445" s="10"/>
      <c r="AL445" s="6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8"/>
      <c r="BO445" s="10"/>
      <c r="BP445" s="6"/>
      <c r="BQ445" s="8"/>
      <c r="BR445" s="45"/>
      <c r="BS445" s="10"/>
      <c r="BT445" s="10"/>
      <c r="BU445" s="10"/>
      <c r="BV445" s="10"/>
      <c r="BW445" s="8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</row>
    <row r="446" spans="2:147" ht="18.75">
      <c r="B446" s="14"/>
      <c r="C446" s="32"/>
      <c r="D446" s="33"/>
      <c r="E446" s="33" t="s">
        <v>3756</v>
      </c>
      <c r="G446" s="14" t="s">
        <v>3264</v>
      </c>
      <c r="H446" s="14" t="s">
        <v>3606</v>
      </c>
      <c r="I446" s="14" t="s">
        <v>3677</v>
      </c>
      <c r="J446" s="32">
        <v>425918</v>
      </c>
      <c r="L446" s="35"/>
      <c r="M446" s="32" t="s">
        <v>3678</v>
      </c>
      <c r="N446" s="32">
        <v>24</v>
      </c>
      <c r="O446" s="99">
        <v>2.2999999999999998</v>
      </c>
      <c r="P446" s="59">
        <v>39317</v>
      </c>
      <c r="Q446" s="59">
        <v>39566</v>
      </c>
      <c r="R446" s="32" t="s">
        <v>1296</v>
      </c>
      <c r="S446" s="93" t="s">
        <v>3607</v>
      </c>
      <c r="T446" s="32" t="s">
        <v>1765</v>
      </c>
      <c r="U446" s="93" t="s">
        <v>178</v>
      </c>
      <c r="V446" s="93" t="s">
        <v>4107</v>
      </c>
      <c r="X446" s="43"/>
      <c r="Y446" s="44"/>
      <c r="Z446" s="43"/>
      <c r="AA446" s="8"/>
      <c r="AB446" s="6"/>
      <c r="AC446" s="8"/>
      <c r="AD446" s="8"/>
      <c r="AE446" s="8"/>
      <c r="AF446" s="36"/>
      <c r="AG446" s="8"/>
      <c r="AH446" s="6"/>
      <c r="AI446" s="10"/>
      <c r="AJ446" s="10"/>
      <c r="AK446" s="10"/>
      <c r="AL446" s="6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8"/>
      <c r="BO446" s="10"/>
      <c r="BP446" s="6"/>
      <c r="BQ446" s="8"/>
      <c r="BR446" s="45"/>
      <c r="BS446" s="10"/>
      <c r="BT446" s="10"/>
      <c r="BU446" s="10"/>
      <c r="BV446" s="10"/>
      <c r="BW446" s="8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</row>
    <row r="447" spans="2:147" ht="18.75">
      <c r="B447" s="14"/>
      <c r="C447" s="32"/>
      <c r="D447" s="33"/>
      <c r="E447" s="58">
        <v>296920</v>
      </c>
      <c r="G447" s="56" t="s">
        <v>1908</v>
      </c>
      <c r="H447" s="56" t="s">
        <v>2820</v>
      </c>
      <c r="I447" s="56" t="s">
        <v>763</v>
      </c>
      <c r="J447" s="92"/>
      <c r="K447" s="92"/>
      <c r="L447" s="56" t="s">
        <v>763</v>
      </c>
      <c r="M447" s="92">
        <v>78758</v>
      </c>
      <c r="N447" s="102">
        <v>32</v>
      </c>
      <c r="O447" s="99">
        <v>2.2999999999999998</v>
      </c>
      <c r="P447" s="59">
        <v>38863</v>
      </c>
      <c r="Q447" s="56"/>
      <c r="R447" s="32" t="s">
        <v>1615</v>
      </c>
      <c r="S447" s="93" t="s">
        <v>2821</v>
      </c>
      <c r="T447" s="93" t="s">
        <v>1765</v>
      </c>
      <c r="U447" s="93" t="s">
        <v>562</v>
      </c>
      <c r="V447" s="32" t="s">
        <v>1830</v>
      </c>
      <c r="X447" s="43"/>
      <c r="Y447" s="44"/>
      <c r="Z447" s="43"/>
      <c r="AA447" s="8"/>
      <c r="AB447" s="6"/>
      <c r="AC447" s="8"/>
      <c r="AD447" s="8"/>
      <c r="AE447" s="8"/>
      <c r="AF447" s="36"/>
      <c r="AG447" s="8"/>
      <c r="AH447" s="6"/>
      <c r="AI447" s="10"/>
      <c r="AJ447" s="10"/>
      <c r="AK447" s="10"/>
      <c r="AL447" s="6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8"/>
      <c r="BO447" s="10"/>
      <c r="BP447" s="6"/>
      <c r="BQ447" s="8"/>
      <c r="BR447" s="45"/>
      <c r="BS447" s="10"/>
      <c r="BT447" s="10"/>
      <c r="BU447" s="10"/>
      <c r="BV447" s="10"/>
      <c r="BW447" s="8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</row>
    <row r="448" spans="2:147" ht="18.75">
      <c r="B448" s="14"/>
      <c r="C448" s="32"/>
      <c r="D448" s="33"/>
      <c r="E448" s="68">
        <v>242051</v>
      </c>
      <c r="G448" s="68" t="s">
        <v>2742</v>
      </c>
      <c r="H448" s="67" t="s">
        <v>4168</v>
      </c>
      <c r="I448" s="14" t="s">
        <v>2296</v>
      </c>
      <c r="L448" s="14" t="s">
        <v>2100</v>
      </c>
      <c r="M448" s="32">
        <v>78705</v>
      </c>
      <c r="N448" s="32">
        <v>100</v>
      </c>
      <c r="O448" s="53">
        <v>1.17</v>
      </c>
      <c r="P448" s="69">
        <v>38247</v>
      </c>
      <c r="Q448" s="69">
        <v>38090</v>
      </c>
      <c r="R448" s="32" t="s">
        <v>2033</v>
      </c>
      <c r="S448" s="32" t="s">
        <v>2034</v>
      </c>
      <c r="T448" s="32" t="s">
        <v>2606</v>
      </c>
      <c r="U448" s="32" t="s">
        <v>3338</v>
      </c>
      <c r="V448" s="32" t="s">
        <v>4026</v>
      </c>
      <c r="X448" s="43"/>
      <c r="Y448" s="44"/>
      <c r="Z448" s="43"/>
      <c r="AA448" s="8"/>
      <c r="AB448" s="6"/>
      <c r="AC448" s="8"/>
      <c r="AD448" s="8"/>
      <c r="AE448" s="8"/>
      <c r="AF448" s="36"/>
      <c r="AG448" s="8"/>
      <c r="AH448" s="6"/>
      <c r="AI448" s="10"/>
      <c r="AJ448" s="10"/>
      <c r="AK448" s="10"/>
      <c r="AL448" s="6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8"/>
      <c r="BO448" s="10"/>
      <c r="BP448" s="6"/>
      <c r="BQ448" s="8"/>
      <c r="BR448" s="45"/>
      <c r="BS448" s="10"/>
      <c r="BT448" s="10"/>
      <c r="BU448" s="10"/>
      <c r="BV448" s="10"/>
      <c r="BW448" s="8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</row>
    <row r="449" spans="1:147" ht="18.75">
      <c r="A449" s="137"/>
      <c r="B449" s="14"/>
      <c r="C449" s="136"/>
      <c r="D449" s="33"/>
      <c r="E449" s="60">
        <v>249143</v>
      </c>
      <c r="G449" s="56" t="s">
        <v>2603</v>
      </c>
      <c r="H449" s="56" t="s">
        <v>3224</v>
      </c>
      <c r="I449" s="56" t="s">
        <v>3225</v>
      </c>
      <c r="J449" s="92"/>
      <c r="K449" s="92"/>
      <c r="L449" s="14" t="s">
        <v>3226</v>
      </c>
      <c r="M449" s="72">
        <v>78704</v>
      </c>
      <c r="N449" s="32">
        <v>52</v>
      </c>
      <c r="O449" s="53">
        <v>3.8</v>
      </c>
      <c r="P449" s="59">
        <v>38405</v>
      </c>
      <c r="Q449" s="59">
        <v>38491</v>
      </c>
      <c r="R449" s="32" t="s">
        <v>4364</v>
      </c>
      <c r="S449" s="32" t="s">
        <v>298</v>
      </c>
      <c r="T449" s="85" t="s">
        <v>299</v>
      </c>
      <c r="U449" s="32" t="s">
        <v>3338</v>
      </c>
      <c r="V449" s="32" t="s">
        <v>2473</v>
      </c>
      <c r="X449" s="43"/>
      <c r="Y449" s="44"/>
      <c r="Z449" s="43"/>
      <c r="AA449" s="8"/>
      <c r="AB449" s="6"/>
      <c r="AC449" s="8"/>
      <c r="AD449" s="8"/>
      <c r="AE449" s="8"/>
      <c r="AF449" s="36"/>
      <c r="AG449" s="8"/>
      <c r="AH449" s="6"/>
      <c r="AI449" s="10"/>
      <c r="AJ449" s="10"/>
      <c r="AK449" s="10"/>
      <c r="AL449" s="6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8"/>
      <c r="BO449" s="10"/>
      <c r="BP449" s="6"/>
      <c r="BQ449" s="8"/>
      <c r="BR449" s="45"/>
      <c r="BS449" s="10"/>
      <c r="BT449" s="10"/>
      <c r="BU449" s="10"/>
      <c r="BV449" s="10"/>
      <c r="BW449" s="8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</row>
    <row r="450" spans="1:147" ht="18.75">
      <c r="B450" s="14"/>
      <c r="C450" s="32"/>
      <c r="D450" s="33"/>
      <c r="E450" s="131" t="s">
        <v>2978</v>
      </c>
      <c r="F450" s="14"/>
      <c r="G450" s="132" t="s">
        <v>4759</v>
      </c>
      <c r="H450" s="132" t="s">
        <v>1305</v>
      </c>
      <c r="I450" s="132" t="s">
        <v>2233</v>
      </c>
      <c r="J450" s="133">
        <v>3359888</v>
      </c>
      <c r="K450" s="133"/>
      <c r="L450" s="132"/>
      <c r="M450" s="133" t="s">
        <v>3957</v>
      </c>
      <c r="N450" s="133">
        <v>134</v>
      </c>
      <c r="O450" s="141">
        <v>6.3479999999999999</v>
      </c>
      <c r="P450" s="134">
        <v>39602</v>
      </c>
      <c r="Q450" s="134">
        <v>40246</v>
      </c>
      <c r="R450" s="133" t="s">
        <v>2320</v>
      </c>
      <c r="S450" s="133" t="s">
        <v>787</v>
      </c>
      <c r="T450" s="32" t="s">
        <v>2255</v>
      </c>
      <c r="U450" s="133" t="s">
        <v>914</v>
      </c>
      <c r="V450" s="32" t="s">
        <v>270</v>
      </c>
      <c r="X450" s="43"/>
      <c r="Y450" s="44"/>
      <c r="Z450" s="43"/>
      <c r="AA450" s="8"/>
      <c r="AB450" s="6"/>
      <c r="AC450" s="8"/>
      <c r="AD450" s="8"/>
      <c r="AE450" s="8"/>
      <c r="AF450" s="36"/>
      <c r="AG450" s="8"/>
      <c r="AH450" s="6"/>
      <c r="AI450" s="10"/>
      <c r="AJ450" s="10"/>
      <c r="AK450" s="10"/>
      <c r="AL450" s="6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8"/>
      <c r="BO450" s="10"/>
      <c r="BP450" s="6"/>
      <c r="BQ450" s="8"/>
      <c r="BR450" s="45"/>
      <c r="BS450" s="10"/>
      <c r="BT450" s="10"/>
      <c r="BU450" s="10"/>
      <c r="BV450" s="10"/>
      <c r="BW450" s="8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</row>
    <row r="451" spans="1:147" ht="18.75">
      <c r="B451" s="14"/>
      <c r="C451" s="32"/>
      <c r="D451" s="33"/>
      <c r="E451" s="33">
        <v>175449</v>
      </c>
      <c r="G451" s="14" t="s">
        <v>3427</v>
      </c>
      <c r="H451" s="14" t="s">
        <v>3864</v>
      </c>
      <c r="I451" s="14" t="s">
        <v>1046</v>
      </c>
      <c r="L451" s="14" t="s">
        <v>3428</v>
      </c>
      <c r="M451" s="32">
        <v>78723</v>
      </c>
      <c r="N451" s="41">
        <v>11</v>
      </c>
      <c r="O451" s="53">
        <v>1.9450000000000001</v>
      </c>
      <c r="P451" s="31">
        <v>37060</v>
      </c>
      <c r="Q451" s="31">
        <v>37300</v>
      </c>
      <c r="R451" s="32" t="s">
        <v>753</v>
      </c>
      <c r="S451" s="32" t="s">
        <v>3429</v>
      </c>
      <c r="T451" s="32" t="s">
        <v>3430</v>
      </c>
      <c r="U451" s="32" t="s">
        <v>3338</v>
      </c>
      <c r="V451" s="32" t="s">
        <v>1090</v>
      </c>
      <c r="X451" s="43"/>
      <c r="Y451" s="44"/>
      <c r="Z451" s="43"/>
      <c r="AA451" s="8"/>
      <c r="AB451" s="6"/>
      <c r="AC451" s="8"/>
      <c r="AD451" s="8"/>
      <c r="AE451" s="8"/>
      <c r="AF451" s="36"/>
      <c r="AG451" s="8"/>
      <c r="AH451" s="6"/>
      <c r="AI451" s="10"/>
      <c r="AJ451" s="10"/>
      <c r="AK451" s="10"/>
      <c r="AL451" s="6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8"/>
      <c r="BO451" s="10"/>
      <c r="BP451" s="6"/>
      <c r="BQ451" s="8"/>
      <c r="BR451" s="45"/>
      <c r="BS451" s="10"/>
      <c r="BT451" s="10"/>
      <c r="BU451" s="10"/>
      <c r="BV451" s="10"/>
      <c r="BW451" s="8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</row>
    <row r="452" spans="1:147" ht="18.75">
      <c r="B452" s="14"/>
      <c r="C452" s="32"/>
      <c r="D452" s="33"/>
      <c r="E452" s="131">
        <v>10707153</v>
      </c>
      <c r="F452" s="14"/>
      <c r="G452" s="132" t="s">
        <v>1878</v>
      </c>
      <c r="H452" s="132" t="s">
        <v>4799</v>
      </c>
      <c r="I452" s="132" t="s">
        <v>4140</v>
      </c>
      <c r="J452" s="133">
        <v>613660</v>
      </c>
      <c r="K452" s="132"/>
      <c r="M452" s="133" t="s">
        <v>4187</v>
      </c>
      <c r="N452" s="32">
        <v>248</v>
      </c>
      <c r="O452" s="141">
        <v>5.6</v>
      </c>
      <c r="P452" s="134">
        <v>40926</v>
      </c>
      <c r="Q452" s="134">
        <v>41184</v>
      </c>
      <c r="R452" s="133" t="s">
        <v>263</v>
      </c>
      <c r="S452" s="133" t="s">
        <v>356</v>
      </c>
      <c r="T452" s="133" t="s">
        <v>120</v>
      </c>
      <c r="U452" s="93" t="s">
        <v>178</v>
      </c>
      <c r="V452" s="32" t="s">
        <v>4439</v>
      </c>
      <c r="X452" s="43"/>
      <c r="Y452" s="44"/>
      <c r="Z452" s="43"/>
      <c r="AA452" s="8"/>
      <c r="AB452" s="6"/>
      <c r="AC452" s="8"/>
      <c r="AD452" s="8"/>
      <c r="AE452" s="8"/>
      <c r="AF452" s="36"/>
      <c r="AG452" s="8"/>
      <c r="AH452" s="6"/>
      <c r="AI452" s="10"/>
      <c r="AJ452" s="10"/>
      <c r="AK452" s="10"/>
      <c r="AL452" s="6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8"/>
      <c r="BO452" s="10"/>
      <c r="BP452" s="6"/>
      <c r="BQ452" s="8"/>
      <c r="BR452" s="45"/>
      <c r="BS452" s="10"/>
      <c r="BT452" s="10"/>
      <c r="BU452" s="10"/>
      <c r="BV452" s="10"/>
      <c r="BW452" s="8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</row>
    <row r="453" spans="1:147" ht="18.75">
      <c r="B453" s="14"/>
      <c r="C453" s="32"/>
      <c r="D453" s="33"/>
      <c r="E453" s="33">
        <v>150505</v>
      </c>
      <c r="G453" s="14" t="s">
        <v>3069</v>
      </c>
      <c r="H453" s="14" t="s">
        <v>1249</v>
      </c>
      <c r="I453" s="14" t="s">
        <v>1433</v>
      </c>
      <c r="L453" s="14" t="s">
        <v>2077</v>
      </c>
      <c r="M453" s="32">
        <v>78726</v>
      </c>
      <c r="N453" s="41">
        <v>332</v>
      </c>
      <c r="O453" s="53">
        <v>12.2</v>
      </c>
      <c r="P453" s="31">
        <v>36699</v>
      </c>
      <c r="Q453" s="31">
        <v>36875</v>
      </c>
      <c r="R453" s="31"/>
      <c r="S453" s="32" t="s">
        <v>3070</v>
      </c>
      <c r="T453" s="32" t="s">
        <v>687</v>
      </c>
      <c r="U453" s="32" t="s">
        <v>3338</v>
      </c>
      <c r="V453" s="32" t="s">
        <v>4270</v>
      </c>
      <c r="X453" s="43"/>
      <c r="Y453" s="44"/>
      <c r="Z453" s="43"/>
      <c r="AA453" s="8"/>
      <c r="AB453" s="6"/>
      <c r="AC453" s="8"/>
      <c r="AD453" s="8"/>
      <c r="AE453" s="8"/>
      <c r="AF453" s="36"/>
      <c r="AG453" s="8"/>
      <c r="AH453" s="6"/>
      <c r="AI453" s="10"/>
      <c r="AJ453" s="10"/>
      <c r="AK453" s="10"/>
      <c r="AL453" s="6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8"/>
      <c r="BO453" s="10"/>
      <c r="BP453" s="6"/>
      <c r="BQ453" s="8"/>
      <c r="BR453" s="45"/>
      <c r="BS453" s="10"/>
      <c r="BT453" s="10"/>
      <c r="BU453" s="10"/>
      <c r="BV453" s="10"/>
      <c r="BW453" s="8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</row>
    <row r="454" spans="1:147" ht="18.75">
      <c r="B454" s="14"/>
      <c r="C454" s="32"/>
      <c r="D454" s="33"/>
      <c r="E454" s="131">
        <v>10835981</v>
      </c>
      <c r="F454" s="132"/>
      <c r="G454" s="132" t="s">
        <v>4570</v>
      </c>
      <c r="H454" s="132" t="s">
        <v>4571</v>
      </c>
      <c r="I454" s="132" t="s">
        <v>4569</v>
      </c>
      <c r="J454" s="133">
        <v>3046515</v>
      </c>
      <c r="K454" s="132"/>
      <c r="M454" s="133" t="s">
        <v>3960</v>
      </c>
      <c r="N454" s="32">
        <v>374</v>
      </c>
      <c r="O454" s="144">
        <v>23.6</v>
      </c>
      <c r="P454" s="134">
        <v>41183</v>
      </c>
      <c r="Q454" s="132"/>
      <c r="R454" s="32" t="s">
        <v>1892</v>
      </c>
      <c r="S454" s="133" t="s">
        <v>4574</v>
      </c>
      <c r="T454" s="133" t="s">
        <v>4573</v>
      </c>
      <c r="U454" s="32" t="s">
        <v>915</v>
      </c>
      <c r="V454" s="32" t="s">
        <v>4579</v>
      </c>
      <c r="X454" s="43"/>
      <c r="Y454" s="44"/>
      <c r="Z454" s="43"/>
      <c r="AA454" s="8"/>
      <c r="AB454" s="6"/>
      <c r="AC454" s="8"/>
      <c r="AD454" s="8"/>
      <c r="AE454" s="8"/>
      <c r="AF454" s="36"/>
      <c r="AG454" s="8"/>
      <c r="AH454" s="6"/>
      <c r="AI454" s="10"/>
      <c r="AJ454" s="10"/>
      <c r="AK454" s="10"/>
      <c r="AL454" s="6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8"/>
      <c r="BO454" s="10"/>
      <c r="BP454" s="6"/>
      <c r="BQ454" s="8"/>
      <c r="BR454" s="45"/>
      <c r="BS454" s="10"/>
      <c r="BT454" s="10"/>
      <c r="BU454" s="10"/>
      <c r="BV454" s="10"/>
      <c r="BW454" s="8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</row>
    <row r="455" spans="1:147" ht="18.75">
      <c r="B455" s="14"/>
      <c r="C455" s="32"/>
      <c r="D455" s="33"/>
      <c r="E455" s="63">
        <v>173734</v>
      </c>
      <c r="G455" s="14" t="s">
        <v>1091</v>
      </c>
      <c r="H455" s="14" t="s">
        <v>3837</v>
      </c>
      <c r="I455" s="14" t="s">
        <v>756</v>
      </c>
      <c r="L455" s="14" t="s">
        <v>2682</v>
      </c>
      <c r="M455" s="32">
        <v>78732</v>
      </c>
      <c r="N455" s="41">
        <v>504</v>
      </c>
      <c r="O455" s="53">
        <v>116.77</v>
      </c>
      <c r="P455" s="31">
        <v>37008</v>
      </c>
      <c r="Q455" s="31">
        <v>37244</v>
      </c>
      <c r="R455" s="31"/>
      <c r="S455" s="32" t="s">
        <v>757</v>
      </c>
      <c r="T455" s="32" t="s">
        <v>758</v>
      </c>
      <c r="U455" s="32" t="s">
        <v>3338</v>
      </c>
      <c r="V455" s="32" t="s">
        <v>1090</v>
      </c>
      <c r="X455" s="43"/>
      <c r="Y455" s="44"/>
      <c r="Z455" s="43"/>
      <c r="AA455" s="8"/>
      <c r="AB455" s="6"/>
      <c r="AC455" s="8"/>
      <c r="AD455" s="8"/>
      <c r="AE455" s="8"/>
      <c r="AF455" s="36"/>
      <c r="AG455" s="8"/>
      <c r="AH455" s="6"/>
      <c r="AI455" s="10"/>
      <c r="AJ455" s="10"/>
      <c r="AK455" s="10"/>
      <c r="AL455" s="6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8"/>
      <c r="BO455" s="10"/>
      <c r="BP455" s="6"/>
      <c r="BQ455" s="8"/>
      <c r="BR455" s="45"/>
      <c r="BS455" s="10"/>
      <c r="BT455" s="10"/>
      <c r="BU455" s="10"/>
      <c r="BV455" s="10"/>
      <c r="BW455" s="8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</row>
    <row r="456" spans="1:147" ht="18.75">
      <c r="B456" s="14"/>
      <c r="C456" s="32"/>
      <c r="D456" s="33"/>
      <c r="E456" s="131" t="s">
        <v>4587</v>
      </c>
      <c r="F456" s="14"/>
      <c r="G456" s="132" t="s">
        <v>195</v>
      </c>
      <c r="H456" s="132" t="s">
        <v>196</v>
      </c>
      <c r="I456" s="132" t="s">
        <v>194</v>
      </c>
      <c r="J456" s="133">
        <v>3355651</v>
      </c>
      <c r="K456" s="14"/>
      <c r="M456" s="133" t="s">
        <v>4319</v>
      </c>
      <c r="N456" s="32">
        <v>372</v>
      </c>
      <c r="O456" s="135">
        <v>29.25</v>
      </c>
      <c r="P456" s="134">
        <v>40661</v>
      </c>
      <c r="Q456" s="134">
        <v>41018</v>
      </c>
      <c r="R456" s="133" t="s">
        <v>4364</v>
      </c>
      <c r="S456" s="133" t="s">
        <v>2710</v>
      </c>
      <c r="T456" s="133" t="s">
        <v>226</v>
      </c>
      <c r="U456" s="133" t="s">
        <v>914</v>
      </c>
      <c r="V456" s="32" t="s">
        <v>3163</v>
      </c>
      <c r="X456" s="43"/>
      <c r="Y456" s="44"/>
      <c r="Z456" s="43"/>
      <c r="AA456" s="8"/>
      <c r="AB456" s="6"/>
      <c r="AC456" s="8"/>
      <c r="AD456" s="8"/>
      <c r="AE456" s="8"/>
      <c r="AF456" s="36"/>
      <c r="AG456" s="8"/>
      <c r="AH456" s="6"/>
      <c r="AI456" s="10"/>
      <c r="AJ456" s="10"/>
      <c r="AK456" s="10"/>
      <c r="AL456" s="6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8"/>
      <c r="BO456" s="10"/>
      <c r="BP456" s="6"/>
      <c r="BQ456" s="8"/>
      <c r="BR456" s="45"/>
      <c r="BS456" s="10"/>
      <c r="BT456" s="10"/>
      <c r="BU456" s="10"/>
      <c r="BV456" s="10"/>
      <c r="BW456" s="8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</row>
    <row r="457" spans="1:147" ht="18.75">
      <c r="B457" s="14"/>
      <c r="C457" s="32"/>
      <c r="D457" s="33"/>
      <c r="E457" s="131">
        <v>10889785</v>
      </c>
      <c r="F457" s="14"/>
      <c r="G457" s="132" t="s">
        <v>4754</v>
      </c>
      <c r="H457" s="132" t="s">
        <v>4788</v>
      </c>
      <c r="I457" s="132" t="s">
        <v>194</v>
      </c>
      <c r="J457" s="133">
        <v>3355651</v>
      </c>
      <c r="K457" s="14"/>
      <c r="M457" s="133" t="s">
        <v>4319</v>
      </c>
      <c r="N457" s="5">
        <v>326</v>
      </c>
      <c r="O457" s="141">
        <v>37.51</v>
      </c>
      <c r="P457" s="134">
        <v>41305</v>
      </c>
      <c r="Q457" s="14"/>
      <c r="R457" s="133" t="s">
        <v>1036</v>
      </c>
      <c r="S457" s="133" t="s">
        <v>1896</v>
      </c>
      <c r="T457" s="133" t="s">
        <v>2248</v>
      </c>
      <c r="U457" s="32" t="s">
        <v>915</v>
      </c>
      <c r="V457" s="32" t="s">
        <v>4801</v>
      </c>
      <c r="X457" s="43"/>
      <c r="Y457" s="44"/>
      <c r="Z457" s="43"/>
      <c r="AA457" s="8"/>
      <c r="AB457" s="6"/>
      <c r="AC457" s="8"/>
      <c r="AD457" s="8"/>
      <c r="AE457" s="8"/>
      <c r="AF457" s="36"/>
      <c r="AG457" s="8"/>
      <c r="AH457" s="6"/>
      <c r="AI457" s="10"/>
      <c r="AJ457" s="10"/>
      <c r="AK457" s="10"/>
      <c r="AL457" s="6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8"/>
      <c r="BO457" s="10"/>
      <c r="BP457" s="6"/>
      <c r="BQ457" s="8"/>
      <c r="BR457" s="45"/>
      <c r="BS457" s="10"/>
      <c r="BT457" s="10"/>
      <c r="BU457" s="10"/>
      <c r="BV457" s="10"/>
      <c r="BW457" s="8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</row>
    <row r="458" spans="1:147" ht="18.75">
      <c r="B458" s="14"/>
      <c r="C458" s="32"/>
      <c r="D458" s="33"/>
      <c r="G458" s="14" t="s">
        <v>1138</v>
      </c>
      <c r="H458" s="14" t="s">
        <v>1139</v>
      </c>
      <c r="I458" s="14" t="s">
        <v>1140</v>
      </c>
      <c r="L458" s="14" t="s">
        <v>1569</v>
      </c>
      <c r="M458" s="32">
        <v>78758</v>
      </c>
      <c r="N458" s="41">
        <v>56</v>
      </c>
      <c r="O458" s="53">
        <v>5.43</v>
      </c>
      <c r="P458" s="31">
        <v>35300</v>
      </c>
      <c r="Q458" s="31">
        <v>35452</v>
      </c>
      <c r="R458" s="31"/>
      <c r="S458" s="32" t="s">
        <v>1141</v>
      </c>
      <c r="T458" s="32" t="s">
        <v>1142</v>
      </c>
      <c r="U458" s="32" t="s">
        <v>3338</v>
      </c>
      <c r="V458" s="32" t="s">
        <v>3557</v>
      </c>
      <c r="X458" s="43"/>
      <c r="Y458" s="44"/>
      <c r="Z458" s="43"/>
      <c r="AA458" s="8"/>
      <c r="AB458" s="6"/>
      <c r="AC458" s="8"/>
      <c r="AD458" s="8"/>
      <c r="AE458" s="8"/>
      <c r="AF458" s="36"/>
      <c r="AG458" s="8"/>
      <c r="AH458" s="6"/>
      <c r="AI458" s="10"/>
      <c r="AJ458" s="10"/>
      <c r="AK458" s="10"/>
      <c r="AL458" s="6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8"/>
      <c r="BO458" s="10"/>
      <c r="BP458" s="6"/>
      <c r="BQ458" s="8"/>
      <c r="BR458" s="45"/>
      <c r="BS458" s="10"/>
      <c r="BT458" s="10"/>
      <c r="BU458" s="10"/>
      <c r="BV458" s="10"/>
      <c r="BW458" s="8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</row>
    <row r="459" spans="1:147" ht="18.75">
      <c r="B459" s="14"/>
      <c r="C459" s="32"/>
      <c r="D459" s="33"/>
      <c r="G459" s="14" t="s">
        <v>1143</v>
      </c>
      <c r="H459" s="14" t="s">
        <v>3567</v>
      </c>
      <c r="I459" s="14" t="s">
        <v>3571</v>
      </c>
      <c r="L459" s="14" t="s">
        <v>1570</v>
      </c>
      <c r="M459" s="32">
        <v>78759</v>
      </c>
      <c r="N459" s="41">
        <v>224</v>
      </c>
      <c r="O459" s="53">
        <v>15.06</v>
      </c>
      <c r="P459" s="31">
        <v>34512</v>
      </c>
      <c r="Q459" s="31">
        <v>34691</v>
      </c>
      <c r="R459" s="31"/>
      <c r="S459" s="32" t="s">
        <v>1222</v>
      </c>
      <c r="T459" s="32" t="s">
        <v>1223</v>
      </c>
      <c r="U459" s="32" t="s">
        <v>3338</v>
      </c>
      <c r="V459" s="32" t="s">
        <v>3548</v>
      </c>
      <c r="X459" s="43"/>
      <c r="Y459" s="44"/>
      <c r="Z459" s="43"/>
      <c r="AA459" s="8"/>
      <c r="AB459" s="6"/>
      <c r="AC459" s="8"/>
      <c r="AD459" s="8"/>
      <c r="AE459" s="8"/>
      <c r="AF459" s="36"/>
      <c r="AG459" s="8"/>
      <c r="AH459" s="6"/>
      <c r="AI459" s="10"/>
      <c r="AJ459" s="10"/>
      <c r="AK459" s="10"/>
      <c r="AL459" s="6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8"/>
      <c r="BO459" s="10"/>
      <c r="BP459" s="6"/>
      <c r="BQ459" s="8"/>
      <c r="BR459" s="45"/>
      <c r="BS459" s="10"/>
      <c r="BT459" s="10"/>
      <c r="BU459" s="10"/>
      <c r="BV459" s="10"/>
      <c r="BW459" s="8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</row>
    <row r="460" spans="1:147" ht="18.75">
      <c r="B460" s="14"/>
      <c r="C460" s="32"/>
      <c r="D460" s="33"/>
      <c r="G460" s="14" t="s">
        <v>3291</v>
      </c>
      <c r="H460" s="14" t="s">
        <v>3292</v>
      </c>
      <c r="I460" s="14" t="s">
        <v>3055</v>
      </c>
      <c r="L460" s="14" t="s">
        <v>1571</v>
      </c>
      <c r="M460" s="8">
        <v>78734</v>
      </c>
      <c r="N460" s="41">
        <v>32</v>
      </c>
      <c r="O460" s="53">
        <v>8.1199999999999992</v>
      </c>
      <c r="P460" s="31" t="s">
        <v>3056</v>
      </c>
      <c r="Q460" s="31">
        <v>34638</v>
      </c>
      <c r="R460" s="31"/>
      <c r="S460" s="32" t="s">
        <v>3057</v>
      </c>
      <c r="T460" s="32" t="s">
        <v>3058</v>
      </c>
      <c r="U460" s="32" t="s">
        <v>3338</v>
      </c>
      <c r="V460" s="32" t="s">
        <v>3548</v>
      </c>
      <c r="X460" s="43"/>
      <c r="Y460" s="44"/>
      <c r="Z460" s="43"/>
      <c r="AA460" s="8"/>
      <c r="AB460" s="6"/>
      <c r="AC460" s="8"/>
      <c r="AD460" s="8"/>
      <c r="AE460" s="8"/>
      <c r="AF460" s="36"/>
      <c r="AG460" s="8"/>
      <c r="AH460" s="6"/>
      <c r="AI460" s="10"/>
      <c r="AJ460" s="10"/>
      <c r="AK460" s="10"/>
      <c r="AL460" s="6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8"/>
      <c r="BO460" s="10"/>
      <c r="BP460" s="6"/>
      <c r="BQ460" s="8"/>
      <c r="BR460" s="45"/>
      <c r="BS460" s="10"/>
      <c r="BT460" s="10"/>
      <c r="BU460" s="10"/>
      <c r="BV460" s="10"/>
      <c r="BW460" s="8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</row>
    <row r="461" spans="1:147" ht="18.75">
      <c r="B461" s="14"/>
      <c r="C461" s="32"/>
      <c r="D461" s="33"/>
      <c r="E461" s="131">
        <v>10192333</v>
      </c>
      <c r="F461" s="14"/>
      <c r="G461" s="132" t="s">
        <v>1636</v>
      </c>
      <c r="H461" s="132" t="s">
        <v>1637</v>
      </c>
      <c r="I461" s="132" t="s">
        <v>1635</v>
      </c>
      <c r="J461" s="133">
        <v>219716</v>
      </c>
      <c r="K461" s="14"/>
      <c r="M461" s="133" t="s">
        <v>4108</v>
      </c>
      <c r="N461" s="32">
        <v>4</v>
      </c>
      <c r="O461" s="135">
        <v>0.79</v>
      </c>
      <c r="P461" s="134">
        <v>39703</v>
      </c>
      <c r="Q461" s="14"/>
      <c r="R461" s="133" t="s">
        <v>2033</v>
      </c>
      <c r="S461" s="133" t="s">
        <v>72</v>
      </c>
      <c r="T461" s="133" t="s">
        <v>2635</v>
      </c>
      <c r="U461" s="133" t="s">
        <v>2070</v>
      </c>
      <c r="V461" s="32" t="s">
        <v>188</v>
      </c>
      <c r="X461" s="43"/>
      <c r="Y461" s="44"/>
      <c r="Z461" s="43"/>
      <c r="AA461" s="8"/>
      <c r="AB461" s="6"/>
      <c r="AC461" s="8"/>
      <c r="AD461" s="8"/>
      <c r="AE461" s="8"/>
      <c r="AF461" s="36"/>
      <c r="AG461" s="8"/>
      <c r="AH461" s="6"/>
      <c r="AI461" s="10"/>
      <c r="AJ461" s="10"/>
      <c r="AK461" s="10"/>
      <c r="AL461" s="6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8"/>
      <c r="BO461" s="10"/>
      <c r="BP461" s="6"/>
      <c r="BQ461" s="8"/>
      <c r="BR461" s="45"/>
      <c r="BS461" s="10"/>
      <c r="BT461" s="10"/>
      <c r="BU461" s="10"/>
      <c r="BV461" s="10"/>
      <c r="BW461" s="8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</row>
    <row r="462" spans="1:147" ht="18.75">
      <c r="B462" s="14"/>
      <c r="C462" s="137"/>
      <c r="D462" s="33"/>
      <c r="G462" s="14" t="s">
        <v>3060</v>
      </c>
      <c r="H462" s="14" t="s">
        <v>3061</v>
      </c>
      <c r="I462" s="14" t="s">
        <v>1494</v>
      </c>
      <c r="L462" s="14" t="s">
        <v>1572</v>
      </c>
      <c r="M462" s="32">
        <v>78729</v>
      </c>
      <c r="N462" s="41">
        <v>192</v>
      </c>
      <c r="O462" s="53">
        <v>10.904999999999999</v>
      </c>
      <c r="P462" s="31">
        <v>35262</v>
      </c>
      <c r="Q462" s="31">
        <v>35411</v>
      </c>
      <c r="R462" s="31"/>
      <c r="S462" s="32" t="s">
        <v>3062</v>
      </c>
      <c r="T462" s="32" t="s">
        <v>3063</v>
      </c>
      <c r="U462" s="32" t="s">
        <v>3338</v>
      </c>
      <c r="V462" s="32" t="s">
        <v>3557</v>
      </c>
      <c r="X462" s="43"/>
      <c r="Y462" s="8"/>
      <c r="Z462" s="43"/>
      <c r="AA462" s="8"/>
      <c r="AB462" s="6"/>
      <c r="AC462" s="8"/>
      <c r="AD462" s="8"/>
      <c r="AE462" s="8"/>
      <c r="AF462" s="36"/>
      <c r="AG462" s="8"/>
      <c r="AH462" s="6"/>
      <c r="AI462" s="10"/>
      <c r="AJ462" s="10"/>
      <c r="AK462" s="10"/>
      <c r="AL462" s="6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8"/>
      <c r="BO462" s="6"/>
      <c r="BP462" s="6"/>
      <c r="BQ462" s="44"/>
      <c r="BR462" s="45"/>
      <c r="BS462" s="10"/>
      <c r="BT462" s="10"/>
      <c r="BU462" s="10"/>
      <c r="BV462" s="10"/>
      <c r="BW462" s="8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</row>
    <row r="463" spans="1:147" ht="18.75">
      <c r="B463" s="14"/>
      <c r="C463" s="32"/>
      <c r="D463" s="33"/>
      <c r="G463" s="14" t="s">
        <v>3810</v>
      </c>
      <c r="H463" s="14" t="s">
        <v>937</v>
      </c>
      <c r="I463" s="14" t="s">
        <v>1495</v>
      </c>
      <c r="L463" s="14" t="s">
        <v>1573</v>
      </c>
      <c r="M463" s="32">
        <v>78729</v>
      </c>
      <c r="N463" s="41">
        <v>210</v>
      </c>
      <c r="O463" s="53">
        <v>10.14</v>
      </c>
      <c r="P463" s="31">
        <v>35457</v>
      </c>
      <c r="Q463" s="31" t="s">
        <v>418</v>
      </c>
      <c r="R463" s="31"/>
      <c r="S463" s="32" t="s">
        <v>2778</v>
      </c>
      <c r="T463" s="32" t="s">
        <v>2779</v>
      </c>
      <c r="U463" s="32" t="s">
        <v>2780</v>
      </c>
      <c r="V463" s="32" t="s">
        <v>3559</v>
      </c>
      <c r="X463" s="43"/>
      <c r="Y463" s="8"/>
      <c r="Z463" s="43"/>
      <c r="AA463" s="8"/>
      <c r="AB463" s="6"/>
      <c r="AC463" s="8"/>
      <c r="AD463" s="8"/>
      <c r="AE463" s="8"/>
      <c r="AF463" s="36"/>
      <c r="AG463" s="8"/>
      <c r="AH463" s="6"/>
      <c r="AI463" s="10"/>
      <c r="AJ463" s="10"/>
      <c r="AK463" s="10"/>
      <c r="AL463" s="6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8"/>
      <c r="BO463" s="6"/>
      <c r="BP463" s="6"/>
      <c r="BQ463" s="44"/>
      <c r="BR463" s="45"/>
      <c r="BS463" s="10"/>
      <c r="BT463" s="10"/>
      <c r="BU463" s="10"/>
      <c r="BV463" s="10"/>
      <c r="BW463" s="8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</row>
    <row r="464" spans="1:147" ht="18.75">
      <c r="B464" s="14"/>
      <c r="C464" s="32"/>
      <c r="D464" s="33"/>
      <c r="E464" s="33">
        <v>74938</v>
      </c>
      <c r="G464" s="14" t="s">
        <v>2781</v>
      </c>
      <c r="H464" s="14" t="s">
        <v>445</v>
      </c>
      <c r="I464" s="14" t="s">
        <v>446</v>
      </c>
      <c r="L464" s="14" t="s">
        <v>1574</v>
      </c>
      <c r="M464" s="32">
        <v>78753</v>
      </c>
      <c r="N464" s="41">
        <v>108</v>
      </c>
      <c r="O464" s="53">
        <v>7.0199999809265137</v>
      </c>
      <c r="P464" s="31">
        <v>36011</v>
      </c>
      <c r="Q464" s="31">
        <v>38092</v>
      </c>
      <c r="R464" s="31"/>
      <c r="S464" s="32" t="s">
        <v>447</v>
      </c>
      <c r="T464" s="32" t="s">
        <v>448</v>
      </c>
      <c r="U464" s="32" t="s">
        <v>3338</v>
      </c>
      <c r="V464" s="32" t="s">
        <v>3565</v>
      </c>
      <c r="X464" s="43"/>
      <c r="Y464" s="8"/>
      <c r="Z464" s="43"/>
      <c r="AA464" s="8"/>
      <c r="AB464" s="6"/>
      <c r="AC464" s="8"/>
      <c r="AD464" s="8"/>
      <c r="AE464" s="8"/>
      <c r="AF464" s="36"/>
      <c r="AG464" s="8"/>
      <c r="AH464" s="6"/>
      <c r="AI464" s="10"/>
      <c r="AJ464" s="10"/>
      <c r="AK464" s="10"/>
      <c r="AL464" s="6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8"/>
      <c r="BO464" s="6"/>
      <c r="BP464" s="6"/>
      <c r="BQ464" s="44"/>
      <c r="BR464" s="45"/>
      <c r="BS464" s="10"/>
      <c r="BT464" s="10"/>
      <c r="BU464" s="10"/>
      <c r="BV464" s="10"/>
      <c r="BW464" s="8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</row>
    <row r="465" spans="1:147" ht="18.75">
      <c r="B465" s="14"/>
      <c r="C465" s="32"/>
      <c r="D465" s="33"/>
      <c r="E465" s="131">
        <v>10528864</v>
      </c>
      <c r="F465" s="14"/>
      <c r="G465" s="132" t="s">
        <v>2596</v>
      </c>
      <c r="H465" s="132" t="s">
        <v>3256</v>
      </c>
      <c r="I465" s="132" t="s">
        <v>2597</v>
      </c>
      <c r="J465" s="133">
        <v>691334</v>
      </c>
      <c r="K465" s="14"/>
      <c r="L465" s="132"/>
      <c r="M465" s="133" t="s">
        <v>547</v>
      </c>
      <c r="N465" s="32">
        <v>14</v>
      </c>
      <c r="O465" s="135">
        <v>1.59</v>
      </c>
      <c r="P465" s="134">
        <v>40533</v>
      </c>
      <c r="Q465" s="134">
        <v>40718</v>
      </c>
      <c r="R465" s="32" t="s">
        <v>1671</v>
      </c>
      <c r="S465" s="133" t="s">
        <v>127</v>
      </c>
      <c r="T465" s="133" t="s">
        <v>1991</v>
      </c>
      <c r="U465" s="133" t="s">
        <v>178</v>
      </c>
      <c r="V465" s="32" t="s">
        <v>2581</v>
      </c>
      <c r="X465" s="43"/>
      <c r="Y465" s="8"/>
      <c r="Z465" s="43"/>
      <c r="AA465" s="8"/>
      <c r="AB465" s="6"/>
      <c r="AC465" s="8"/>
      <c r="AD465" s="8"/>
      <c r="AE465" s="8"/>
      <c r="AF465" s="36"/>
      <c r="AG465" s="8"/>
      <c r="AH465" s="6"/>
      <c r="AI465" s="10"/>
      <c r="AJ465" s="10"/>
      <c r="AK465" s="10"/>
      <c r="AL465" s="6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8"/>
      <c r="BO465" s="6"/>
      <c r="BP465" s="6"/>
      <c r="BQ465" s="44"/>
      <c r="BR465" s="45"/>
      <c r="BS465" s="10"/>
      <c r="BT465" s="10"/>
      <c r="BU465" s="10"/>
      <c r="BV465" s="10"/>
      <c r="BW465" s="8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</row>
    <row r="466" spans="1:147" ht="18.75">
      <c r="B466" s="14"/>
      <c r="C466" s="32"/>
      <c r="D466" s="33"/>
      <c r="G466" s="14" t="s">
        <v>450</v>
      </c>
      <c r="H466" s="14" t="s">
        <v>451</v>
      </c>
      <c r="I466" s="14" t="s">
        <v>452</v>
      </c>
      <c r="L466" s="14" t="s">
        <v>1575</v>
      </c>
      <c r="M466" s="32">
        <v>78741</v>
      </c>
      <c r="N466" s="41">
        <v>498</v>
      </c>
      <c r="O466" s="53">
        <v>45.12</v>
      </c>
      <c r="P466" s="31">
        <v>35248</v>
      </c>
      <c r="Q466" s="31">
        <v>35459</v>
      </c>
      <c r="R466" s="31"/>
      <c r="S466" s="32" t="s">
        <v>453</v>
      </c>
      <c r="T466" s="32" t="s">
        <v>775</v>
      </c>
      <c r="U466" s="32" t="s">
        <v>3338</v>
      </c>
      <c r="V466" s="32" t="s">
        <v>3557</v>
      </c>
      <c r="X466" s="43"/>
      <c r="Y466" s="8"/>
      <c r="Z466" s="43"/>
      <c r="AA466" s="8"/>
      <c r="AB466" s="6"/>
      <c r="AC466" s="8"/>
      <c r="AD466" s="8"/>
      <c r="AE466" s="8"/>
      <c r="AF466" s="36"/>
      <c r="AG466" s="8"/>
      <c r="AH466" s="6"/>
      <c r="AI466" s="10"/>
      <c r="AJ466" s="10"/>
      <c r="AK466" s="10"/>
      <c r="AL466" s="6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8"/>
      <c r="BO466" s="6"/>
      <c r="BP466" s="6"/>
      <c r="BQ466" s="44"/>
      <c r="BR466" s="45"/>
      <c r="BS466" s="10"/>
      <c r="BT466" s="10"/>
      <c r="BU466" s="10"/>
      <c r="BV466" s="10"/>
      <c r="BW466" s="8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</row>
    <row r="467" spans="1:147" ht="18.75">
      <c r="B467" s="14"/>
      <c r="C467" s="32"/>
      <c r="D467" s="33"/>
      <c r="G467" s="14" t="s">
        <v>454</v>
      </c>
      <c r="H467" s="14" t="s">
        <v>455</v>
      </c>
      <c r="I467" s="14" t="s">
        <v>1540</v>
      </c>
      <c r="L467" s="14" t="s">
        <v>2489</v>
      </c>
      <c r="M467" s="32">
        <v>78759</v>
      </c>
      <c r="N467" s="41">
        <v>358</v>
      </c>
      <c r="O467" s="53">
        <v>20.5</v>
      </c>
      <c r="P467" s="31">
        <v>33980</v>
      </c>
      <c r="Q467" s="31">
        <v>34123</v>
      </c>
      <c r="R467" s="31"/>
      <c r="S467" s="32" t="s">
        <v>4342</v>
      </c>
      <c r="T467" s="32" t="s">
        <v>2907</v>
      </c>
      <c r="U467" s="32" t="s">
        <v>3338</v>
      </c>
      <c r="V467" s="32" t="s">
        <v>1281</v>
      </c>
      <c r="X467" s="43"/>
      <c r="Y467" s="8"/>
      <c r="Z467" s="43"/>
      <c r="AA467" s="8"/>
      <c r="AB467" s="6"/>
      <c r="AC467" s="8"/>
      <c r="AD467" s="8"/>
      <c r="AE467" s="8"/>
      <c r="AF467" s="36"/>
      <c r="AG467" s="8"/>
      <c r="AH467" s="6"/>
      <c r="AI467" s="10"/>
      <c r="AJ467" s="10"/>
      <c r="AK467" s="10"/>
      <c r="AL467" s="6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8"/>
      <c r="BO467" s="6"/>
      <c r="BP467" s="6"/>
      <c r="BQ467" s="44"/>
      <c r="BR467" s="45"/>
      <c r="BS467" s="10"/>
      <c r="BT467" s="10"/>
      <c r="BU467" s="10"/>
      <c r="BV467" s="10"/>
      <c r="BW467" s="8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</row>
    <row r="468" spans="1:147" ht="18.75">
      <c r="B468" s="14"/>
      <c r="C468" s="32"/>
      <c r="D468" s="33"/>
      <c r="E468" s="33" t="s">
        <v>2167</v>
      </c>
      <c r="G468" s="14" t="s">
        <v>2374</v>
      </c>
      <c r="H468" s="14" t="s">
        <v>3775</v>
      </c>
      <c r="I468" s="14" t="s">
        <v>183</v>
      </c>
      <c r="J468" s="32">
        <v>3074267</v>
      </c>
      <c r="L468" s="14" t="s">
        <v>2375</v>
      </c>
      <c r="M468" s="32">
        <v>78727</v>
      </c>
      <c r="N468" s="32">
        <v>48</v>
      </c>
      <c r="O468" s="53">
        <v>12.28</v>
      </c>
      <c r="P468" s="31">
        <v>37448</v>
      </c>
      <c r="Q468" s="114">
        <v>39183</v>
      </c>
      <c r="R468" s="32" t="s">
        <v>4364</v>
      </c>
      <c r="S468" s="32" t="s">
        <v>2168</v>
      </c>
      <c r="T468" s="32" t="s">
        <v>2376</v>
      </c>
      <c r="U468" s="93" t="s">
        <v>914</v>
      </c>
      <c r="V468" s="32" t="s">
        <v>3773</v>
      </c>
      <c r="X468" s="43"/>
      <c r="Y468" s="8"/>
      <c r="Z468" s="43"/>
      <c r="AA468" s="8"/>
      <c r="AB468" s="6"/>
      <c r="AC468" s="8"/>
      <c r="AD468" s="8"/>
      <c r="AE468" s="8"/>
      <c r="AF468" s="36"/>
      <c r="AG468" s="8"/>
      <c r="AH468" s="6"/>
      <c r="AI468" s="10"/>
      <c r="AJ468" s="10"/>
      <c r="AK468" s="10"/>
      <c r="AL468" s="6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8"/>
      <c r="BO468" s="6"/>
      <c r="BP468" s="6"/>
      <c r="BQ468" s="44"/>
      <c r="BR468" s="45"/>
      <c r="BS468" s="10"/>
      <c r="BT468" s="10"/>
      <c r="BU468" s="10"/>
      <c r="BV468" s="10"/>
      <c r="BW468" s="8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</row>
    <row r="469" spans="1:147" ht="18.75">
      <c r="B469" s="14"/>
      <c r="C469" s="32"/>
      <c r="D469" s="33"/>
      <c r="G469" s="14" t="s">
        <v>1541</v>
      </c>
      <c r="H469" s="14" t="s">
        <v>3572</v>
      </c>
      <c r="I469" s="14" t="s">
        <v>3290</v>
      </c>
      <c r="L469" s="14" t="s">
        <v>2490</v>
      </c>
      <c r="M469" s="32">
        <v>78741</v>
      </c>
      <c r="N469" s="41">
        <v>308</v>
      </c>
      <c r="O469" s="53">
        <v>14</v>
      </c>
      <c r="P469" s="31" t="s">
        <v>418</v>
      </c>
      <c r="Q469" s="31" t="s">
        <v>418</v>
      </c>
      <c r="R469" s="31"/>
      <c r="S469" s="32" t="s">
        <v>1542</v>
      </c>
      <c r="U469" s="32" t="s">
        <v>3338</v>
      </c>
      <c r="V469" s="32" t="s">
        <v>3559</v>
      </c>
      <c r="X469" s="43"/>
      <c r="Y469" s="8"/>
      <c r="Z469" s="43"/>
      <c r="AA469" s="8"/>
      <c r="AB469" s="6"/>
      <c r="AC469" s="8"/>
      <c r="AD469" s="8"/>
      <c r="AE469" s="8"/>
      <c r="AF469" s="36"/>
      <c r="AG469" s="8"/>
      <c r="AH469" s="6"/>
      <c r="AI469" s="10"/>
      <c r="AJ469" s="10"/>
      <c r="AK469" s="10"/>
      <c r="AL469" s="6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8"/>
      <c r="BO469" s="6"/>
      <c r="BP469" s="6"/>
      <c r="BQ469" s="44"/>
      <c r="BR469" s="45"/>
      <c r="BS469" s="10"/>
      <c r="BT469" s="10"/>
      <c r="BU469" s="10"/>
      <c r="BV469" s="10"/>
      <c r="BW469" s="8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</row>
    <row r="470" spans="1:147" ht="18.75">
      <c r="B470" s="14"/>
      <c r="C470" s="32"/>
      <c r="D470" s="33"/>
      <c r="G470" s="14" t="s">
        <v>2569</v>
      </c>
      <c r="H470" s="14" t="s">
        <v>1544</v>
      </c>
      <c r="I470" s="14" t="s">
        <v>449</v>
      </c>
      <c r="L470" s="14" t="s">
        <v>2491</v>
      </c>
      <c r="M470" s="32">
        <v>78613</v>
      </c>
      <c r="N470" s="41">
        <v>200</v>
      </c>
      <c r="O470" s="53">
        <v>11.75</v>
      </c>
      <c r="P470" s="31" t="s">
        <v>418</v>
      </c>
      <c r="Q470" s="31" t="s">
        <v>418</v>
      </c>
      <c r="R470" s="31"/>
      <c r="S470" s="32" t="s">
        <v>1545</v>
      </c>
      <c r="T470" s="32" t="s">
        <v>1546</v>
      </c>
      <c r="U470" s="32" t="s">
        <v>3338</v>
      </c>
      <c r="V470" s="32" t="s">
        <v>3556</v>
      </c>
      <c r="X470" s="43"/>
      <c r="Y470" s="8"/>
      <c r="Z470" s="43"/>
      <c r="AA470" s="8"/>
      <c r="AB470" s="6"/>
      <c r="AC470" s="8"/>
      <c r="AD470" s="8"/>
      <c r="AE470" s="8"/>
      <c r="AF470" s="36"/>
      <c r="AG470" s="8"/>
      <c r="AH470" s="6"/>
      <c r="AI470" s="10"/>
      <c r="AJ470" s="10"/>
      <c r="AK470" s="10"/>
      <c r="AL470" s="6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8"/>
      <c r="BO470" s="6"/>
      <c r="BP470" s="6"/>
      <c r="BQ470" s="44"/>
      <c r="BR470" s="45"/>
      <c r="BS470" s="10"/>
      <c r="BT470" s="10"/>
      <c r="BU470" s="10"/>
      <c r="BV470" s="10"/>
      <c r="BW470" s="8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</row>
    <row r="471" spans="1:147" ht="18.75">
      <c r="B471" s="14"/>
      <c r="C471" s="32"/>
      <c r="D471" s="33"/>
      <c r="G471" s="14" t="s">
        <v>2569</v>
      </c>
      <c r="H471" s="14" t="s">
        <v>1547</v>
      </c>
      <c r="I471" s="14" t="s">
        <v>449</v>
      </c>
      <c r="L471" s="14" t="s">
        <v>2491</v>
      </c>
      <c r="M471" s="32">
        <v>78613</v>
      </c>
      <c r="N471" s="41">
        <v>20</v>
      </c>
      <c r="O471" s="53">
        <v>12.15</v>
      </c>
      <c r="P471" s="31" t="s">
        <v>418</v>
      </c>
      <c r="Q471" s="31" t="s">
        <v>418</v>
      </c>
      <c r="R471" s="31"/>
      <c r="S471" s="32" t="s">
        <v>1545</v>
      </c>
      <c r="T471" s="32" t="s">
        <v>1546</v>
      </c>
      <c r="U471" s="32" t="s">
        <v>3338</v>
      </c>
      <c r="V471" s="32" t="s">
        <v>3564</v>
      </c>
      <c r="X471" s="43"/>
      <c r="Y471" s="8"/>
      <c r="Z471" s="43"/>
      <c r="AA471" s="8"/>
      <c r="AB471" s="6"/>
      <c r="AC471" s="8"/>
      <c r="AD471" s="8"/>
      <c r="AE471" s="8"/>
      <c r="AF471" s="36"/>
      <c r="AG471" s="8"/>
      <c r="AH471" s="6"/>
      <c r="AI471" s="10"/>
      <c r="AJ471" s="10"/>
      <c r="AK471" s="10"/>
      <c r="AL471" s="6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8"/>
      <c r="BO471" s="6"/>
      <c r="BP471" s="6"/>
      <c r="BQ471" s="44"/>
      <c r="BR471" s="45"/>
      <c r="BS471" s="10"/>
      <c r="BT471" s="10"/>
      <c r="BU471" s="10"/>
      <c r="BV471" s="10"/>
      <c r="BW471" s="8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</row>
    <row r="472" spans="1:147" ht="18.75">
      <c r="B472" s="14"/>
      <c r="C472" s="32"/>
      <c r="D472" s="33"/>
      <c r="E472" s="131">
        <v>10149720</v>
      </c>
      <c r="F472" s="14"/>
      <c r="G472" s="132" t="s">
        <v>3745</v>
      </c>
      <c r="H472" s="132" t="s">
        <v>3576</v>
      </c>
      <c r="I472" s="14" t="s">
        <v>1030</v>
      </c>
      <c r="J472" s="32">
        <v>3351570</v>
      </c>
      <c r="K472" s="133">
        <v>288536</v>
      </c>
      <c r="L472" s="132" t="s">
        <v>3746</v>
      </c>
      <c r="M472" s="133">
        <v>78757</v>
      </c>
      <c r="N472" s="133">
        <v>5</v>
      </c>
      <c r="O472" s="141">
        <v>0.30599999999999999</v>
      </c>
      <c r="P472" s="134">
        <v>39584</v>
      </c>
      <c r="Q472" s="134">
        <v>39960</v>
      </c>
      <c r="R472" s="133" t="s">
        <v>1671</v>
      </c>
      <c r="S472" s="133" t="s">
        <v>2274</v>
      </c>
      <c r="T472" s="32" t="s">
        <v>2252</v>
      </c>
      <c r="U472" s="32" t="s">
        <v>3338</v>
      </c>
      <c r="V472" s="32" t="s">
        <v>270</v>
      </c>
      <c r="X472" s="43"/>
      <c r="Y472" s="8"/>
      <c r="Z472" s="43"/>
      <c r="AA472" s="8"/>
      <c r="AB472" s="6"/>
      <c r="AC472" s="8"/>
      <c r="AD472" s="8"/>
      <c r="AE472" s="8"/>
      <c r="AF472" s="36"/>
      <c r="AG472" s="8"/>
      <c r="AH472" s="6"/>
      <c r="AI472" s="10"/>
      <c r="AJ472" s="10"/>
      <c r="AK472" s="10"/>
      <c r="AL472" s="6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8"/>
      <c r="BO472" s="6"/>
      <c r="BP472" s="6"/>
      <c r="BQ472" s="44"/>
      <c r="BR472" s="45"/>
      <c r="BS472" s="10"/>
      <c r="BT472" s="10"/>
      <c r="BU472" s="10"/>
      <c r="BV472" s="10"/>
      <c r="BW472" s="8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</row>
    <row r="473" spans="1:147" ht="18.75">
      <c r="B473" s="14"/>
      <c r="C473" s="32"/>
      <c r="D473" s="33"/>
      <c r="E473" s="33">
        <v>173253</v>
      </c>
      <c r="G473" s="14" t="s">
        <v>1092</v>
      </c>
      <c r="H473" s="14" t="s">
        <v>3623</v>
      </c>
      <c r="I473" s="14" t="s">
        <v>3624</v>
      </c>
      <c r="L473" s="14" t="s">
        <v>2492</v>
      </c>
      <c r="M473" s="32">
        <v>78660</v>
      </c>
      <c r="N473" s="41">
        <v>574</v>
      </c>
      <c r="O473" s="53">
        <v>25.66</v>
      </c>
      <c r="P473" s="31">
        <v>36998</v>
      </c>
      <c r="Q473" s="31">
        <v>37187</v>
      </c>
      <c r="R473" s="31"/>
      <c r="S473" s="32" t="s">
        <v>3625</v>
      </c>
      <c r="T473" s="32" t="s">
        <v>3626</v>
      </c>
      <c r="U473" s="32" t="s">
        <v>562</v>
      </c>
      <c r="V473" s="32" t="s">
        <v>1090</v>
      </c>
      <c r="X473" s="43"/>
      <c r="Y473" s="8"/>
      <c r="Z473" s="43"/>
      <c r="AA473" s="8"/>
      <c r="AB473" s="6"/>
      <c r="AC473" s="8"/>
      <c r="AD473" s="8"/>
      <c r="AE473" s="8"/>
      <c r="AF473" s="36"/>
      <c r="AG473" s="8"/>
      <c r="AH473" s="6"/>
      <c r="AI473" s="10"/>
      <c r="AJ473" s="10"/>
      <c r="AK473" s="10"/>
      <c r="AL473" s="6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8"/>
      <c r="BO473" s="6"/>
      <c r="BP473" s="6"/>
      <c r="BQ473" s="44"/>
      <c r="BR473" s="45"/>
      <c r="BS473" s="10"/>
      <c r="BT473" s="10"/>
      <c r="BU473" s="10"/>
      <c r="BV473" s="10"/>
      <c r="BW473" s="8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</row>
    <row r="474" spans="1:147" ht="18.75">
      <c r="B474" s="14"/>
      <c r="C474" s="32"/>
      <c r="D474" s="33"/>
      <c r="E474" s="33">
        <v>165900</v>
      </c>
      <c r="G474" s="14" t="s">
        <v>2426</v>
      </c>
      <c r="H474" s="14" t="s">
        <v>1025</v>
      </c>
      <c r="I474" s="14" t="s">
        <v>3603</v>
      </c>
      <c r="L474" s="14" t="s">
        <v>4363</v>
      </c>
      <c r="M474" s="32">
        <v>78745</v>
      </c>
      <c r="N474" s="41">
        <v>528</v>
      </c>
      <c r="O474" s="53">
        <v>26.7</v>
      </c>
      <c r="P474" s="31">
        <v>36790</v>
      </c>
      <c r="Q474" s="31">
        <v>37000</v>
      </c>
      <c r="R474" s="31"/>
      <c r="S474" s="32" t="s">
        <v>4233</v>
      </c>
      <c r="T474" s="32" t="s">
        <v>3629</v>
      </c>
      <c r="U474" s="32" t="s">
        <v>3338</v>
      </c>
      <c r="V474" s="32" t="s">
        <v>1769</v>
      </c>
      <c r="X474" s="43"/>
      <c r="Y474" s="8"/>
      <c r="Z474" s="43"/>
      <c r="AA474" s="8"/>
      <c r="AB474" s="6"/>
      <c r="AC474" s="8"/>
      <c r="AD474" s="8"/>
      <c r="AE474" s="8"/>
      <c r="AF474" s="36"/>
      <c r="AG474" s="8"/>
      <c r="AH474" s="6"/>
      <c r="AI474" s="10"/>
      <c r="AJ474" s="10"/>
      <c r="AK474" s="10"/>
      <c r="AL474" s="6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8"/>
      <c r="BO474" s="6"/>
      <c r="BP474" s="6"/>
      <c r="BQ474" s="44"/>
      <c r="BR474" s="45"/>
      <c r="BS474" s="10"/>
      <c r="BT474" s="10"/>
      <c r="BU474" s="10"/>
      <c r="BV474" s="10"/>
      <c r="BW474" s="8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</row>
    <row r="475" spans="1:147" ht="18.75">
      <c r="B475" s="14"/>
      <c r="C475" s="32"/>
      <c r="D475" s="33"/>
      <c r="E475" s="33">
        <v>10049768</v>
      </c>
      <c r="G475" s="14" t="s">
        <v>2379</v>
      </c>
      <c r="H475" s="14" t="s">
        <v>1354</v>
      </c>
      <c r="I475" s="14" t="s">
        <v>2380</v>
      </c>
      <c r="J475" s="32">
        <v>170612</v>
      </c>
      <c r="L475" s="35"/>
      <c r="M475" s="32" t="s">
        <v>4108</v>
      </c>
      <c r="N475" s="92">
        <v>8</v>
      </c>
      <c r="O475" s="99">
        <v>0.4</v>
      </c>
      <c r="P475" s="59">
        <v>39269</v>
      </c>
      <c r="Q475" s="59">
        <v>39615</v>
      </c>
      <c r="R475" s="93" t="s">
        <v>4364</v>
      </c>
      <c r="S475" s="93" t="s">
        <v>1659</v>
      </c>
      <c r="T475" s="32" t="s">
        <v>3251</v>
      </c>
      <c r="U475" s="32" t="s">
        <v>178</v>
      </c>
      <c r="V475" s="93" t="s">
        <v>4107</v>
      </c>
      <c r="X475" s="43"/>
      <c r="Y475" s="8"/>
      <c r="Z475" s="43"/>
      <c r="AA475" s="8"/>
      <c r="AB475" s="6"/>
      <c r="AC475" s="8"/>
      <c r="AD475" s="8"/>
      <c r="AE475" s="8"/>
      <c r="AF475" s="36"/>
      <c r="AG475" s="8"/>
      <c r="AH475" s="6"/>
      <c r="AI475" s="10"/>
      <c r="AJ475" s="10"/>
      <c r="AK475" s="10"/>
      <c r="AL475" s="6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8"/>
      <c r="BO475" s="6"/>
      <c r="BP475" s="6"/>
      <c r="BQ475" s="44"/>
      <c r="BR475" s="45"/>
      <c r="BS475" s="10"/>
      <c r="BT475" s="10"/>
      <c r="BU475" s="10"/>
      <c r="BV475" s="10"/>
      <c r="BW475" s="8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</row>
    <row r="476" spans="1:147" ht="18.75">
      <c r="B476" s="136"/>
      <c r="C476" s="32"/>
      <c r="D476" s="33"/>
      <c r="G476" s="14" t="s">
        <v>1375</v>
      </c>
      <c r="H476" s="14" t="s">
        <v>1539</v>
      </c>
      <c r="I476" s="14" t="s">
        <v>1376</v>
      </c>
      <c r="L476" s="14" t="s">
        <v>842</v>
      </c>
      <c r="M476" s="32">
        <v>78704</v>
      </c>
      <c r="N476" s="41">
        <v>56</v>
      </c>
      <c r="O476" s="53">
        <v>0.56999999999999995</v>
      </c>
      <c r="P476" s="31">
        <v>36360</v>
      </c>
      <c r="Q476" s="31">
        <v>36543</v>
      </c>
      <c r="R476" s="31"/>
      <c r="S476" s="32" t="s">
        <v>1377</v>
      </c>
      <c r="T476" s="32" t="s">
        <v>1378</v>
      </c>
      <c r="U476" s="32" t="s">
        <v>2780</v>
      </c>
      <c r="V476" s="32" t="s">
        <v>1379</v>
      </c>
      <c r="X476" s="43"/>
      <c r="Y476" s="8"/>
      <c r="Z476" s="43"/>
      <c r="AA476" s="8"/>
      <c r="AB476" s="6"/>
      <c r="AC476" s="8"/>
      <c r="AD476" s="8"/>
      <c r="AE476" s="8"/>
      <c r="AF476" s="36"/>
      <c r="AG476" s="8"/>
      <c r="AH476" s="6"/>
      <c r="AI476" s="10"/>
      <c r="AJ476" s="10"/>
      <c r="AK476" s="10"/>
      <c r="AL476" s="6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8"/>
      <c r="BO476" s="6"/>
      <c r="BP476" s="6"/>
      <c r="BQ476" s="44"/>
      <c r="BR476" s="45"/>
      <c r="BS476" s="10"/>
      <c r="BT476" s="10"/>
      <c r="BU476" s="10"/>
      <c r="BV476" s="10"/>
      <c r="BW476" s="8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</row>
    <row r="477" spans="1:147" ht="18.75">
      <c r="A477" s="131"/>
      <c r="B477" s="14"/>
      <c r="C477" s="132"/>
      <c r="D477" s="33"/>
      <c r="E477" s="60">
        <v>313106</v>
      </c>
      <c r="G477" s="56" t="s">
        <v>696</v>
      </c>
      <c r="H477" s="56" t="s">
        <v>2290</v>
      </c>
      <c r="I477" s="56" t="s">
        <v>697</v>
      </c>
      <c r="J477" s="92"/>
      <c r="K477" s="92"/>
      <c r="L477" s="56" t="s">
        <v>697</v>
      </c>
      <c r="M477" s="92">
        <v>78741</v>
      </c>
      <c r="N477" s="32">
        <v>176</v>
      </c>
      <c r="O477" s="99">
        <v>5.39</v>
      </c>
      <c r="P477" s="59">
        <v>39134</v>
      </c>
      <c r="Q477" s="14"/>
      <c r="R477" s="93" t="s">
        <v>1615</v>
      </c>
      <c r="S477" s="93" t="s">
        <v>3196</v>
      </c>
      <c r="T477" s="32" t="s">
        <v>3118</v>
      </c>
      <c r="U477" s="93" t="s">
        <v>562</v>
      </c>
      <c r="V477" s="93" t="s">
        <v>2285</v>
      </c>
      <c r="X477" s="43"/>
      <c r="Y477" s="8"/>
      <c r="Z477" s="43"/>
      <c r="AA477" s="8"/>
      <c r="AB477" s="6"/>
      <c r="AC477" s="8"/>
      <c r="AD477" s="8"/>
      <c r="AE477" s="8"/>
      <c r="AF477" s="36"/>
      <c r="AG477" s="8"/>
      <c r="AH477" s="6"/>
      <c r="AI477" s="10"/>
      <c r="AJ477" s="10"/>
      <c r="AK477" s="10"/>
      <c r="AL477" s="6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8"/>
      <c r="BO477" s="6"/>
      <c r="BP477" s="6"/>
      <c r="BQ477" s="44"/>
      <c r="BR477" s="45"/>
      <c r="BS477" s="10"/>
      <c r="BT477" s="10"/>
      <c r="BU477" s="10"/>
      <c r="BV477" s="10"/>
      <c r="BW477" s="8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</row>
    <row r="478" spans="1:147" ht="18.75">
      <c r="B478" s="14"/>
      <c r="C478" s="32"/>
      <c r="D478" s="33"/>
      <c r="E478" s="60">
        <v>282309</v>
      </c>
      <c r="G478" s="56" t="s">
        <v>661</v>
      </c>
      <c r="H478" s="56" t="s">
        <v>741</v>
      </c>
      <c r="I478" s="56" t="s">
        <v>3610</v>
      </c>
      <c r="J478" s="92"/>
      <c r="K478" s="92"/>
      <c r="L478" s="14" t="s">
        <v>1897</v>
      </c>
      <c r="M478" s="32">
        <v>78704</v>
      </c>
      <c r="N478" s="41">
        <v>26</v>
      </c>
      <c r="O478" s="99">
        <v>1.0980000000000001</v>
      </c>
      <c r="P478" s="59">
        <v>38588</v>
      </c>
      <c r="Q478" s="59">
        <v>38888</v>
      </c>
      <c r="R478" s="32" t="s">
        <v>1615</v>
      </c>
      <c r="S478" s="32" t="s">
        <v>1189</v>
      </c>
      <c r="T478" s="93" t="s">
        <v>572</v>
      </c>
      <c r="U478" s="32" t="s">
        <v>562</v>
      </c>
      <c r="V478" s="32" t="s">
        <v>738</v>
      </c>
      <c r="X478" s="43"/>
      <c r="Y478" s="8"/>
      <c r="Z478" s="43"/>
      <c r="AA478" s="8"/>
      <c r="AB478" s="6"/>
      <c r="AC478" s="8"/>
      <c r="AD478" s="8"/>
      <c r="AE478" s="8"/>
      <c r="AF478" s="36"/>
      <c r="AG478" s="8"/>
      <c r="AH478" s="6"/>
      <c r="AI478" s="10"/>
      <c r="AJ478" s="10"/>
      <c r="AK478" s="10"/>
      <c r="AL478" s="6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8"/>
      <c r="BO478" s="6"/>
      <c r="BP478" s="6"/>
      <c r="BQ478" s="44"/>
      <c r="BR478" s="45"/>
      <c r="BS478" s="10"/>
      <c r="BT478" s="10"/>
      <c r="BU478" s="10"/>
      <c r="BV478" s="10"/>
      <c r="BW478" s="8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</row>
    <row r="479" spans="1:147" ht="18.75">
      <c r="B479" s="14"/>
      <c r="C479" s="32"/>
      <c r="D479" s="33"/>
      <c r="G479" s="14" t="s">
        <v>1550</v>
      </c>
      <c r="H479" s="14" t="s">
        <v>4322</v>
      </c>
      <c r="I479" s="14" t="s">
        <v>4323</v>
      </c>
      <c r="L479" s="14" t="s">
        <v>2493</v>
      </c>
      <c r="M479" s="32">
        <v>78741</v>
      </c>
      <c r="N479" s="41">
        <v>346</v>
      </c>
      <c r="O479" s="53">
        <v>22.3</v>
      </c>
      <c r="P479" s="31">
        <v>35731</v>
      </c>
      <c r="Q479" s="31">
        <v>36069</v>
      </c>
      <c r="R479" s="31"/>
      <c r="S479" s="32" t="s">
        <v>3082</v>
      </c>
      <c r="T479" s="32" t="s">
        <v>414</v>
      </c>
      <c r="U479" s="32" t="s">
        <v>3338</v>
      </c>
      <c r="V479" s="32" t="s">
        <v>3562</v>
      </c>
      <c r="X479" s="43"/>
      <c r="Y479" s="8"/>
      <c r="Z479" s="43"/>
      <c r="AA479" s="8"/>
      <c r="AB479" s="6"/>
      <c r="AC479" s="8"/>
      <c r="AD479" s="8"/>
      <c r="AE479" s="8"/>
      <c r="AF479" s="36"/>
      <c r="AG479" s="8"/>
      <c r="AH479" s="6"/>
      <c r="AI479" s="10"/>
      <c r="AJ479" s="10"/>
      <c r="AK479" s="10"/>
      <c r="AL479" s="6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8"/>
      <c r="BO479" s="6"/>
      <c r="BP479" s="6"/>
      <c r="BQ479" s="44"/>
      <c r="BR479" s="45"/>
      <c r="BS479" s="10"/>
      <c r="BT479" s="10"/>
      <c r="BU479" s="10"/>
      <c r="BV479" s="10"/>
      <c r="BW479" s="8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</row>
    <row r="480" spans="1:147" ht="18.75">
      <c r="B480" s="14"/>
      <c r="C480" s="32"/>
      <c r="D480" s="33"/>
      <c r="E480" s="131">
        <v>10381623</v>
      </c>
      <c r="F480" s="14"/>
      <c r="G480" s="132" t="s">
        <v>808</v>
      </c>
      <c r="H480" s="132" t="s">
        <v>96</v>
      </c>
      <c r="I480" s="132" t="s">
        <v>807</v>
      </c>
      <c r="J480" s="133">
        <v>3049611</v>
      </c>
      <c r="K480" s="14"/>
      <c r="L480" s="132"/>
      <c r="M480" s="133" t="s">
        <v>4187</v>
      </c>
      <c r="N480" s="32">
        <v>150</v>
      </c>
      <c r="O480" s="144">
        <v>6.53</v>
      </c>
      <c r="P480" s="134">
        <v>40170</v>
      </c>
      <c r="Q480" s="134">
        <v>40326</v>
      </c>
      <c r="R480" s="32" t="s">
        <v>2033</v>
      </c>
      <c r="S480" s="133" t="s">
        <v>3064</v>
      </c>
      <c r="T480" s="133" t="s">
        <v>4189</v>
      </c>
      <c r="U480" s="32" t="s">
        <v>3338</v>
      </c>
      <c r="V480" s="32" t="s">
        <v>3577</v>
      </c>
      <c r="X480" s="43"/>
      <c r="Y480" s="8"/>
      <c r="Z480" s="43"/>
      <c r="AA480" s="8"/>
      <c r="AB480" s="6"/>
      <c r="AC480" s="8"/>
      <c r="AD480" s="8"/>
      <c r="AE480" s="8"/>
      <c r="AF480" s="36"/>
      <c r="AG480" s="8"/>
      <c r="AH480" s="6"/>
      <c r="AI480" s="10"/>
      <c r="AJ480" s="10"/>
      <c r="AK480" s="10"/>
      <c r="AL480" s="6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8"/>
      <c r="BO480" s="6"/>
      <c r="BP480" s="6"/>
      <c r="BQ480" s="44"/>
      <c r="BR480" s="45"/>
      <c r="BS480" s="10"/>
      <c r="BT480" s="10"/>
      <c r="BU480" s="10"/>
      <c r="BV480" s="10"/>
      <c r="BW480" s="8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</row>
    <row r="481" spans="1:147" ht="18.75">
      <c r="B481" s="14"/>
      <c r="C481" s="32"/>
      <c r="D481" s="33"/>
      <c r="E481" s="131">
        <v>10216555</v>
      </c>
      <c r="F481" s="14"/>
      <c r="G481" s="132" t="s">
        <v>4185</v>
      </c>
      <c r="H481" s="132" t="s">
        <v>2532</v>
      </c>
      <c r="I481" s="132" t="s">
        <v>4186</v>
      </c>
      <c r="J481" s="133">
        <v>3049611</v>
      </c>
      <c r="K481" s="132"/>
      <c r="M481" s="133" t="s">
        <v>4187</v>
      </c>
      <c r="N481" s="54">
        <v>60</v>
      </c>
      <c r="O481" s="140">
        <v>8.4589999999999996</v>
      </c>
      <c r="P481" s="134">
        <v>39784</v>
      </c>
      <c r="Q481" s="14"/>
      <c r="R481" s="133"/>
      <c r="S481" s="133" t="s">
        <v>4188</v>
      </c>
      <c r="T481" s="133" t="s">
        <v>4189</v>
      </c>
      <c r="U481" s="133" t="s">
        <v>562</v>
      </c>
      <c r="V481" s="32" t="s">
        <v>2281</v>
      </c>
      <c r="X481" s="43"/>
      <c r="Y481" s="8"/>
      <c r="Z481" s="43"/>
      <c r="AA481" s="8"/>
      <c r="AB481" s="6"/>
      <c r="AC481" s="8"/>
      <c r="AD481" s="8"/>
      <c r="AE481" s="8"/>
      <c r="AF481" s="36"/>
      <c r="AG481" s="8"/>
      <c r="AH481" s="6"/>
      <c r="AI481" s="10"/>
      <c r="AJ481" s="10"/>
      <c r="AK481" s="10"/>
      <c r="AL481" s="6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8"/>
      <c r="BO481" s="6"/>
      <c r="BP481" s="6"/>
      <c r="BQ481" s="44"/>
      <c r="BR481" s="45"/>
      <c r="BS481" s="10"/>
      <c r="BT481" s="10"/>
      <c r="BU481" s="10"/>
      <c r="BV481" s="10"/>
      <c r="BW481" s="8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</row>
    <row r="482" spans="1:147" ht="18.75">
      <c r="B482" s="14"/>
      <c r="C482" s="32"/>
      <c r="D482" s="33"/>
      <c r="E482" s="33">
        <v>205260</v>
      </c>
      <c r="G482" s="14" t="s">
        <v>607</v>
      </c>
      <c r="H482" s="14" t="s">
        <v>2110</v>
      </c>
      <c r="I482" s="14" t="s">
        <v>4066</v>
      </c>
      <c r="L482" s="14" t="s">
        <v>608</v>
      </c>
      <c r="M482" s="32">
        <v>78741</v>
      </c>
      <c r="N482" s="54">
        <v>34</v>
      </c>
      <c r="O482" s="53">
        <v>2.0369999999999999</v>
      </c>
      <c r="P482" s="31">
        <v>37420</v>
      </c>
      <c r="Q482" s="31">
        <v>37720</v>
      </c>
      <c r="R482" s="32" t="s">
        <v>4364</v>
      </c>
      <c r="S482" s="32" t="s">
        <v>1453</v>
      </c>
      <c r="T482" s="32" t="s">
        <v>1454</v>
      </c>
      <c r="U482" s="32" t="s">
        <v>562</v>
      </c>
      <c r="V482" s="32" t="s">
        <v>2327</v>
      </c>
      <c r="X482" s="43"/>
      <c r="Y482" s="8"/>
      <c r="Z482" s="43"/>
      <c r="AA482" s="8"/>
      <c r="AB482" s="6"/>
      <c r="AC482" s="8"/>
      <c r="AD482" s="8"/>
      <c r="AE482" s="8"/>
      <c r="AF482" s="36"/>
      <c r="AG482" s="8"/>
      <c r="AH482" s="6"/>
      <c r="AI482" s="10"/>
      <c r="AJ482" s="10"/>
      <c r="AK482" s="10"/>
      <c r="AL482" s="6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8"/>
      <c r="BO482" s="6"/>
      <c r="BP482" s="6"/>
      <c r="BQ482" s="44"/>
      <c r="BR482" s="45"/>
      <c r="BS482" s="10"/>
      <c r="BT482" s="10"/>
      <c r="BU482" s="10"/>
      <c r="BV482" s="10"/>
      <c r="BW482" s="8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</row>
    <row r="483" spans="1:147" ht="18.75">
      <c r="B483" s="14"/>
      <c r="C483" s="32"/>
      <c r="D483" s="33"/>
      <c r="G483" s="14" t="s">
        <v>3083</v>
      </c>
      <c r="H483" s="14" t="s">
        <v>2018</v>
      </c>
      <c r="I483" s="14" t="s">
        <v>2471</v>
      </c>
      <c r="L483" s="14" t="s">
        <v>829</v>
      </c>
      <c r="M483" s="32">
        <v>78730</v>
      </c>
      <c r="N483" s="41">
        <v>348</v>
      </c>
      <c r="O483" s="53">
        <v>18.8</v>
      </c>
      <c r="P483" s="31">
        <v>33338</v>
      </c>
      <c r="Q483" s="31">
        <v>33734</v>
      </c>
      <c r="R483" s="31"/>
      <c r="S483" s="32" t="s">
        <v>3053</v>
      </c>
      <c r="T483" s="32" t="s">
        <v>1789</v>
      </c>
      <c r="U483" s="32" t="s">
        <v>3338</v>
      </c>
      <c r="V483" s="32" t="s">
        <v>1790</v>
      </c>
      <c r="X483" s="43"/>
      <c r="Y483" s="8"/>
      <c r="Z483" s="43"/>
      <c r="AA483" s="8"/>
      <c r="AB483" s="6"/>
      <c r="AC483" s="8"/>
      <c r="AD483" s="8"/>
      <c r="AE483" s="8"/>
      <c r="AF483" s="36"/>
      <c r="AG483" s="8"/>
      <c r="AH483" s="6"/>
      <c r="AI483" s="10"/>
      <c r="AJ483" s="10"/>
      <c r="AK483" s="10"/>
      <c r="AL483" s="6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8"/>
      <c r="BO483" s="6"/>
      <c r="BP483" s="6"/>
      <c r="BQ483" s="44"/>
      <c r="BR483" s="45"/>
      <c r="BS483" s="10"/>
      <c r="BT483" s="10"/>
      <c r="BU483" s="10"/>
      <c r="BV483" s="10"/>
      <c r="BW483" s="8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</row>
    <row r="484" spans="1:147" ht="18.75">
      <c r="B484" s="131"/>
      <c r="C484" s="14"/>
      <c r="D484" s="132"/>
      <c r="G484" s="14" t="s">
        <v>1791</v>
      </c>
      <c r="H484" s="14" t="s">
        <v>1792</v>
      </c>
      <c r="I484" s="14" t="s">
        <v>1772</v>
      </c>
      <c r="L484" s="14" t="s">
        <v>2055</v>
      </c>
      <c r="M484" s="32">
        <v>78749</v>
      </c>
      <c r="N484" s="41">
        <v>456</v>
      </c>
      <c r="O484" s="53">
        <v>31.59</v>
      </c>
      <c r="P484" s="31">
        <v>34456</v>
      </c>
      <c r="Q484" s="31">
        <v>34737</v>
      </c>
      <c r="R484" s="31"/>
      <c r="S484" s="32" t="s">
        <v>3341</v>
      </c>
      <c r="T484" s="32" t="s">
        <v>3342</v>
      </c>
      <c r="U484" s="32" t="s">
        <v>3338</v>
      </c>
      <c r="V484" s="32" t="s">
        <v>3548</v>
      </c>
      <c r="X484" s="43"/>
      <c r="Y484" s="8"/>
      <c r="Z484" s="43"/>
      <c r="AA484" s="8"/>
      <c r="AB484" s="6"/>
      <c r="AC484" s="8"/>
      <c r="AD484" s="8"/>
      <c r="AE484" s="8"/>
      <c r="AF484" s="36"/>
      <c r="AG484" s="8"/>
      <c r="AH484" s="6"/>
      <c r="AI484" s="10"/>
      <c r="AJ484" s="10"/>
      <c r="AK484" s="10"/>
      <c r="AL484" s="6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8"/>
      <c r="BO484" s="6"/>
      <c r="BP484" s="6"/>
      <c r="BQ484" s="44"/>
      <c r="BR484" s="45"/>
      <c r="BS484" s="10"/>
      <c r="BT484" s="10"/>
      <c r="BU484" s="10"/>
      <c r="BV484" s="10"/>
      <c r="BW484" s="8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</row>
    <row r="485" spans="1:147" ht="18.75">
      <c r="B485" s="14"/>
      <c r="C485" s="32"/>
      <c r="D485" s="33"/>
      <c r="G485" s="14" t="s">
        <v>1773</v>
      </c>
      <c r="H485" s="14" t="s">
        <v>1774</v>
      </c>
      <c r="I485" s="14" t="s">
        <v>1775</v>
      </c>
      <c r="L485" s="14" t="s">
        <v>2056</v>
      </c>
      <c r="M485" s="32">
        <v>78749</v>
      </c>
      <c r="N485" s="41">
        <v>168</v>
      </c>
      <c r="O485" s="53">
        <v>10.9</v>
      </c>
      <c r="P485" s="31">
        <v>35002</v>
      </c>
      <c r="Q485" s="31">
        <v>35230</v>
      </c>
      <c r="R485" s="31"/>
      <c r="S485" s="32" t="s">
        <v>1177</v>
      </c>
      <c r="T485" s="32" t="s">
        <v>1178</v>
      </c>
      <c r="U485" s="32" t="s">
        <v>3338</v>
      </c>
      <c r="V485" s="32" t="s">
        <v>3554</v>
      </c>
      <c r="X485" s="43"/>
      <c r="Y485" s="8"/>
      <c r="Z485" s="43"/>
      <c r="AA485" s="8"/>
      <c r="AB485" s="6"/>
      <c r="AC485" s="8"/>
      <c r="AD485" s="8"/>
      <c r="AE485" s="8"/>
      <c r="AF485" s="36"/>
      <c r="AG485" s="8"/>
      <c r="AH485" s="6"/>
      <c r="AI485" s="10"/>
      <c r="AJ485" s="10"/>
      <c r="AK485" s="10"/>
      <c r="AL485" s="6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8"/>
      <c r="BO485" s="6"/>
      <c r="BP485" s="6"/>
      <c r="BQ485" s="44"/>
      <c r="BR485" s="45"/>
      <c r="BS485" s="10"/>
      <c r="BT485" s="10"/>
      <c r="BU485" s="10"/>
      <c r="BV485" s="10"/>
      <c r="BW485" s="8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</row>
    <row r="486" spans="1:147" ht="18.75">
      <c r="B486" s="14"/>
      <c r="C486" s="32"/>
      <c r="D486" s="33"/>
      <c r="G486" s="14" t="s">
        <v>1776</v>
      </c>
      <c r="H486" s="14" t="s">
        <v>1777</v>
      </c>
      <c r="I486" s="14" t="s">
        <v>1957</v>
      </c>
      <c r="L486" s="14" t="s">
        <v>2057</v>
      </c>
      <c r="M486" s="32">
        <v>78749</v>
      </c>
      <c r="N486" s="41">
        <v>448</v>
      </c>
      <c r="O486" s="53">
        <v>23.6</v>
      </c>
      <c r="P486" s="31">
        <v>35373</v>
      </c>
      <c r="Q486" s="31">
        <v>35907</v>
      </c>
      <c r="R486" s="31"/>
      <c r="S486" s="32" t="s">
        <v>1778</v>
      </c>
      <c r="T486" s="32" t="s">
        <v>1779</v>
      </c>
      <c r="U486" s="32" t="s">
        <v>3338</v>
      </c>
      <c r="V486" s="32" t="s">
        <v>3557</v>
      </c>
      <c r="X486" s="43"/>
      <c r="Y486" s="8"/>
      <c r="Z486" s="43"/>
      <c r="AA486" s="8"/>
      <c r="AB486" s="6"/>
      <c r="AC486" s="8"/>
      <c r="AD486" s="8"/>
      <c r="AE486" s="8"/>
      <c r="AF486" s="36"/>
      <c r="AG486" s="8"/>
      <c r="AH486" s="6"/>
      <c r="AI486" s="10"/>
      <c r="AJ486" s="10"/>
      <c r="AK486" s="10"/>
      <c r="AL486" s="6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8"/>
      <c r="BO486" s="6"/>
      <c r="BP486" s="6"/>
      <c r="BQ486" s="44"/>
      <c r="BR486" s="45"/>
      <c r="BS486" s="10"/>
      <c r="BT486" s="10"/>
      <c r="BU486" s="10"/>
      <c r="BV486" s="10"/>
      <c r="BW486" s="8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</row>
    <row r="487" spans="1:147" ht="18.75">
      <c r="B487" s="14"/>
      <c r="C487" s="32"/>
      <c r="D487" s="33"/>
      <c r="E487" s="58" t="s">
        <v>2064</v>
      </c>
      <c r="G487" s="14" t="s">
        <v>651</v>
      </c>
      <c r="H487" s="14" t="s">
        <v>2063</v>
      </c>
      <c r="I487" s="56" t="s">
        <v>300</v>
      </c>
      <c r="J487" s="92">
        <v>989577</v>
      </c>
      <c r="K487" s="92"/>
      <c r="L487" s="14" t="s">
        <v>301</v>
      </c>
      <c r="M487" s="72">
        <v>78704</v>
      </c>
      <c r="N487" s="32">
        <v>10</v>
      </c>
      <c r="O487" s="53">
        <v>0.4</v>
      </c>
      <c r="P487" s="59">
        <v>38379</v>
      </c>
      <c r="Q487" s="59">
        <v>38722</v>
      </c>
      <c r="R487" s="32" t="s">
        <v>604</v>
      </c>
      <c r="S487" s="32" t="s">
        <v>302</v>
      </c>
      <c r="T487" s="85" t="s">
        <v>303</v>
      </c>
      <c r="U487" s="32" t="s">
        <v>3338</v>
      </c>
      <c r="V487" s="32" t="s">
        <v>2473</v>
      </c>
      <c r="X487" s="43"/>
      <c r="Y487" s="8"/>
      <c r="Z487" s="43"/>
      <c r="AA487" s="8"/>
      <c r="AB487" s="6"/>
      <c r="AC487" s="8"/>
      <c r="AD487" s="8"/>
      <c r="AE487" s="8"/>
      <c r="AF487" s="36"/>
      <c r="AG487" s="8"/>
      <c r="AH487" s="6"/>
      <c r="AI487" s="10"/>
      <c r="AJ487" s="10"/>
      <c r="AK487" s="10"/>
      <c r="AL487" s="6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8"/>
      <c r="BO487" s="6"/>
      <c r="BP487" s="6"/>
      <c r="BQ487" s="44"/>
      <c r="BR487" s="45"/>
      <c r="BS487" s="10"/>
      <c r="BT487" s="10"/>
      <c r="BU487" s="10"/>
      <c r="BV487" s="10"/>
      <c r="BW487" s="8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</row>
    <row r="488" spans="1:147" ht="18.75">
      <c r="B488" s="14"/>
      <c r="C488" s="32"/>
      <c r="D488" s="33"/>
      <c r="G488" s="14" t="s">
        <v>1780</v>
      </c>
      <c r="H488" s="14" t="s">
        <v>1781</v>
      </c>
      <c r="I488" s="14" t="s">
        <v>1782</v>
      </c>
      <c r="L488" s="14" t="s">
        <v>3903</v>
      </c>
      <c r="M488" s="32">
        <v>78741</v>
      </c>
      <c r="N488" s="41">
        <v>198</v>
      </c>
      <c r="O488" s="53">
        <v>9.73</v>
      </c>
      <c r="P488" s="31">
        <v>36269</v>
      </c>
      <c r="Q488" s="31">
        <v>36397</v>
      </c>
      <c r="R488" s="31"/>
      <c r="S488" s="32" t="s">
        <v>1783</v>
      </c>
      <c r="T488" s="32" t="s">
        <v>1784</v>
      </c>
      <c r="U488" s="32" t="s">
        <v>3338</v>
      </c>
      <c r="V488" s="32" t="s">
        <v>345</v>
      </c>
      <c r="X488" s="43"/>
      <c r="Y488" s="8"/>
      <c r="Z488" s="43"/>
      <c r="AA488" s="8"/>
      <c r="AB488" s="6"/>
      <c r="AC488" s="8"/>
      <c r="AD488" s="8"/>
      <c r="AE488" s="8"/>
      <c r="AF488" s="36"/>
      <c r="AG488" s="8"/>
      <c r="AH488" s="6"/>
      <c r="AI488" s="10"/>
      <c r="AJ488" s="10"/>
      <c r="AK488" s="10"/>
      <c r="AL488" s="6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8"/>
      <c r="BO488" s="6"/>
      <c r="BP488" s="6"/>
      <c r="BQ488" s="44"/>
      <c r="BR488" s="45"/>
      <c r="BS488" s="10"/>
      <c r="BT488" s="10"/>
      <c r="BU488" s="10"/>
      <c r="BV488" s="10"/>
      <c r="BW488" s="8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</row>
    <row r="489" spans="1:147" ht="18.75">
      <c r="B489" s="14"/>
      <c r="C489" s="32"/>
      <c r="D489" s="33"/>
      <c r="E489" s="33">
        <v>218228</v>
      </c>
      <c r="G489" s="14" t="s">
        <v>1697</v>
      </c>
      <c r="H489" s="14" t="s">
        <v>1698</v>
      </c>
      <c r="I489" s="48" t="s">
        <v>1699</v>
      </c>
      <c r="J489" s="47"/>
      <c r="K489" s="47"/>
      <c r="L489" s="14" t="s">
        <v>1700</v>
      </c>
      <c r="M489" s="32">
        <v>78735</v>
      </c>
      <c r="N489" s="41">
        <v>8</v>
      </c>
      <c r="O489" s="53">
        <v>0.87</v>
      </c>
      <c r="P489" s="31">
        <v>37770</v>
      </c>
      <c r="Q489" s="31">
        <v>37770</v>
      </c>
      <c r="R489" s="31" t="s">
        <v>1701</v>
      </c>
      <c r="S489" s="32" t="s">
        <v>1702</v>
      </c>
      <c r="T489" s="32" t="s">
        <v>1409</v>
      </c>
      <c r="U489" s="32" t="s">
        <v>3338</v>
      </c>
      <c r="V489" s="32" t="s">
        <v>477</v>
      </c>
      <c r="X489" s="43"/>
      <c r="Y489" s="44"/>
      <c r="Z489" s="43"/>
      <c r="AA489" s="8"/>
      <c r="AB489" s="6"/>
      <c r="AC489" s="8"/>
      <c r="AD489" s="8"/>
      <c r="AE489" s="8"/>
      <c r="AF489" s="36"/>
      <c r="AG489" s="8"/>
      <c r="AH489" s="6"/>
      <c r="AI489" s="10"/>
      <c r="AJ489" s="10"/>
      <c r="AK489" s="10"/>
      <c r="AL489" s="6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8"/>
      <c r="BO489" s="6"/>
      <c r="BP489" s="6"/>
      <c r="BQ489" s="44"/>
      <c r="BR489" s="45"/>
      <c r="BS489" s="10"/>
      <c r="BT489" s="10"/>
      <c r="BU489" s="10"/>
      <c r="BV489" s="10"/>
      <c r="BW489" s="8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</row>
    <row r="490" spans="1:147" ht="18.75">
      <c r="A490" s="137"/>
      <c r="B490"/>
      <c r="C490" s="136"/>
      <c r="D490" s="33"/>
      <c r="E490" s="131">
        <v>10530294</v>
      </c>
      <c r="F490" s="14"/>
      <c r="G490" s="132" t="s">
        <v>2598</v>
      </c>
      <c r="H490" s="132" t="s">
        <v>2599</v>
      </c>
      <c r="I490" s="132" t="s">
        <v>2600</v>
      </c>
      <c r="J490" s="133">
        <v>3310381</v>
      </c>
      <c r="K490" s="14"/>
      <c r="L490" s="132"/>
      <c r="M490" s="32">
        <v>78723</v>
      </c>
      <c r="N490" s="32">
        <v>12</v>
      </c>
      <c r="O490" s="135">
        <v>0.56000000000000005</v>
      </c>
      <c r="P490" s="134">
        <v>40540</v>
      </c>
      <c r="Q490" s="134">
        <v>40828</v>
      </c>
      <c r="S490" s="133" t="s">
        <v>2601</v>
      </c>
      <c r="T490" s="133" t="s">
        <v>2602</v>
      </c>
      <c r="U490" s="32" t="s">
        <v>3338</v>
      </c>
      <c r="V490" s="32" t="s">
        <v>2581</v>
      </c>
      <c r="X490" s="43"/>
      <c r="Y490" s="44"/>
      <c r="Z490" s="43"/>
      <c r="AA490" s="8"/>
      <c r="AB490" s="6"/>
      <c r="AC490" s="8"/>
      <c r="AD490" s="8"/>
      <c r="AE490" s="8"/>
      <c r="AF490" s="36"/>
      <c r="AG490" s="8"/>
      <c r="AH490" s="6"/>
      <c r="AI490" s="10"/>
      <c r="AJ490" s="10"/>
      <c r="AK490" s="10"/>
      <c r="AL490" s="6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8"/>
      <c r="BO490" s="6"/>
      <c r="BP490" s="6"/>
      <c r="BQ490" s="17"/>
      <c r="BR490" s="45"/>
      <c r="BS490" s="10"/>
      <c r="BT490" s="10"/>
      <c r="BU490" s="10"/>
      <c r="BV490" s="10"/>
      <c r="BW490" s="8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</row>
    <row r="491" spans="1:147" ht="18.75">
      <c r="D491" s="33"/>
      <c r="E491" s="131">
        <v>10557686</v>
      </c>
      <c r="F491" s="14"/>
      <c r="G491" s="132" t="s">
        <v>3145</v>
      </c>
      <c r="H491" s="132" t="s">
        <v>3506</v>
      </c>
      <c r="I491" s="132" t="s">
        <v>3144</v>
      </c>
      <c r="J491" s="133">
        <v>3310900</v>
      </c>
      <c r="K491" s="14"/>
      <c r="M491" s="133" t="s">
        <v>2804</v>
      </c>
      <c r="N491" s="32">
        <v>12</v>
      </c>
      <c r="O491" s="135">
        <v>1.1499999999999999</v>
      </c>
      <c r="P491" s="134">
        <v>40612</v>
      </c>
      <c r="Q491" s="134">
        <v>40704</v>
      </c>
      <c r="R491" s="32" t="s">
        <v>3754</v>
      </c>
      <c r="S491" s="133" t="s">
        <v>3507</v>
      </c>
      <c r="T491" s="133" t="s">
        <v>3508</v>
      </c>
      <c r="U491" s="32" t="s">
        <v>3338</v>
      </c>
      <c r="V491" s="32" t="s">
        <v>2582</v>
      </c>
      <c r="X491" s="43"/>
      <c r="Y491" s="17"/>
      <c r="Z491" s="43"/>
      <c r="AA491" s="8"/>
      <c r="AB491" s="6"/>
      <c r="AC491" s="8"/>
      <c r="AD491" s="8"/>
      <c r="AE491" s="8"/>
      <c r="AF491" s="36"/>
      <c r="AG491" s="8"/>
      <c r="AH491" s="6"/>
      <c r="AI491" s="10"/>
      <c r="AJ491" s="10"/>
      <c r="AK491" s="10"/>
      <c r="AL491" s="6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8"/>
      <c r="BO491" s="6"/>
      <c r="BP491" s="6"/>
      <c r="BQ491" s="17"/>
      <c r="BR491" s="8"/>
      <c r="BS491" s="10"/>
      <c r="BT491" s="10"/>
      <c r="BU491" s="10"/>
      <c r="BV491" s="10"/>
      <c r="BW491" s="8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</row>
    <row r="492" spans="1:147" ht="18.75">
      <c r="B492" s="14"/>
      <c r="C492" s="137"/>
      <c r="D492" s="33"/>
      <c r="E492" s="33">
        <v>310453</v>
      </c>
      <c r="G492" s="60" t="s">
        <v>2171</v>
      </c>
      <c r="H492" s="14" t="s">
        <v>4357</v>
      </c>
      <c r="I492" s="33" t="s">
        <v>4358</v>
      </c>
      <c r="J492" s="32">
        <v>3282718</v>
      </c>
      <c r="L492" s="33" t="s">
        <v>4358</v>
      </c>
      <c r="M492" s="32">
        <v>78723</v>
      </c>
      <c r="N492" s="32">
        <v>800</v>
      </c>
      <c r="O492" s="53">
        <v>6.07</v>
      </c>
      <c r="P492" s="114">
        <v>39085</v>
      </c>
      <c r="Q492" s="114">
        <v>39274</v>
      </c>
      <c r="R492" s="92" t="s">
        <v>1615</v>
      </c>
      <c r="S492" s="32" t="s">
        <v>2170</v>
      </c>
      <c r="T492" s="32" t="s">
        <v>1184</v>
      </c>
      <c r="U492" s="5" t="s">
        <v>178</v>
      </c>
      <c r="V492" s="32" t="s">
        <v>4361</v>
      </c>
      <c r="X492" s="43"/>
      <c r="Y492" s="17"/>
      <c r="Z492" s="43"/>
      <c r="AA492" s="8"/>
      <c r="AB492" s="6"/>
      <c r="AC492" s="8"/>
      <c r="AD492" s="8"/>
      <c r="AE492" s="8"/>
      <c r="AF492" s="36"/>
      <c r="AG492" s="8"/>
      <c r="AH492" s="6"/>
      <c r="AI492" s="10"/>
      <c r="AJ492" s="10"/>
      <c r="AK492" s="10"/>
      <c r="AL492" s="6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8"/>
      <c r="BO492" s="6"/>
      <c r="BP492" s="6"/>
      <c r="BQ492" s="17"/>
      <c r="BR492" s="8"/>
      <c r="BS492" s="10"/>
      <c r="BT492" s="10"/>
      <c r="BU492" s="10"/>
      <c r="BV492" s="10"/>
      <c r="BW492" s="8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</row>
    <row r="493" spans="1:147" ht="18.75">
      <c r="D493" s="33"/>
      <c r="E493" s="33">
        <v>10447581</v>
      </c>
      <c r="G493" s="60" t="s">
        <v>4693</v>
      </c>
      <c r="H493" s="14" t="s">
        <v>4694</v>
      </c>
      <c r="I493" s="33" t="s">
        <v>4695</v>
      </c>
      <c r="J493" s="32">
        <v>3328496</v>
      </c>
      <c r="L493" s="33"/>
      <c r="M493" s="32">
        <v>78723</v>
      </c>
      <c r="N493" s="32">
        <v>301</v>
      </c>
      <c r="O493" s="53">
        <v>3.7629999999999999</v>
      </c>
      <c r="P493" s="134">
        <v>40332</v>
      </c>
      <c r="Q493" s="134">
        <v>40477</v>
      </c>
      <c r="R493" s="32" t="s">
        <v>4364</v>
      </c>
      <c r="S493" s="32" t="s">
        <v>4696</v>
      </c>
      <c r="T493" s="133" t="s">
        <v>2249</v>
      </c>
      <c r="U493" s="5" t="s">
        <v>178</v>
      </c>
      <c r="V493" s="32" t="s">
        <v>2177</v>
      </c>
      <c r="X493" s="43"/>
      <c r="Y493" s="17"/>
      <c r="Z493" s="43"/>
      <c r="AA493" s="8"/>
      <c r="AB493" s="6"/>
      <c r="AC493" s="8"/>
      <c r="AD493" s="8"/>
      <c r="AE493" s="8"/>
      <c r="AF493" s="36"/>
      <c r="AG493" s="8"/>
      <c r="AH493" s="6"/>
      <c r="AI493" s="10"/>
      <c r="AJ493" s="10"/>
      <c r="AK493" s="10"/>
      <c r="AL493" s="6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8"/>
      <c r="BO493" s="6"/>
      <c r="BP493" s="6"/>
      <c r="BQ493" s="17"/>
      <c r="BR493" s="8"/>
      <c r="BS493" s="10"/>
      <c r="BT493" s="10"/>
      <c r="BU493" s="10"/>
      <c r="BV493" s="10"/>
      <c r="BW493" s="8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</row>
    <row r="494" spans="1:147" ht="18.75">
      <c r="B494" s="14"/>
      <c r="C494" s="32"/>
      <c r="D494" s="33"/>
      <c r="E494" s="131">
        <v>10780200</v>
      </c>
      <c r="F494" s="14"/>
      <c r="G494" s="132" t="s">
        <v>4460</v>
      </c>
      <c r="H494" s="132" t="s">
        <v>4461</v>
      </c>
      <c r="I494" s="132" t="s">
        <v>4462</v>
      </c>
      <c r="J494" s="133">
        <v>5000722</v>
      </c>
      <c r="K494" s="132"/>
      <c r="M494" s="133" t="s">
        <v>2804</v>
      </c>
      <c r="N494" s="32">
        <v>279</v>
      </c>
      <c r="O494" s="135">
        <v>3.6360000000000001</v>
      </c>
      <c r="P494" s="134">
        <v>41072</v>
      </c>
      <c r="Q494" s="134">
        <v>41288</v>
      </c>
      <c r="R494" s="32" t="s">
        <v>4364</v>
      </c>
      <c r="S494" s="133" t="s">
        <v>4489</v>
      </c>
      <c r="T494" s="133" t="s">
        <v>2249</v>
      </c>
      <c r="U494" s="32" t="s">
        <v>914</v>
      </c>
      <c r="V494" s="32" t="s">
        <v>4519</v>
      </c>
      <c r="X494" s="43"/>
      <c r="Y494" s="44"/>
      <c r="Z494" s="43"/>
      <c r="AA494" s="6"/>
      <c r="AB494" s="44"/>
      <c r="AC494" s="45"/>
      <c r="AD494" s="8"/>
      <c r="AE494" s="8"/>
      <c r="AF494" s="36"/>
      <c r="AG494" s="8"/>
      <c r="AH494" s="6"/>
      <c r="AI494" s="10"/>
      <c r="AJ494" s="10"/>
      <c r="AK494" s="10"/>
      <c r="AL494" s="6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8"/>
      <c r="BO494" s="6"/>
      <c r="BP494" s="6"/>
      <c r="BQ494" s="17"/>
      <c r="BR494" s="8"/>
      <c r="BS494" s="10"/>
      <c r="BT494" s="10"/>
      <c r="BU494" s="10"/>
      <c r="BV494" s="10"/>
      <c r="BW494" s="8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</row>
    <row r="495" spans="1:147" ht="18.75">
      <c r="A495" s="137"/>
      <c r="B495" s="14"/>
      <c r="C495" s="136"/>
      <c r="D495" s="33"/>
      <c r="E495" s="33">
        <v>10242289</v>
      </c>
      <c r="F495" s="33"/>
      <c r="G495" s="33" t="s">
        <v>3792</v>
      </c>
      <c r="H495" s="33" t="s">
        <v>2080</v>
      </c>
      <c r="I495" s="33" t="s">
        <v>3793</v>
      </c>
      <c r="J495" s="32">
        <v>288020</v>
      </c>
      <c r="K495" s="33" t="s">
        <v>3791</v>
      </c>
      <c r="L495" s="33">
        <v>288020</v>
      </c>
      <c r="M495" s="32" t="s">
        <v>542</v>
      </c>
      <c r="N495" s="32">
        <v>8</v>
      </c>
      <c r="O495" s="53">
        <v>0.59499999999999997</v>
      </c>
      <c r="P495" s="59">
        <v>39875</v>
      </c>
      <c r="Q495" s="134">
        <v>40309</v>
      </c>
      <c r="R495" s="32" t="s">
        <v>2320</v>
      </c>
      <c r="S495" s="32" t="s">
        <v>2081</v>
      </c>
      <c r="T495" s="32" t="s">
        <v>2082</v>
      </c>
      <c r="U495" s="133" t="s">
        <v>914</v>
      </c>
      <c r="V495" s="32" t="s">
        <v>1646</v>
      </c>
      <c r="X495" s="43"/>
      <c r="Y495" s="8"/>
      <c r="Z495" s="43"/>
      <c r="AA495" s="6"/>
      <c r="AB495" s="8"/>
      <c r="AC495" s="45"/>
      <c r="AD495" s="8"/>
      <c r="AE495" s="8"/>
      <c r="AF495" s="36"/>
      <c r="AG495" s="8"/>
      <c r="AH495" s="6"/>
      <c r="AI495" s="10"/>
      <c r="AJ495" s="10"/>
      <c r="AK495" s="10"/>
      <c r="AL495" s="6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8"/>
      <c r="BO495" s="6"/>
      <c r="BP495" s="6"/>
      <c r="BQ495" s="44"/>
      <c r="BR495" s="45"/>
      <c r="BS495" s="10"/>
      <c r="BT495" s="10"/>
      <c r="BU495" s="10"/>
      <c r="BV495" s="10"/>
      <c r="BW495" s="8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</row>
    <row r="496" spans="1:147" ht="18.75">
      <c r="A496" s="131"/>
      <c r="B496" s="14"/>
      <c r="D496" s="33"/>
      <c r="E496" s="33">
        <v>206067</v>
      </c>
      <c r="G496" s="14" t="s">
        <v>2371</v>
      </c>
      <c r="H496" s="14" t="s">
        <v>3774</v>
      </c>
      <c r="I496" s="14" t="s">
        <v>182</v>
      </c>
      <c r="L496" s="14" t="s">
        <v>1898</v>
      </c>
      <c r="M496" s="32">
        <v>78746</v>
      </c>
      <c r="N496" s="32">
        <v>238</v>
      </c>
      <c r="O496" s="53">
        <v>23.7</v>
      </c>
      <c r="P496" s="31">
        <v>37446</v>
      </c>
      <c r="Q496" s="31">
        <v>37673</v>
      </c>
      <c r="R496" s="32" t="s">
        <v>750</v>
      </c>
      <c r="S496" s="32" t="s">
        <v>2372</v>
      </c>
      <c r="T496" s="32" t="s">
        <v>2373</v>
      </c>
      <c r="U496" s="32" t="s">
        <v>3338</v>
      </c>
      <c r="V496" s="32" t="s">
        <v>3773</v>
      </c>
      <c r="X496" s="43"/>
      <c r="Y496" s="8"/>
      <c r="Z496" s="43"/>
      <c r="AA496" s="6"/>
      <c r="AB496" s="8"/>
      <c r="AC496" s="45"/>
      <c r="AD496" s="8"/>
      <c r="AE496" s="8"/>
      <c r="AF496" s="36"/>
      <c r="AG496" s="8"/>
      <c r="AH496" s="6"/>
      <c r="AI496" s="10"/>
      <c r="AJ496" s="10"/>
      <c r="AK496" s="10"/>
      <c r="AL496" s="6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8"/>
      <c r="BO496" s="6"/>
      <c r="BP496" s="6"/>
      <c r="BQ496" s="44"/>
      <c r="BR496" s="45"/>
      <c r="BS496" s="10"/>
      <c r="BT496" s="10"/>
      <c r="BU496" s="10"/>
      <c r="BV496" s="10"/>
      <c r="BW496" s="8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</row>
    <row r="497" spans="2:147" ht="18.75">
      <c r="B497" s="14"/>
      <c r="C497" s="32"/>
      <c r="D497" s="33"/>
      <c r="E497" s="60">
        <v>272342</v>
      </c>
      <c r="G497" s="56" t="s">
        <v>658</v>
      </c>
      <c r="H497" s="56" t="s">
        <v>240</v>
      </c>
      <c r="I497" s="56" t="s">
        <v>4063</v>
      </c>
      <c r="J497" s="92"/>
      <c r="K497" s="92"/>
      <c r="L497" s="56" t="s">
        <v>1187</v>
      </c>
      <c r="M497" s="32">
        <v>78704</v>
      </c>
      <c r="N497" s="41">
        <v>11</v>
      </c>
      <c r="O497" s="99">
        <v>1.31</v>
      </c>
      <c r="P497" s="59">
        <v>38553</v>
      </c>
      <c r="Q497" s="59">
        <v>38676</v>
      </c>
      <c r="R497" s="32" t="s">
        <v>1036</v>
      </c>
      <c r="S497" s="32" t="s">
        <v>4286</v>
      </c>
      <c r="T497" s="32" t="s">
        <v>1398</v>
      </c>
      <c r="U497" s="32" t="s">
        <v>3338</v>
      </c>
      <c r="V497" s="32" t="s">
        <v>738</v>
      </c>
      <c r="X497" s="43"/>
      <c r="Y497" s="8"/>
      <c r="Z497" s="43"/>
      <c r="AA497" s="6"/>
      <c r="AB497" s="44"/>
      <c r="AC497" s="45"/>
      <c r="AD497" s="8"/>
      <c r="AE497" s="8"/>
      <c r="AF497" s="36"/>
      <c r="AG497" s="8"/>
      <c r="AH497" s="6"/>
      <c r="AI497" s="10"/>
      <c r="AJ497" s="10"/>
      <c r="AK497" s="10"/>
      <c r="AL497" s="6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</row>
    <row r="498" spans="2:147" ht="18.75">
      <c r="D498" s="33"/>
      <c r="G498" s="14" t="s">
        <v>2990</v>
      </c>
      <c r="H498" s="14" t="s">
        <v>3233</v>
      </c>
      <c r="I498" s="14" t="s">
        <v>3638</v>
      </c>
      <c r="L498" s="14" t="s">
        <v>3904</v>
      </c>
      <c r="M498" s="32">
        <v>78703</v>
      </c>
      <c r="N498" s="41">
        <v>99</v>
      </c>
      <c r="O498" s="53">
        <v>1</v>
      </c>
      <c r="P498" s="31">
        <v>36189</v>
      </c>
      <c r="Q498" s="31">
        <v>36735</v>
      </c>
      <c r="R498" s="31"/>
      <c r="S498" s="32" t="s">
        <v>3797</v>
      </c>
      <c r="T498" s="32" t="s">
        <v>3798</v>
      </c>
      <c r="U498" s="32" t="s">
        <v>3338</v>
      </c>
      <c r="V498" s="32" t="s">
        <v>2848</v>
      </c>
      <c r="X498" s="43"/>
      <c r="Y498" s="44"/>
      <c r="Z498" s="43"/>
      <c r="AA498" s="6"/>
      <c r="AB498" s="17"/>
      <c r="AC498" s="8"/>
      <c r="AD498" s="8"/>
      <c r="AE498" s="8"/>
      <c r="AF498" s="36"/>
      <c r="AG498" s="8"/>
      <c r="AH498" s="6"/>
      <c r="AI498" s="10"/>
      <c r="AJ498" s="10"/>
      <c r="AK498" s="10"/>
      <c r="AL498" s="6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</row>
    <row r="499" spans="2:147" ht="18.75">
      <c r="B499" s="14"/>
      <c r="C499" s="32"/>
      <c r="D499" s="33"/>
      <c r="E499" s="60">
        <v>254164</v>
      </c>
      <c r="G499" s="56" t="s">
        <v>3373</v>
      </c>
      <c r="H499" s="56" t="s">
        <v>4051</v>
      </c>
      <c r="I499" s="14" t="s">
        <v>3942</v>
      </c>
      <c r="J499" s="32">
        <v>3043419</v>
      </c>
      <c r="L499" s="56" t="s">
        <v>3374</v>
      </c>
      <c r="M499" s="32">
        <v>78745</v>
      </c>
      <c r="N499" s="92">
        <v>120</v>
      </c>
      <c r="O499" s="99">
        <v>6.47</v>
      </c>
      <c r="P499" s="59">
        <v>38505</v>
      </c>
      <c r="Q499" s="59">
        <v>38776</v>
      </c>
      <c r="R499" s="32" t="s">
        <v>4111</v>
      </c>
      <c r="S499" s="32" t="s">
        <v>2775</v>
      </c>
      <c r="T499" s="32" t="s">
        <v>2776</v>
      </c>
      <c r="U499" s="93" t="s">
        <v>914</v>
      </c>
      <c r="V499" s="32" t="s">
        <v>3050</v>
      </c>
      <c r="X499" s="43"/>
      <c r="Y499" s="44"/>
      <c r="Z499" s="43"/>
      <c r="AA499" s="6"/>
      <c r="AB499" s="17"/>
      <c r="AC499" s="8"/>
      <c r="AD499" s="8"/>
      <c r="AE499" s="8"/>
      <c r="AF499" s="36"/>
      <c r="AG499" s="8"/>
      <c r="AH499" s="6"/>
      <c r="AI499" s="10"/>
      <c r="AJ499" s="10"/>
      <c r="AK499" s="10"/>
      <c r="AL499" s="6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</row>
    <row r="500" spans="2:147" ht="18.75">
      <c r="B500" s="14"/>
      <c r="C500" s="32"/>
      <c r="D500" s="33"/>
      <c r="E500" s="33">
        <v>11403</v>
      </c>
      <c r="G500" s="14" t="s">
        <v>691</v>
      </c>
      <c r="H500" s="14" t="s">
        <v>1797</v>
      </c>
      <c r="I500" s="14" t="s">
        <v>1798</v>
      </c>
      <c r="L500" s="14" t="s">
        <v>3905</v>
      </c>
      <c r="M500" s="32">
        <v>78727</v>
      </c>
      <c r="N500" s="41">
        <v>32</v>
      </c>
      <c r="O500" s="53">
        <v>2.84</v>
      </c>
      <c r="P500" s="31">
        <v>36425</v>
      </c>
      <c r="Q500" s="31">
        <v>36699</v>
      </c>
      <c r="R500" s="31"/>
      <c r="S500" s="32" t="s">
        <v>692</v>
      </c>
      <c r="T500" s="32" t="s">
        <v>693</v>
      </c>
      <c r="U500" s="32" t="s">
        <v>3338</v>
      </c>
      <c r="V500" s="32" t="s">
        <v>1379</v>
      </c>
      <c r="X500" s="43"/>
      <c r="Y500" s="8"/>
      <c r="Z500" s="43"/>
      <c r="AA500" s="6"/>
      <c r="AB500" s="44"/>
      <c r="AC500" s="45"/>
      <c r="AD500" s="8"/>
      <c r="AE500" s="8"/>
      <c r="AF500" s="36"/>
      <c r="AG500" s="8"/>
      <c r="AH500" s="6"/>
      <c r="AI500" s="10"/>
      <c r="AJ500" s="10"/>
      <c r="AK500" s="10"/>
      <c r="AL500" s="6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</row>
    <row r="501" spans="2:147" ht="18.75">
      <c r="D501" s="33"/>
      <c r="E501" s="60">
        <v>232644</v>
      </c>
      <c r="G501" s="57" t="s">
        <v>371</v>
      </c>
      <c r="H501" s="57" t="s">
        <v>372</v>
      </c>
      <c r="I501" s="57" t="s">
        <v>373</v>
      </c>
      <c r="J501" s="93"/>
      <c r="K501" s="93"/>
      <c r="L501" s="14" t="s">
        <v>374</v>
      </c>
      <c r="M501" s="72">
        <v>78751</v>
      </c>
      <c r="N501" s="32">
        <v>8</v>
      </c>
      <c r="O501" s="53">
        <v>0.28999999999999998</v>
      </c>
      <c r="P501" s="105">
        <v>38065</v>
      </c>
      <c r="Q501" s="105">
        <v>38275</v>
      </c>
      <c r="R501" s="106" t="s">
        <v>4364</v>
      </c>
      <c r="S501" s="107" t="s">
        <v>375</v>
      </c>
      <c r="T501" s="106" t="s">
        <v>376</v>
      </c>
      <c r="U501" s="32" t="s">
        <v>3338</v>
      </c>
      <c r="V501" s="32" t="s">
        <v>597</v>
      </c>
      <c r="X501" s="43"/>
      <c r="Y501" s="8"/>
      <c r="Z501" s="43"/>
      <c r="AA501" s="6"/>
      <c r="AB501" s="44"/>
      <c r="AC501" s="45"/>
      <c r="AD501" s="8"/>
      <c r="AE501" s="8"/>
      <c r="AF501" s="36"/>
      <c r="AG501" s="8"/>
      <c r="AH501" s="6"/>
      <c r="AI501" s="10"/>
      <c r="AJ501" s="10"/>
      <c r="AK501" s="10"/>
      <c r="AL501" s="6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</row>
    <row r="502" spans="2:147" ht="18.75">
      <c r="B502" s="14"/>
      <c r="C502" s="32"/>
      <c r="D502" s="33"/>
      <c r="E502" s="131">
        <v>10892121</v>
      </c>
      <c r="F502" s="14"/>
      <c r="G502" s="132" t="s">
        <v>4758</v>
      </c>
      <c r="H502" s="132" t="s">
        <v>4756</v>
      </c>
      <c r="I502" s="132" t="s">
        <v>4757</v>
      </c>
      <c r="J502" s="133">
        <v>5062238</v>
      </c>
      <c r="K502" s="14"/>
      <c r="M502" s="133" t="s">
        <v>3669</v>
      </c>
      <c r="N502" s="5">
        <v>45</v>
      </c>
      <c r="O502" s="141">
        <v>0.35799999999999998</v>
      </c>
      <c r="P502" s="134">
        <v>41309</v>
      </c>
      <c r="Q502" s="14"/>
      <c r="R502" s="32" t="s">
        <v>1892</v>
      </c>
      <c r="S502" s="133" t="s">
        <v>4789</v>
      </c>
      <c r="T502" s="133" t="s">
        <v>2280</v>
      </c>
      <c r="U502" s="32" t="s">
        <v>915</v>
      </c>
      <c r="V502" s="32" t="s">
        <v>4801</v>
      </c>
      <c r="X502" s="43"/>
      <c r="Y502" s="8"/>
      <c r="Z502" s="43"/>
      <c r="AA502" s="6"/>
      <c r="AB502" s="44"/>
      <c r="AC502" s="45"/>
      <c r="AD502" s="8"/>
      <c r="AE502" s="8"/>
      <c r="AF502" s="7"/>
      <c r="AG502" s="8"/>
      <c r="AH502" s="6"/>
      <c r="AI502" s="10"/>
      <c r="AJ502" s="10"/>
      <c r="AK502" s="10"/>
      <c r="AL502" s="6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</row>
    <row r="503" spans="2:147" ht="18.75">
      <c r="B503" s="14"/>
      <c r="C503" s="32"/>
      <c r="D503" s="33"/>
      <c r="E503" s="60">
        <v>296356</v>
      </c>
      <c r="G503" s="56" t="s">
        <v>1909</v>
      </c>
      <c r="H503" s="57" t="s">
        <v>2823</v>
      </c>
      <c r="I503" s="56" t="s">
        <v>776</v>
      </c>
      <c r="J503" s="92">
        <v>271340</v>
      </c>
      <c r="K503" s="92"/>
      <c r="L503" s="56" t="s">
        <v>1910</v>
      </c>
      <c r="M503" s="92">
        <v>78756</v>
      </c>
      <c r="N503" s="92">
        <v>8</v>
      </c>
      <c r="O503" s="99">
        <v>0.4</v>
      </c>
      <c r="P503" s="59">
        <v>38854</v>
      </c>
      <c r="Q503" s="59">
        <v>38987</v>
      </c>
      <c r="R503" s="32" t="s">
        <v>4111</v>
      </c>
      <c r="S503" s="93" t="s">
        <v>3159</v>
      </c>
      <c r="T503" s="93" t="s">
        <v>2822</v>
      </c>
      <c r="U503" s="32" t="s">
        <v>3338</v>
      </c>
      <c r="V503" s="32" t="s">
        <v>1830</v>
      </c>
      <c r="X503" s="43"/>
      <c r="Y503" s="8"/>
      <c r="Z503" s="43"/>
      <c r="AA503" s="6"/>
      <c r="AB503" s="44"/>
      <c r="AC503" s="45"/>
      <c r="AD503" s="8"/>
      <c r="AE503" s="8"/>
      <c r="AF503" s="7"/>
      <c r="AG503" s="8"/>
      <c r="AH503" s="6"/>
      <c r="AI503" s="10"/>
      <c r="AJ503" s="10"/>
      <c r="AK503" s="10"/>
      <c r="AL503" s="6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</row>
    <row r="504" spans="2:147" ht="18.75">
      <c r="B504" s="14"/>
      <c r="C504" s="32"/>
      <c r="D504" s="33"/>
      <c r="E504" s="131">
        <v>10651626</v>
      </c>
      <c r="F504" s="14"/>
      <c r="G504" s="132" t="s">
        <v>2132</v>
      </c>
      <c r="H504" s="132" t="s">
        <v>2163</v>
      </c>
      <c r="I504" s="132" t="s">
        <v>2131</v>
      </c>
      <c r="J504" s="133">
        <v>3532746</v>
      </c>
      <c r="K504" s="14"/>
      <c r="M504" s="133" t="s">
        <v>3960</v>
      </c>
      <c r="N504" s="32">
        <v>325</v>
      </c>
      <c r="O504" s="121">
        <v>18.222999999999999</v>
      </c>
      <c r="P504" s="134">
        <v>40802</v>
      </c>
      <c r="Q504" s="134">
        <v>40977</v>
      </c>
      <c r="R504" s="32" t="s">
        <v>263</v>
      </c>
      <c r="S504" s="133" t="s">
        <v>528</v>
      </c>
      <c r="T504" s="133" t="s">
        <v>2253</v>
      </c>
      <c r="U504" s="5" t="s">
        <v>178</v>
      </c>
      <c r="V504" s="32" t="s">
        <v>3140</v>
      </c>
      <c r="X504" s="43"/>
      <c r="Y504" s="8"/>
      <c r="Z504" s="43"/>
      <c r="AA504" s="6"/>
      <c r="AB504" s="44"/>
      <c r="AC504" s="45"/>
      <c r="AD504" s="8"/>
      <c r="AE504" s="8"/>
      <c r="AF504" s="7"/>
      <c r="AG504" s="8"/>
      <c r="AH504" s="6"/>
      <c r="AI504" s="10"/>
      <c r="AJ504" s="10"/>
      <c r="AK504" s="10"/>
      <c r="AL504" s="6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</row>
    <row r="505" spans="2:147" ht="18.75">
      <c r="B505" s="14"/>
      <c r="C505" s="32"/>
      <c r="D505" s="33"/>
      <c r="E505" s="60">
        <v>267639</v>
      </c>
      <c r="G505" s="56" t="s">
        <v>3326</v>
      </c>
      <c r="H505" s="56" t="s">
        <v>3801</v>
      </c>
      <c r="I505" s="56" t="s">
        <v>129</v>
      </c>
      <c r="J505" s="92">
        <v>190598</v>
      </c>
      <c r="K505" s="92"/>
      <c r="L505" s="56" t="s">
        <v>3906</v>
      </c>
      <c r="M505" s="32">
        <v>78703</v>
      </c>
      <c r="N505" s="62">
        <v>6</v>
      </c>
      <c r="O505" s="99">
        <v>0.41700000000000004</v>
      </c>
      <c r="P505" s="59">
        <v>38558</v>
      </c>
      <c r="Q505" s="59">
        <v>38702</v>
      </c>
      <c r="R505" s="32" t="s">
        <v>1157</v>
      </c>
      <c r="S505" s="32" t="s">
        <v>1613</v>
      </c>
      <c r="T505" s="32" t="s">
        <v>1614</v>
      </c>
      <c r="U505" s="32" t="s">
        <v>3338</v>
      </c>
      <c r="V505" s="32" t="s">
        <v>738</v>
      </c>
      <c r="X505" s="43"/>
      <c r="Y505" s="8"/>
      <c r="Z505" s="43"/>
      <c r="AA505" s="6"/>
      <c r="AB505" s="44"/>
      <c r="AC505" s="45"/>
      <c r="AD505" s="8"/>
      <c r="AE505" s="8"/>
      <c r="AF505" s="7"/>
      <c r="AG505" s="8"/>
      <c r="AH505" s="6"/>
      <c r="AI505" s="10"/>
      <c r="AJ505" s="10"/>
      <c r="AK505" s="10"/>
      <c r="AL505" s="6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</row>
    <row r="506" spans="2:147" ht="18.75">
      <c r="B506" s="14"/>
      <c r="C506" s="32"/>
      <c r="D506" s="33"/>
      <c r="E506" s="60">
        <v>310608</v>
      </c>
      <c r="G506" s="56" t="s">
        <v>1706</v>
      </c>
      <c r="H506" s="56" t="s">
        <v>2287</v>
      </c>
      <c r="I506" s="56" t="s">
        <v>1707</v>
      </c>
      <c r="J506" s="92">
        <v>190580</v>
      </c>
      <c r="K506" s="92"/>
      <c r="L506" s="56" t="s">
        <v>1707</v>
      </c>
      <c r="M506" s="92">
        <v>78703</v>
      </c>
      <c r="N506" s="92">
        <v>7</v>
      </c>
      <c r="O506" s="99">
        <v>0.42299999999999999</v>
      </c>
      <c r="P506" s="59">
        <v>39120</v>
      </c>
      <c r="Q506" s="59">
        <v>39281</v>
      </c>
      <c r="R506" s="93" t="s">
        <v>4364</v>
      </c>
      <c r="S506" s="93" t="s">
        <v>1452</v>
      </c>
      <c r="T506" s="32" t="s">
        <v>2405</v>
      </c>
      <c r="U506" s="32" t="s">
        <v>3338</v>
      </c>
      <c r="V506" s="93" t="s">
        <v>2285</v>
      </c>
      <c r="X506" s="43"/>
      <c r="Y506" s="8"/>
      <c r="Z506" s="43"/>
      <c r="AA506" s="6"/>
      <c r="AB506" s="44"/>
      <c r="AC506" s="45"/>
      <c r="AD506" s="8"/>
      <c r="AE506" s="8"/>
      <c r="AF506" s="7"/>
      <c r="AG506" s="8"/>
      <c r="AH506" s="6"/>
      <c r="AI506" s="10"/>
      <c r="AJ506" s="10"/>
      <c r="AK506" s="10"/>
      <c r="AL506" s="6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</row>
    <row r="507" spans="2:147" ht="18.75">
      <c r="B507" s="14"/>
      <c r="C507" s="32"/>
      <c r="D507" s="33"/>
      <c r="E507" s="131">
        <v>10486364</v>
      </c>
      <c r="F507" s="14"/>
      <c r="G507" s="132" t="s">
        <v>2664</v>
      </c>
      <c r="H507" s="132" t="s">
        <v>3104</v>
      </c>
      <c r="I507" s="132" t="s">
        <v>2663</v>
      </c>
      <c r="J507" s="133">
        <v>3125469</v>
      </c>
      <c r="K507" s="132"/>
      <c r="L507" s="132"/>
      <c r="M507" s="133" t="s">
        <v>540</v>
      </c>
      <c r="N507" s="32">
        <v>292</v>
      </c>
      <c r="O507" s="135">
        <v>1.42</v>
      </c>
      <c r="P507" s="134">
        <v>40424</v>
      </c>
      <c r="Q507" s="134" t="s">
        <v>2358</v>
      </c>
      <c r="R507" s="32" t="s">
        <v>3106</v>
      </c>
      <c r="S507" s="133" t="s">
        <v>3107</v>
      </c>
      <c r="T507" s="133" t="s">
        <v>3105</v>
      </c>
      <c r="U507" s="5" t="s">
        <v>178</v>
      </c>
      <c r="V507" s="32" t="s">
        <v>3878</v>
      </c>
      <c r="X507" s="43"/>
      <c r="Y507" s="8"/>
      <c r="Z507" s="43"/>
      <c r="AA507" s="6"/>
      <c r="AB507" s="44"/>
      <c r="AC507" s="45"/>
      <c r="AD507" s="8"/>
      <c r="AE507" s="8"/>
      <c r="AF507" s="36"/>
      <c r="AG507" s="8"/>
      <c r="AH507" s="6"/>
      <c r="AI507" s="10"/>
      <c r="AJ507" s="10"/>
      <c r="AK507" s="10"/>
      <c r="AL507" s="6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</row>
    <row r="508" spans="2:147" ht="18.75">
      <c r="B508" s="14"/>
      <c r="C508" s="32"/>
      <c r="D508" s="33"/>
      <c r="G508" s="14" t="s">
        <v>1541</v>
      </c>
      <c r="H508" s="14" t="s">
        <v>4330</v>
      </c>
      <c r="I508" s="14" t="s">
        <v>4331</v>
      </c>
      <c r="L508" s="14" t="s">
        <v>3908</v>
      </c>
      <c r="M508" s="32">
        <v>78701</v>
      </c>
      <c r="N508" s="41">
        <v>37</v>
      </c>
      <c r="O508" s="53">
        <v>0.2</v>
      </c>
      <c r="P508" s="31" t="s">
        <v>418</v>
      </c>
      <c r="Q508" s="31" t="s">
        <v>418</v>
      </c>
      <c r="R508" s="31"/>
      <c r="S508" s="32" t="s">
        <v>3804</v>
      </c>
      <c r="T508" s="32" t="s">
        <v>1217</v>
      </c>
      <c r="U508" s="32" t="s">
        <v>3338</v>
      </c>
      <c r="V508" s="32" t="s">
        <v>3563</v>
      </c>
      <c r="X508" s="43"/>
      <c r="Y508" s="8"/>
      <c r="Z508" s="43"/>
      <c r="AA508" s="6"/>
      <c r="AB508" s="44"/>
      <c r="AC508" s="45"/>
      <c r="AD508" s="8"/>
      <c r="AE508" s="8"/>
      <c r="AF508" s="36"/>
      <c r="AG508" s="8"/>
      <c r="AH508" s="6"/>
      <c r="AI508" s="10"/>
      <c r="AJ508" s="10"/>
      <c r="AK508" s="10"/>
      <c r="AL508" s="6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</row>
    <row r="509" spans="2:147" ht="18.75">
      <c r="B509" s="14"/>
      <c r="C509" s="32"/>
      <c r="D509" s="33"/>
      <c r="E509" s="58">
        <v>313897</v>
      </c>
      <c r="G509" s="56" t="s">
        <v>699</v>
      </c>
      <c r="H509" s="56" t="s">
        <v>1658</v>
      </c>
      <c r="I509" s="57" t="s">
        <v>1108</v>
      </c>
      <c r="J509" s="93"/>
      <c r="K509" s="93"/>
      <c r="L509" s="57" t="s">
        <v>1108</v>
      </c>
      <c r="M509" s="92">
        <v>78745</v>
      </c>
      <c r="N509" s="32">
        <v>41</v>
      </c>
      <c r="O509" s="99">
        <v>4.93</v>
      </c>
      <c r="P509" s="59">
        <v>39141</v>
      </c>
      <c r="Q509" s="14"/>
      <c r="R509" s="93" t="s">
        <v>1615</v>
      </c>
      <c r="S509" s="93" t="s">
        <v>4414</v>
      </c>
      <c r="T509" s="32" t="s">
        <v>4415</v>
      </c>
      <c r="U509" s="93" t="s">
        <v>562</v>
      </c>
      <c r="V509" s="93" t="s">
        <v>2285</v>
      </c>
      <c r="X509" s="43"/>
      <c r="Y509" s="44"/>
      <c r="Z509" s="43"/>
      <c r="AA509" s="6"/>
      <c r="AB509" s="44"/>
      <c r="AC509" s="45"/>
      <c r="AD509" s="8"/>
      <c r="AE509" s="8"/>
      <c r="AF509" s="36"/>
      <c r="AG509" s="8"/>
      <c r="AH509" s="6"/>
      <c r="AI509" s="10"/>
      <c r="AJ509" s="10"/>
      <c r="AK509" s="10"/>
      <c r="AL509" s="6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</row>
    <row r="510" spans="2:147" ht="18.75">
      <c r="B510" s="14"/>
      <c r="C510" s="32"/>
      <c r="D510" s="33"/>
      <c r="E510" s="33">
        <v>10067991</v>
      </c>
      <c r="G510" s="14" t="s">
        <v>3680</v>
      </c>
      <c r="H510" s="14" t="s">
        <v>2534</v>
      </c>
      <c r="I510" s="14" t="s">
        <v>2377</v>
      </c>
      <c r="L510" s="35"/>
      <c r="M510" s="32" t="s">
        <v>2378</v>
      </c>
      <c r="N510" s="32">
        <v>6</v>
      </c>
      <c r="O510" s="99">
        <v>6.18</v>
      </c>
      <c r="P510" s="59">
        <v>39325</v>
      </c>
      <c r="Q510" s="14"/>
      <c r="R510" s="32" t="s">
        <v>1296</v>
      </c>
      <c r="S510" s="93" t="s">
        <v>2533</v>
      </c>
      <c r="T510" s="32" t="s">
        <v>1561</v>
      </c>
      <c r="U510" s="32" t="s">
        <v>562</v>
      </c>
      <c r="V510" s="93" t="s">
        <v>4107</v>
      </c>
      <c r="X510" s="43"/>
      <c r="Y510" s="8"/>
      <c r="Z510" s="43"/>
      <c r="AA510" s="6"/>
      <c r="AB510" s="44"/>
      <c r="AC510" s="45"/>
      <c r="AD510" s="8"/>
      <c r="AE510" s="8"/>
      <c r="AF510" s="36"/>
      <c r="AG510" s="8"/>
      <c r="AH510" s="6"/>
      <c r="AI510" s="10"/>
      <c r="AJ510" s="10"/>
      <c r="AK510" s="10"/>
      <c r="AL510" s="6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</row>
    <row r="511" spans="2:147" ht="18.75">
      <c r="B511" s="14"/>
      <c r="C511" s="32"/>
      <c r="D511" s="33"/>
      <c r="E511" s="131">
        <v>10558131</v>
      </c>
      <c r="F511" s="14"/>
      <c r="G511" s="132" t="s">
        <v>3153</v>
      </c>
      <c r="H511" s="132" t="s">
        <v>3154</v>
      </c>
      <c r="I511" s="132" t="s">
        <v>3152</v>
      </c>
      <c r="J511" s="133">
        <v>334430</v>
      </c>
      <c r="K511" s="14"/>
      <c r="M511" s="133" t="s">
        <v>547</v>
      </c>
      <c r="N511" s="32">
        <v>336</v>
      </c>
      <c r="O511" s="135">
        <v>6.26</v>
      </c>
      <c r="P511" s="134">
        <v>40613</v>
      </c>
      <c r="Q511" s="134">
        <v>40827</v>
      </c>
      <c r="R511" s="32" t="s">
        <v>2320</v>
      </c>
      <c r="S511" s="133" t="s">
        <v>2579</v>
      </c>
      <c r="T511" s="133" t="s">
        <v>2580</v>
      </c>
      <c r="U511" s="5" t="s">
        <v>178</v>
      </c>
      <c r="V511" s="32" t="s">
        <v>2582</v>
      </c>
      <c r="X511" s="43"/>
      <c r="Y511" s="8"/>
      <c r="Z511" s="43"/>
      <c r="AA511" s="6"/>
      <c r="AB511" s="44"/>
      <c r="AC511" s="45"/>
      <c r="AD511" s="8"/>
      <c r="AE511" s="8"/>
      <c r="AF511" s="36"/>
      <c r="AG511" s="8"/>
      <c r="AH511" s="6"/>
      <c r="AI511" s="10"/>
      <c r="AJ511" s="10"/>
      <c r="AK511" s="10"/>
      <c r="AL511" s="6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</row>
    <row r="512" spans="2:147" ht="18.75">
      <c r="B512" s="14"/>
      <c r="C512" s="32"/>
      <c r="D512" s="33"/>
      <c r="E512" s="60">
        <v>250486</v>
      </c>
      <c r="G512" s="56" t="s">
        <v>304</v>
      </c>
      <c r="H512" s="56" t="s">
        <v>305</v>
      </c>
      <c r="I512" s="56" t="s">
        <v>306</v>
      </c>
      <c r="J512" s="92">
        <v>185733</v>
      </c>
      <c r="K512" s="92"/>
      <c r="L512" s="14" t="s">
        <v>307</v>
      </c>
      <c r="M512" s="72">
        <v>78750</v>
      </c>
      <c r="N512" s="32">
        <v>8</v>
      </c>
      <c r="O512" s="53">
        <v>1.1000000000000001</v>
      </c>
      <c r="P512" s="59">
        <v>38429</v>
      </c>
      <c r="Q512" s="59">
        <v>38625</v>
      </c>
      <c r="R512" s="32" t="s">
        <v>4364</v>
      </c>
      <c r="S512" s="32" t="s">
        <v>308</v>
      </c>
      <c r="T512" s="85" t="s">
        <v>309</v>
      </c>
      <c r="U512" s="32" t="s">
        <v>914</v>
      </c>
      <c r="V512" s="32" t="s">
        <v>2473</v>
      </c>
      <c r="X512" s="43"/>
      <c r="Y512" s="8"/>
      <c r="Z512" s="43"/>
      <c r="AA512" s="6"/>
      <c r="AB512" s="44"/>
      <c r="AC512" s="45"/>
      <c r="AD512" s="8"/>
      <c r="AE512" s="8"/>
      <c r="AF512" s="36"/>
      <c r="AG512" s="8"/>
      <c r="AH512" s="6"/>
      <c r="AI512" s="10"/>
      <c r="AJ512" s="10"/>
      <c r="AK512" s="10"/>
      <c r="AL512" s="6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</row>
    <row r="513" spans="2:147" ht="18.75">
      <c r="B513" s="14"/>
      <c r="C513" s="32"/>
      <c r="D513" s="33"/>
      <c r="E513" s="33">
        <v>208083</v>
      </c>
      <c r="G513" s="14" t="s">
        <v>1741</v>
      </c>
      <c r="H513" s="14" t="s">
        <v>3778</v>
      </c>
      <c r="I513" s="14" t="s">
        <v>1728</v>
      </c>
      <c r="L513" s="14" t="s">
        <v>3155</v>
      </c>
      <c r="M513" s="32">
        <v>78702</v>
      </c>
      <c r="N513" s="32">
        <v>56</v>
      </c>
      <c r="O513" s="53">
        <v>3.3330000000000002</v>
      </c>
      <c r="P513" s="31">
        <v>37524</v>
      </c>
      <c r="Q513" s="31">
        <v>37756</v>
      </c>
      <c r="R513" s="32" t="s">
        <v>4364</v>
      </c>
      <c r="S513" s="32" t="s">
        <v>3156</v>
      </c>
      <c r="T513" s="32" t="s">
        <v>3157</v>
      </c>
      <c r="U513" s="32" t="s">
        <v>3338</v>
      </c>
      <c r="V513" s="32" t="s">
        <v>3773</v>
      </c>
      <c r="X513" s="43"/>
      <c r="Y513" s="8"/>
      <c r="Z513" s="43"/>
      <c r="AA513" s="6"/>
      <c r="AB513" s="44"/>
      <c r="AC513" s="45"/>
      <c r="AD513" s="8"/>
      <c r="AE513" s="8"/>
      <c r="AF513" s="36"/>
      <c r="AG513" s="8"/>
      <c r="AH513" s="6"/>
      <c r="AI513" s="10"/>
      <c r="AJ513" s="10"/>
      <c r="AK513" s="10"/>
      <c r="AL513" s="6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</row>
    <row r="514" spans="2:147" ht="18.75">
      <c r="B514" s="14"/>
      <c r="C514" s="32"/>
      <c r="D514" s="33"/>
      <c r="E514" s="33">
        <v>177782</v>
      </c>
      <c r="G514" s="14" t="s">
        <v>2615</v>
      </c>
      <c r="H514" s="14" t="s">
        <v>2614</v>
      </c>
      <c r="I514" s="48" t="s">
        <v>2199</v>
      </c>
      <c r="J514" s="47"/>
      <c r="K514" s="47"/>
      <c r="L514" s="14" t="s">
        <v>2200</v>
      </c>
      <c r="M514" s="32">
        <v>78753</v>
      </c>
      <c r="N514" s="41">
        <v>212</v>
      </c>
      <c r="O514" s="53">
        <v>17.2</v>
      </c>
      <c r="P514" s="31">
        <v>36816</v>
      </c>
      <c r="Q514" s="31">
        <v>37368</v>
      </c>
      <c r="R514" s="31" t="s">
        <v>4364</v>
      </c>
      <c r="S514" s="32" t="s">
        <v>2201</v>
      </c>
      <c r="T514" s="47" t="s">
        <v>2202</v>
      </c>
      <c r="U514" s="32" t="s">
        <v>3338</v>
      </c>
      <c r="V514" s="32" t="s">
        <v>3036</v>
      </c>
      <c r="X514" s="43"/>
      <c r="Y514" s="8"/>
      <c r="Z514" s="43"/>
      <c r="AA514" s="6"/>
      <c r="AB514" s="44"/>
      <c r="AC514" s="45"/>
      <c r="AD514" s="8"/>
      <c r="AE514" s="8"/>
      <c r="AF514" s="36"/>
      <c r="AG514" s="8"/>
      <c r="AH514" s="6"/>
      <c r="AI514" s="10"/>
      <c r="AJ514" s="10"/>
      <c r="AK514" s="10"/>
      <c r="AL514" s="6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</row>
    <row r="515" spans="2:147" ht="18.75">
      <c r="B515" s="14"/>
      <c r="C515" s="32"/>
      <c r="D515" s="33"/>
      <c r="E515" s="60">
        <v>10027481</v>
      </c>
      <c r="G515" s="56" t="s">
        <v>1103</v>
      </c>
      <c r="H515" s="56" t="s">
        <v>1104</v>
      </c>
      <c r="I515" s="56" t="s">
        <v>1105</v>
      </c>
      <c r="J515" s="92"/>
      <c r="K515" s="92"/>
      <c r="L515" s="56" t="s">
        <v>1105</v>
      </c>
      <c r="M515" s="92">
        <v>78701</v>
      </c>
      <c r="N515" s="92">
        <v>415</v>
      </c>
      <c r="O515" s="99">
        <v>1.65</v>
      </c>
      <c r="P515" s="59">
        <v>39199</v>
      </c>
      <c r="Q515" s="14"/>
      <c r="R515" s="93" t="s">
        <v>1752</v>
      </c>
      <c r="S515" s="93" t="s">
        <v>1753</v>
      </c>
      <c r="T515" s="32" t="s">
        <v>1754</v>
      </c>
      <c r="U515" s="32" t="s">
        <v>562</v>
      </c>
      <c r="V515" s="93" t="s">
        <v>2284</v>
      </c>
      <c r="X515" s="43"/>
      <c r="Y515" s="8"/>
      <c r="Z515" s="43"/>
      <c r="AA515" s="6"/>
      <c r="AB515" s="44"/>
      <c r="AC515" s="45"/>
      <c r="AD515" s="8"/>
      <c r="AE515" s="8"/>
      <c r="AF515" s="36"/>
      <c r="AG515" s="8"/>
      <c r="AH515" s="6"/>
      <c r="AI515" s="10"/>
      <c r="AJ515" s="10"/>
      <c r="AK515" s="10"/>
      <c r="AL515" s="6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</row>
    <row r="516" spans="2:147" ht="18.75">
      <c r="B516" s="14"/>
      <c r="C516" s="32"/>
      <c r="D516" s="33"/>
      <c r="E516" s="131">
        <v>10185906</v>
      </c>
      <c r="F516" s="14"/>
      <c r="G516" s="132" t="s">
        <v>3198</v>
      </c>
      <c r="H516" s="132" t="s">
        <v>187</v>
      </c>
      <c r="I516" s="132" t="s">
        <v>3197</v>
      </c>
      <c r="J516" s="133">
        <v>226761</v>
      </c>
      <c r="K516" s="14"/>
      <c r="M516" s="133" t="s">
        <v>3669</v>
      </c>
      <c r="N516" s="32">
        <v>436</v>
      </c>
      <c r="O516" s="135">
        <v>1.1819999999999999</v>
      </c>
      <c r="P516" s="134">
        <v>39685</v>
      </c>
      <c r="Q516" s="14"/>
      <c r="R516" s="133" t="s">
        <v>66</v>
      </c>
      <c r="S516" s="133" t="s">
        <v>67</v>
      </c>
      <c r="T516" s="133" t="s">
        <v>68</v>
      </c>
      <c r="U516" s="133" t="s">
        <v>562</v>
      </c>
      <c r="V516" s="32" t="s">
        <v>188</v>
      </c>
      <c r="X516" s="43"/>
      <c r="Y516" s="8"/>
      <c r="Z516" s="43"/>
      <c r="AA516" s="6"/>
      <c r="AB516" s="44"/>
      <c r="AC516" s="45"/>
      <c r="AD516" s="8"/>
      <c r="AE516" s="8"/>
      <c r="AF516" s="36"/>
      <c r="AG516" s="8"/>
      <c r="AH516" s="6"/>
      <c r="AI516" s="10"/>
      <c r="AJ516" s="10"/>
      <c r="AK516" s="10"/>
      <c r="AL516" s="6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</row>
    <row r="517" spans="2:147" ht="18.75">
      <c r="B517" s="14"/>
      <c r="C517" s="32"/>
      <c r="D517" s="33"/>
      <c r="E517" s="131">
        <v>10870774</v>
      </c>
      <c r="F517" s="14"/>
      <c r="G517" s="132" t="s">
        <v>4629</v>
      </c>
      <c r="H517" s="132" t="s">
        <v>4627</v>
      </c>
      <c r="I517" s="132" t="s">
        <v>4628</v>
      </c>
      <c r="J517" s="133">
        <v>3364844</v>
      </c>
      <c r="K517" s="14"/>
      <c r="M517" s="133" t="s">
        <v>3743</v>
      </c>
      <c r="N517" s="54">
        <v>215</v>
      </c>
      <c r="O517" s="135">
        <v>12.771000000000001</v>
      </c>
      <c r="P517" s="134">
        <v>41257</v>
      </c>
      <c r="R517" s="32" t="s">
        <v>1892</v>
      </c>
      <c r="S517" s="133" t="s">
        <v>3103</v>
      </c>
      <c r="T517" s="133" t="s">
        <v>4482</v>
      </c>
      <c r="U517" s="133" t="s">
        <v>562</v>
      </c>
      <c r="V517" s="32" t="s">
        <v>4706</v>
      </c>
      <c r="X517" s="43"/>
      <c r="Y517" s="44"/>
      <c r="Z517" s="43"/>
      <c r="AA517" s="6"/>
      <c r="AB517" s="44"/>
      <c r="AC517" s="45"/>
      <c r="AD517" s="8"/>
      <c r="AE517" s="8"/>
      <c r="AF517" s="36"/>
      <c r="AG517" s="8"/>
      <c r="AH517" s="6"/>
      <c r="AI517" s="10"/>
      <c r="AJ517" s="10"/>
      <c r="AK517" s="10"/>
      <c r="AL517" s="6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</row>
    <row r="518" spans="2:147" ht="18.75">
      <c r="B518" s="14"/>
      <c r="C518" s="32"/>
      <c r="D518" s="33"/>
      <c r="G518" s="14" t="s">
        <v>3805</v>
      </c>
      <c r="H518" s="14" t="s">
        <v>4229</v>
      </c>
      <c r="I518" s="14" t="s">
        <v>3288</v>
      </c>
      <c r="L518" s="14" t="s">
        <v>3909</v>
      </c>
      <c r="M518" s="32">
        <v>78741</v>
      </c>
      <c r="N518" s="41">
        <v>249</v>
      </c>
      <c r="O518" s="53">
        <v>18.600000000000001</v>
      </c>
      <c r="P518" s="31">
        <v>34796</v>
      </c>
      <c r="Q518" s="31">
        <v>34978</v>
      </c>
      <c r="R518" s="31"/>
      <c r="S518" s="32" t="s">
        <v>3289</v>
      </c>
      <c r="T518" s="32" t="s">
        <v>3697</v>
      </c>
      <c r="U518" s="32" t="s">
        <v>3338</v>
      </c>
      <c r="V518" s="32" t="s">
        <v>3552</v>
      </c>
      <c r="X518" s="43"/>
      <c r="Y518" s="44"/>
      <c r="Z518" s="43"/>
      <c r="AA518" s="6"/>
      <c r="AB518" s="44"/>
      <c r="AC518" s="45"/>
      <c r="AD518" s="8"/>
      <c r="AE518" s="8"/>
      <c r="AF518" s="36"/>
      <c r="AG518" s="8"/>
      <c r="AH518" s="6"/>
      <c r="AI518" s="10"/>
      <c r="AJ518" s="10"/>
      <c r="AK518" s="10"/>
      <c r="AL518" s="6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</row>
    <row r="519" spans="2:147" ht="18.75">
      <c r="B519" s="14"/>
      <c r="C519" s="32"/>
      <c r="D519" s="33"/>
      <c r="E519" s="68">
        <v>238716</v>
      </c>
      <c r="G519" s="68" t="s">
        <v>101</v>
      </c>
      <c r="H519" s="67" t="s">
        <v>3933</v>
      </c>
      <c r="I519" s="14" t="s">
        <v>3934</v>
      </c>
      <c r="L519" s="67" t="s">
        <v>102</v>
      </c>
      <c r="M519" s="72">
        <v>78705</v>
      </c>
      <c r="N519" s="32">
        <v>9</v>
      </c>
      <c r="O519" s="53">
        <v>0.24</v>
      </c>
      <c r="P519" s="69">
        <v>38203</v>
      </c>
      <c r="Q519" s="69">
        <v>38422</v>
      </c>
      <c r="R519" s="32" t="s">
        <v>1701</v>
      </c>
      <c r="S519" s="32" t="s">
        <v>3935</v>
      </c>
      <c r="T519" s="32" t="s">
        <v>3936</v>
      </c>
      <c r="U519" s="32" t="s">
        <v>3338</v>
      </c>
      <c r="V519" s="32" t="s">
        <v>4026</v>
      </c>
      <c r="X519" s="43"/>
      <c r="Y519" s="44"/>
      <c r="Z519" s="43"/>
      <c r="AA519" s="6"/>
      <c r="AB519" s="44"/>
      <c r="AC519" s="45"/>
      <c r="AD519" s="8"/>
      <c r="AE519" s="8"/>
      <c r="AF519" s="36"/>
      <c r="AG519" s="8"/>
      <c r="AH519" s="6"/>
      <c r="AI519" s="10"/>
      <c r="AJ519" s="10"/>
      <c r="AK519" s="10"/>
      <c r="AL519" s="6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</row>
    <row r="520" spans="2:147" ht="18.75">
      <c r="B520" s="14"/>
      <c r="C520" s="32"/>
      <c r="D520" s="33"/>
      <c r="E520" s="33">
        <v>216370</v>
      </c>
      <c r="G520" s="14" t="s">
        <v>2036</v>
      </c>
      <c r="H520" s="14" t="s">
        <v>2037</v>
      </c>
      <c r="I520" s="14" t="s">
        <v>2038</v>
      </c>
      <c r="L520" s="14" t="s">
        <v>4179</v>
      </c>
      <c r="M520" s="32">
        <v>78750</v>
      </c>
      <c r="N520" s="32">
        <v>46</v>
      </c>
      <c r="O520" s="53">
        <v>9.7200000000000006</v>
      </c>
      <c r="P520" s="105">
        <v>37699</v>
      </c>
      <c r="Q520" s="31"/>
      <c r="R520" s="32" t="s">
        <v>750</v>
      </c>
      <c r="S520" s="32" t="s">
        <v>2039</v>
      </c>
      <c r="T520" s="47" t="s">
        <v>85</v>
      </c>
      <c r="U520" s="5" t="s">
        <v>562</v>
      </c>
      <c r="V520" s="32" t="s">
        <v>2028</v>
      </c>
      <c r="X520" s="43"/>
      <c r="Y520" s="8"/>
      <c r="Z520" s="43"/>
      <c r="AA520" s="6"/>
      <c r="AB520" s="44"/>
      <c r="AC520" s="45"/>
      <c r="AD520" s="8"/>
      <c r="AE520" s="8"/>
      <c r="AF520" s="36"/>
      <c r="AG520" s="8"/>
      <c r="AH520" s="6"/>
      <c r="AI520" s="10"/>
      <c r="AJ520" s="10"/>
      <c r="AK520" s="10"/>
      <c r="AL520" s="6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</row>
    <row r="521" spans="2:147" ht="18.75">
      <c r="B521" s="14"/>
      <c r="C521" s="32"/>
      <c r="D521" s="33"/>
      <c r="E521" s="60">
        <v>308877</v>
      </c>
      <c r="G521" s="60" t="s">
        <v>3441</v>
      </c>
      <c r="H521" s="60" t="s">
        <v>1287</v>
      </c>
      <c r="I521" s="60" t="s">
        <v>3442</v>
      </c>
      <c r="J521" s="92">
        <v>3224700</v>
      </c>
      <c r="K521" s="92"/>
      <c r="L521" s="60" t="s">
        <v>3442</v>
      </c>
      <c r="M521" s="92">
        <v>78724</v>
      </c>
      <c r="N521" s="92">
        <v>252</v>
      </c>
      <c r="O521" s="99">
        <v>14</v>
      </c>
      <c r="P521" s="114">
        <v>39055</v>
      </c>
      <c r="Q521" s="59">
        <v>39248</v>
      </c>
      <c r="R521" s="92" t="s">
        <v>2033</v>
      </c>
      <c r="S521" s="92" t="s">
        <v>244</v>
      </c>
      <c r="T521" s="92" t="s">
        <v>245</v>
      </c>
      <c r="U521" s="32" t="s">
        <v>3338</v>
      </c>
      <c r="V521" s="32" t="s">
        <v>4361</v>
      </c>
      <c r="X521" s="43"/>
      <c r="Y521" s="8"/>
      <c r="Z521" s="43"/>
      <c r="AA521" s="6"/>
      <c r="AB521" s="44"/>
      <c r="AC521" s="45"/>
      <c r="AD521" s="8"/>
      <c r="AE521" s="8"/>
      <c r="AF521" s="36"/>
      <c r="AG521" s="8"/>
      <c r="AH521" s="6"/>
      <c r="AI521" s="10"/>
      <c r="AJ521" s="10"/>
      <c r="AK521" s="10"/>
      <c r="AL521" s="6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</row>
    <row r="522" spans="2:147" ht="18.75">
      <c r="B522" s="33"/>
      <c r="C522" s="32"/>
      <c r="G522" s="14" t="s">
        <v>1541</v>
      </c>
      <c r="H522" s="14" t="s">
        <v>1395</v>
      </c>
      <c r="I522" s="14" t="s">
        <v>3698</v>
      </c>
      <c r="L522" s="14" t="s">
        <v>4164</v>
      </c>
      <c r="M522" s="32">
        <v>78741</v>
      </c>
      <c r="N522" s="41">
        <v>212</v>
      </c>
      <c r="O522" s="53">
        <v>10.5</v>
      </c>
      <c r="P522" s="31" t="s">
        <v>418</v>
      </c>
      <c r="Q522" s="31" t="s">
        <v>418</v>
      </c>
      <c r="R522" s="31"/>
      <c r="S522" s="32" t="s">
        <v>3699</v>
      </c>
      <c r="T522" s="32" t="s">
        <v>3700</v>
      </c>
      <c r="U522" s="32" t="s">
        <v>3338</v>
      </c>
      <c r="V522" s="32" t="s">
        <v>3563</v>
      </c>
      <c r="X522" s="43"/>
      <c r="Y522" s="44"/>
      <c r="Z522" s="43"/>
      <c r="AA522" s="6"/>
      <c r="AB522" s="44"/>
      <c r="AC522" s="45"/>
      <c r="AD522" s="8"/>
      <c r="AE522" s="8"/>
      <c r="AF522" s="7"/>
      <c r="AG522" s="8"/>
      <c r="AH522" s="6"/>
      <c r="AI522" s="10"/>
      <c r="AJ522" s="10"/>
      <c r="AK522" s="10"/>
      <c r="AL522" s="6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</row>
    <row r="523" spans="2:147" ht="18.75">
      <c r="B523" s="14"/>
      <c r="C523" s="32"/>
      <c r="D523" s="33"/>
      <c r="E523" s="58" t="s">
        <v>3765</v>
      </c>
      <c r="G523" s="56" t="s">
        <v>3274</v>
      </c>
      <c r="H523" s="57" t="s">
        <v>2708</v>
      </c>
      <c r="I523" s="132" t="s">
        <v>2709</v>
      </c>
      <c r="J523" s="133">
        <v>3324587</v>
      </c>
      <c r="K523" s="92"/>
      <c r="L523" s="56"/>
      <c r="M523" s="92">
        <v>78703</v>
      </c>
      <c r="N523" s="92">
        <v>225</v>
      </c>
      <c r="O523" s="99">
        <v>4.5199999999999996</v>
      </c>
      <c r="P523" s="59">
        <v>39219</v>
      </c>
      <c r="Q523" s="114">
        <v>39493</v>
      </c>
      <c r="R523" s="32" t="s">
        <v>4111</v>
      </c>
      <c r="S523" s="93" t="s">
        <v>2755</v>
      </c>
      <c r="T523" s="32" t="s">
        <v>2756</v>
      </c>
      <c r="U523" s="32" t="s">
        <v>178</v>
      </c>
      <c r="V523" s="93" t="s">
        <v>2284</v>
      </c>
      <c r="X523" s="43"/>
      <c r="Y523" s="44"/>
      <c r="Z523" s="43"/>
      <c r="AA523" s="6"/>
      <c r="AB523" s="44"/>
      <c r="AC523" s="45"/>
      <c r="AD523" s="8"/>
      <c r="AE523" s="8"/>
      <c r="AF523" s="7"/>
      <c r="AG523" s="8"/>
      <c r="AH523" s="6"/>
      <c r="AI523" s="10"/>
      <c r="AJ523" s="10"/>
      <c r="AK523" s="10"/>
      <c r="AL523" s="6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</row>
    <row r="524" spans="2:147" ht="18.75">
      <c r="B524" s="14"/>
      <c r="C524" s="32"/>
      <c r="D524" s="33"/>
      <c r="G524" s="14" t="s">
        <v>1541</v>
      </c>
      <c r="H524" s="14" t="s">
        <v>3179</v>
      </c>
      <c r="I524" s="14" t="s">
        <v>3180</v>
      </c>
      <c r="L524" s="14" t="s">
        <v>2310</v>
      </c>
      <c r="M524" s="32">
        <v>78704</v>
      </c>
      <c r="N524" s="41">
        <v>65</v>
      </c>
      <c r="O524" s="53">
        <v>3.8</v>
      </c>
      <c r="P524" s="31" t="s">
        <v>418</v>
      </c>
      <c r="Q524" s="31" t="s">
        <v>418</v>
      </c>
      <c r="R524" s="31"/>
      <c r="S524" s="32" t="s">
        <v>2311</v>
      </c>
      <c r="T524" s="47" t="s">
        <v>2312</v>
      </c>
      <c r="U524" s="32" t="s">
        <v>3338</v>
      </c>
      <c r="V524" s="32" t="s">
        <v>1769</v>
      </c>
      <c r="X524" s="43"/>
      <c r="Y524" s="44"/>
      <c r="Z524" s="43"/>
      <c r="AA524" s="6"/>
      <c r="AB524" s="44"/>
      <c r="AC524" s="45"/>
      <c r="AD524" s="8"/>
      <c r="AE524" s="8"/>
      <c r="AF524" s="7"/>
      <c r="AG524" s="8"/>
      <c r="AH524" s="6"/>
      <c r="AI524" s="10"/>
      <c r="AJ524" s="10"/>
      <c r="AK524" s="10"/>
      <c r="AL524" s="6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</row>
    <row r="525" spans="2:147" ht="18.75">
      <c r="B525" s="14"/>
      <c r="C525" s="32"/>
      <c r="D525" s="33"/>
      <c r="E525" s="33">
        <v>175349</v>
      </c>
      <c r="G525" s="14" t="s">
        <v>3431</v>
      </c>
      <c r="H525" s="14" t="s">
        <v>3860</v>
      </c>
      <c r="I525" s="14" t="s">
        <v>1047</v>
      </c>
      <c r="L525" s="14" t="s">
        <v>1929</v>
      </c>
      <c r="M525" s="32">
        <v>78741</v>
      </c>
      <c r="N525" s="41">
        <v>36</v>
      </c>
      <c r="O525" s="53">
        <v>4.59</v>
      </c>
      <c r="P525" s="31">
        <v>37069</v>
      </c>
      <c r="Q525" s="31">
        <v>37410</v>
      </c>
      <c r="R525" s="32" t="s">
        <v>4364</v>
      </c>
      <c r="S525" s="32" t="s">
        <v>1930</v>
      </c>
      <c r="T525" s="32" t="s">
        <v>1931</v>
      </c>
      <c r="U525" s="32" t="s">
        <v>562</v>
      </c>
      <c r="V525" s="32" t="s">
        <v>1090</v>
      </c>
      <c r="X525" s="43"/>
      <c r="Y525" s="44"/>
      <c r="Z525" s="43"/>
      <c r="AA525" s="6"/>
      <c r="AB525" s="44"/>
      <c r="AC525" s="45"/>
      <c r="AD525" s="8"/>
      <c r="AE525" s="8"/>
      <c r="AF525" s="7"/>
      <c r="AG525" s="8"/>
      <c r="AH525" s="6"/>
      <c r="AI525" s="10"/>
      <c r="AJ525" s="10"/>
      <c r="AK525" s="10"/>
      <c r="AL525" s="6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</row>
    <row r="526" spans="2:147" ht="18.75">
      <c r="B526" s="14"/>
      <c r="C526" s="32"/>
      <c r="D526" s="33"/>
      <c r="E526" s="68">
        <v>234229</v>
      </c>
      <c r="G526" s="67" t="s">
        <v>3315</v>
      </c>
      <c r="H526" s="67" t="s">
        <v>4276</v>
      </c>
      <c r="I526" s="67" t="s">
        <v>4283</v>
      </c>
      <c r="J526" s="72"/>
      <c r="K526" s="72"/>
      <c r="L526" s="67" t="s">
        <v>3227</v>
      </c>
      <c r="M526" s="32">
        <v>78741</v>
      </c>
      <c r="N526" s="41">
        <v>12</v>
      </c>
      <c r="O526" s="53">
        <v>0.84099999999999997</v>
      </c>
      <c r="P526" s="69">
        <v>38119</v>
      </c>
      <c r="Q526" s="69">
        <v>38257</v>
      </c>
      <c r="R526" s="32" t="s">
        <v>1738</v>
      </c>
      <c r="S526" s="32" t="s">
        <v>4274</v>
      </c>
      <c r="T526" s="32" t="s">
        <v>4275</v>
      </c>
      <c r="U526" s="32" t="s">
        <v>3338</v>
      </c>
      <c r="V526" s="32" t="s">
        <v>2890</v>
      </c>
      <c r="X526" s="43"/>
      <c r="Y526" s="44"/>
      <c r="Z526" s="43"/>
      <c r="AA526" s="6"/>
      <c r="AB526" s="44"/>
      <c r="AC526" s="45"/>
      <c r="AD526" s="8"/>
      <c r="AE526" s="8"/>
      <c r="AF526" s="7"/>
      <c r="AG526" s="8"/>
      <c r="AH526" s="6"/>
      <c r="AI526" s="10"/>
      <c r="AJ526" s="10"/>
      <c r="AK526" s="10"/>
      <c r="AL526" s="6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</row>
    <row r="527" spans="2:147" ht="18.75">
      <c r="B527" s="14"/>
      <c r="C527" s="32"/>
      <c r="D527" s="33"/>
      <c r="E527" s="60">
        <v>292432</v>
      </c>
      <c r="G527" s="56" t="s">
        <v>925</v>
      </c>
      <c r="H527" s="56" t="s">
        <v>4</v>
      </c>
      <c r="I527" s="56" t="s">
        <v>1929</v>
      </c>
      <c r="J527" s="92"/>
      <c r="K527" s="92"/>
      <c r="L527" s="56" t="s">
        <v>1929</v>
      </c>
      <c r="M527" s="32">
        <v>78741</v>
      </c>
      <c r="N527" s="92">
        <v>70</v>
      </c>
      <c r="O527" s="99">
        <v>4.4470000000000001</v>
      </c>
      <c r="P527" s="59">
        <v>38792</v>
      </c>
      <c r="Q527" s="59">
        <v>38985</v>
      </c>
      <c r="R527" s="32" t="s">
        <v>2033</v>
      </c>
      <c r="S527" s="93" t="s">
        <v>2410</v>
      </c>
      <c r="T527" s="32" t="s">
        <v>2411</v>
      </c>
      <c r="U527" s="32" t="s">
        <v>3338</v>
      </c>
      <c r="V527" s="32" t="s">
        <v>1969</v>
      </c>
      <c r="X527" s="43"/>
      <c r="Y527" s="44"/>
      <c r="Z527" s="43"/>
      <c r="AA527" s="6"/>
      <c r="AB527" s="44"/>
      <c r="AC527" s="45"/>
      <c r="AD527" s="8"/>
      <c r="AE527" s="8"/>
      <c r="AF527" s="7"/>
      <c r="AG527" s="8"/>
      <c r="AH527" s="6"/>
      <c r="AI527" s="10"/>
      <c r="AJ527" s="10"/>
      <c r="AK527" s="10"/>
      <c r="AL527" s="6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</row>
    <row r="528" spans="2:147" ht="18.75">
      <c r="B528" s="14"/>
      <c r="C528" s="32"/>
      <c r="D528" s="33"/>
      <c r="E528" s="33">
        <v>191979</v>
      </c>
      <c r="G528" s="14" t="s">
        <v>4375</v>
      </c>
      <c r="H528" s="14" t="s">
        <v>3645</v>
      </c>
      <c r="I528" s="14" t="s">
        <v>2347</v>
      </c>
      <c r="L528" s="14" t="s">
        <v>4376</v>
      </c>
      <c r="M528" s="32">
        <v>78744</v>
      </c>
      <c r="N528" s="32">
        <v>35</v>
      </c>
      <c r="O528" s="53">
        <v>3</v>
      </c>
      <c r="P528" s="31">
        <v>37196</v>
      </c>
      <c r="Q528" s="31">
        <v>37438</v>
      </c>
      <c r="R528" s="32" t="s">
        <v>4366</v>
      </c>
      <c r="S528" s="32" t="s">
        <v>939</v>
      </c>
      <c r="T528" s="32" t="s">
        <v>4377</v>
      </c>
      <c r="U528" s="32" t="s">
        <v>3338</v>
      </c>
      <c r="V528" s="32" t="s">
        <v>4038</v>
      </c>
      <c r="X528" s="43"/>
      <c r="Y528" s="44"/>
      <c r="Z528" s="43"/>
      <c r="AA528" s="6"/>
      <c r="AB528" s="44"/>
      <c r="AC528" s="45"/>
      <c r="AD528" s="8"/>
      <c r="AE528" s="8"/>
      <c r="AF528" s="7"/>
      <c r="AG528" s="8"/>
      <c r="AH528" s="6"/>
      <c r="AI528" s="10"/>
      <c r="AJ528" s="10"/>
      <c r="AK528" s="10"/>
      <c r="AL528" s="6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</row>
    <row r="529" spans="2:147" ht="18.75">
      <c r="B529" s="14"/>
      <c r="C529" s="32"/>
      <c r="D529" s="33"/>
      <c r="E529" s="60">
        <v>290977</v>
      </c>
      <c r="G529" s="56" t="s">
        <v>930</v>
      </c>
      <c r="H529" s="56" t="s">
        <v>1677</v>
      </c>
      <c r="I529" s="56" t="s">
        <v>1678</v>
      </c>
      <c r="J529" s="92"/>
      <c r="K529" s="92"/>
      <c r="L529" s="56" t="s">
        <v>1678</v>
      </c>
      <c r="M529" s="32">
        <v>78660</v>
      </c>
      <c r="N529" s="102">
        <v>285</v>
      </c>
      <c r="O529" s="99">
        <v>16.501000000000001</v>
      </c>
      <c r="P529" s="59">
        <v>38764</v>
      </c>
      <c r="Q529" s="59">
        <v>38818</v>
      </c>
      <c r="R529" s="32" t="s">
        <v>1615</v>
      </c>
      <c r="S529" s="93" t="s">
        <v>4141</v>
      </c>
      <c r="T529" s="32" t="s">
        <v>4142</v>
      </c>
      <c r="U529" s="32" t="s">
        <v>562</v>
      </c>
      <c r="V529" s="32" t="s">
        <v>1969</v>
      </c>
      <c r="X529" s="43"/>
      <c r="Y529" s="44"/>
      <c r="Z529" s="43"/>
      <c r="AA529" s="6"/>
      <c r="AB529" s="44"/>
      <c r="AC529" s="45"/>
      <c r="AD529" s="8"/>
      <c r="AE529" s="8"/>
      <c r="AF529" s="7"/>
      <c r="AG529" s="8"/>
      <c r="AH529" s="6"/>
      <c r="AI529" s="10"/>
      <c r="AJ529" s="10"/>
      <c r="AK529" s="10"/>
      <c r="AL529" s="6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</row>
    <row r="530" spans="2:147" ht="18.75">
      <c r="B530" s="14"/>
      <c r="C530" s="32"/>
      <c r="D530" s="33"/>
      <c r="G530" s="14" t="s">
        <v>2874</v>
      </c>
      <c r="H530" s="14" t="s">
        <v>2875</v>
      </c>
      <c r="I530" s="14" t="s">
        <v>2876</v>
      </c>
      <c r="L530" s="14" t="s">
        <v>1809</v>
      </c>
      <c r="M530" s="32">
        <v>78728</v>
      </c>
      <c r="N530" s="41">
        <v>210</v>
      </c>
      <c r="O530" s="53">
        <v>12.64</v>
      </c>
      <c r="P530" s="31">
        <v>36200</v>
      </c>
      <c r="Q530" s="31">
        <v>36431</v>
      </c>
      <c r="R530" s="31"/>
      <c r="S530" s="32" t="s">
        <v>89</v>
      </c>
      <c r="T530" s="32" t="s">
        <v>2907</v>
      </c>
      <c r="U530" s="32" t="s">
        <v>3338</v>
      </c>
      <c r="V530" s="32" t="s">
        <v>2848</v>
      </c>
      <c r="X530" s="43"/>
      <c r="Y530" s="44"/>
      <c r="Z530" s="43"/>
      <c r="AA530" s="6"/>
      <c r="AB530" s="44"/>
      <c r="AC530" s="45"/>
      <c r="AD530" s="8"/>
      <c r="AE530" s="8"/>
      <c r="AF530" s="7"/>
      <c r="AG530" s="8"/>
      <c r="AH530" s="6"/>
      <c r="AI530" s="10"/>
      <c r="AJ530" s="10"/>
      <c r="AK530" s="10"/>
      <c r="AL530" s="6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</row>
    <row r="531" spans="2:147" ht="18.75">
      <c r="B531" s="14"/>
      <c r="C531" s="32"/>
      <c r="D531" s="33"/>
      <c r="E531" s="131">
        <v>10664439</v>
      </c>
      <c r="F531" s="14"/>
      <c r="G531" s="132" t="s">
        <v>2940</v>
      </c>
      <c r="H531" s="132" t="s">
        <v>2937</v>
      </c>
      <c r="I531" s="132" t="s">
        <v>2939</v>
      </c>
      <c r="J531" s="132" t="s">
        <v>2938</v>
      </c>
      <c r="K531" s="132" t="s">
        <v>2939</v>
      </c>
      <c r="L531" s="132">
        <v>3541279</v>
      </c>
      <c r="M531" s="133" t="s">
        <v>3661</v>
      </c>
      <c r="N531" s="133">
        <v>250</v>
      </c>
      <c r="O531" s="135">
        <v>19.594000000000001</v>
      </c>
      <c r="P531" s="59">
        <v>40829</v>
      </c>
      <c r="Q531" s="134">
        <v>41062</v>
      </c>
      <c r="R531" s="32" t="s">
        <v>263</v>
      </c>
      <c r="S531" s="133" t="s">
        <v>529</v>
      </c>
      <c r="T531" s="133" t="s">
        <v>2249</v>
      </c>
      <c r="U531" s="5" t="s">
        <v>178</v>
      </c>
      <c r="V531" s="32" t="s">
        <v>664</v>
      </c>
      <c r="X531" s="43"/>
      <c r="Y531" s="44"/>
      <c r="Z531" s="43"/>
      <c r="AA531" s="6"/>
      <c r="AB531" s="44"/>
      <c r="AC531" s="45"/>
      <c r="AD531" s="8"/>
      <c r="AE531" s="8"/>
      <c r="AF531" s="7"/>
      <c r="AG531" s="8"/>
      <c r="AH531" s="6"/>
      <c r="AI531" s="10"/>
      <c r="AJ531" s="10"/>
      <c r="AK531" s="10"/>
      <c r="AL531" s="6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</row>
    <row r="532" spans="2:147" ht="18.75">
      <c r="B532" s="14"/>
      <c r="C532" s="32"/>
      <c r="D532" s="33"/>
      <c r="E532" s="131">
        <v>10881229</v>
      </c>
      <c r="F532" s="14"/>
      <c r="G532" s="132" t="s">
        <v>4762</v>
      </c>
      <c r="H532" s="132" t="s">
        <v>4761</v>
      </c>
      <c r="I532" s="132" t="s">
        <v>4755</v>
      </c>
      <c r="J532" s="133">
        <v>5060885</v>
      </c>
      <c r="K532" s="14"/>
      <c r="M532" s="133" t="s">
        <v>3743</v>
      </c>
      <c r="N532" s="5">
        <v>332</v>
      </c>
      <c r="O532" s="141">
        <v>19.689</v>
      </c>
      <c r="P532" s="134">
        <v>41288</v>
      </c>
      <c r="Q532" s="14"/>
      <c r="R532" s="133" t="s">
        <v>1892</v>
      </c>
      <c r="S532" s="133" t="s">
        <v>4673</v>
      </c>
      <c r="T532" s="133" t="s">
        <v>4774</v>
      </c>
      <c r="U532" s="32" t="s">
        <v>915</v>
      </c>
      <c r="V532" s="32" t="s">
        <v>4801</v>
      </c>
      <c r="X532" s="43"/>
      <c r="Y532" s="44"/>
      <c r="Z532" s="43"/>
      <c r="AA532" s="6"/>
      <c r="AB532" s="17"/>
      <c r="AC532" s="45"/>
      <c r="AD532" s="8"/>
      <c r="AE532" s="8"/>
      <c r="AF532" s="7"/>
      <c r="AG532" s="8"/>
      <c r="AH532" s="6"/>
      <c r="AI532" s="10"/>
      <c r="AJ532" s="10"/>
      <c r="AK532" s="10"/>
      <c r="AL532" s="6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</row>
    <row r="533" spans="2:147" ht="18.75">
      <c r="B533" s="60"/>
      <c r="C533" s="32"/>
      <c r="D533" s="60"/>
      <c r="E533" s="131">
        <v>10879589</v>
      </c>
      <c r="F533" s="14"/>
      <c r="G533" s="132" t="s">
        <v>4741</v>
      </c>
      <c r="H533" s="132" t="s">
        <v>4739</v>
      </c>
      <c r="I533" s="132" t="s">
        <v>4740</v>
      </c>
      <c r="J533" s="133">
        <v>5059790</v>
      </c>
      <c r="K533" s="14"/>
      <c r="M533" s="133" t="s">
        <v>2667</v>
      </c>
      <c r="N533" s="5">
        <v>62</v>
      </c>
      <c r="O533" s="141">
        <v>9.3260000000000005</v>
      </c>
      <c r="P533" s="134">
        <v>41283</v>
      </c>
      <c r="Q533" s="14"/>
      <c r="R533" s="133" t="s">
        <v>1892</v>
      </c>
      <c r="S533" s="133" t="s">
        <v>4783</v>
      </c>
      <c r="T533" s="133" t="s">
        <v>2251</v>
      </c>
      <c r="U533" s="32" t="s">
        <v>915</v>
      </c>
      <c r="V533" s="32" t="s">
        <v>4801</v>
      </c>
      <c r="X533" s="43"/>
      <c r="Y533" s="44"/>
      <c r="Z533" s="43"/>
      <c r="AA533" s="6"/>
      <c r="AB533" s="17"/>
      <c r="AC533" s="45"/>
      <c r="AD533" s="8"/>
      <c r="AE533" s="8"/>
      <c r="AF533" s="36"/>
      <c r="AG533" s="8"/>
      <c r="AH533" s="6"/>
      <c r="AI533" s="10"/>
      <c r="AJ533" s="10"/>
      <c r="AK533" s="10"/>
      <c r="AL533" s="6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</row>
    <row r="534" spans="2:147" ht="18.75">
      <c r="B534" s="14"/>
      <c r="C534" s="32"/>
      <c r="D534" s="33"/>
      <c r="E534" s="131">
        <v>10719804</v>
      </c>
      <c r="F534" s="14"/>
      <c r="G534" s="132" t="s">
        <v>1858</v>
      </c>
      <c r="H534" s="132" t="s">
        <v>1857</v>
      </c>
      <c r="I534" s="132" t="s">
        <v>1859</v>
      </c>
      <c r="J534" s="133">
        <v>3390609</v>
      </c>
      <c r="K534" s="132"/>
      <c r="M534" s="133" t="s">
        <v>2667</v>
      </c>
      <c r="N534" s="32">
        <v>115</v>
      </c>
      <c r="O534" s="141">
        <v>16.274999999999999</v>
      </c>
      <c r="P534" s="134">
        <v>40954</v>
      </c>
      <c r="Q534" s="134">
        <v>41299</v>
      </c>
      <c r="R534" s="133" t="s">
        <v>4111</v>
      </c>
      <c r="S534" s="133" t="s">
        <v>3718</v>
      </c>
      <c r="T534" s="133" t="s">
        <v>2251</v>
      </c>
      <c r="U534" s="133" t="s">
        <v>914</v>
      </c>
      <c r="V534" s="32" t="s">
        <v>4439</v>
      </c>
      <c r="X534" s="43"/>
      <c r="Y534" s="44"/>
      <c r="Z534" s="43"/>
      <c r="AA534" s="6"/>
      <c r="AB534" s="44"/>
      <c r="AC534" s="45"/>
      <c r="AD534" s="8"/>
      <c r="AE534" s="8"/>
      <c r="AF534" s="36"/>
      <c r="AG534" s="8"/>
      <c r="AH534" s="6"/>
      <c r="AI534" s="10"/>
      <c r="AJ534" s="10"/>
      <c r="AK534" s="10"/>
      <c r="AL534" s="6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</row>
    <row r="535" spans="2:147" ht="18.75">
      <c r="B535" s="14"/>
      <c r="C535" s="32"/>
      <c r="D535" s="33"/>
      <c r="E535" s="58" t="s">
        <v>114</v>
      </c>
      <c r="G535" s="60" t="s">
        <v>2662</v>
      </c>
      <c r="H535" s="60" t="s">
        <v>1286</v>
      </c>
      <c r="I535" s="60" t="s">
        <v>1487</v>
      </c>
      <c r="J535" s="92">
        <v>3275740</v>
      </c>
      <c r="K535" s="92"/>
      <c r="L535" s="60" t="s">
        <v>1487</v>
      </c>
      <c r="M535" s="92">
        <v>78757</v>
      </c>
      <c r="N535" s="92">
        <v>4</v>
      </c>
      <c r="O535" s="99">
        <v>0.94</v>
      </c>
      <c r="P535" s="114">
        <v>39038</v>
      </c>
      <c r="Q535" s="59">
        <v>39266</v>
      </c>
      <c r="R535" s="92" t="s">
        <v>4364</v>
      </c>
      <c r="S535" s="92" t="s">
        <v>1555</v>
      </c>
      <c r="T535" s="92" t="s">
        <v>1556</v>
      </c>
      <c r="U535" s="32" t="s">
        <v>3338</v>
      </c>
      <c r="V535" s="32" t="s">
        <v>4361</v>
      </c>
      <c r="X535" s="43"/>
      <c r="Y535" s="44"/>
      <c r="Z535" s="43"/>
      <c r="AA535" s="6"/>
      <c r="AB535" s="17"/>
      <c r="AC535" s="45"/>
      <c r="AD535" s="8"/>
      <c r="AE535" s="8"/>
      <c r="AF535" s="36"/>
      <c r="AG535" s="8"/>
      <c r="AH535" s="6"/>
      <c r="AI535" s="10"/>
      <c r="AJ535" s="10"/>
      <c r="AK535" s="10"/>
      <c r="AL535" s="6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</row>
    <row r="536" spans="2:147" ht="18.75">
      <c r="B536" s="14"/>
      <c r="C536" s="32"/>
      <c r="D536" s="33"/>
      <c r="E536" s="131">
        <v>10817872</v>
      </c>
      <c r="F536" s="14"/>
      <c r="G536" s="132" t="s">
        <v>4542</v>
      </c>
      <c r="H536" s="132" t="s">
        <v>4540</v>
      </c>
      <c r="I536" s="132" t="s">
        <v>4541</v>
      </c>
      <c r="J536" s="133">
        <v>474776</v>
      </c>
      <c r="K536" s="14"/>
      <c r="M536" s="133" t="s">
        <v>540</v>
      </c>
      <c r="N536" s="32">
        <v>141</v>
      </c>
      <c r="O536" s="144">
        <v>1.4</v>
      </c>
      <c r="P536" s="134">
        <v>41145</v>
      </c>
      <c r="Q536" s="134">
        <v>41318</v>
      </c>
      <c r="R536" s="32" t="s">
        <v>1892</v>
      </c>
      <c r="S536" s="133" t="s">
        <v>3590</v>
      </c>
      <c r="T536" s="133" t="s">
        <v>2249</v>
      </c>
      <c r="U536" s="32" t="s">
        <v>914</v>
      </c>
      <c r="V536" s="32" t="s">
        <v>4579</v>
      </c>
      <c r="X536" s="43"/>
      <c r="Y536" s="44"/>
      <c r="Z536" s="43"/>
      <c r="AA536" s="6"/>
      <c r="AB536" s="17"/>
      <c r="AC536" s="45"/>
      <c r="AD536" s="8"/>
      <c r="AE536" s="8"/>
      <c r="AF536" s="36"/>
      <c r="AG536" s="8"/>
      <c r="AH536" s="6"/>
      <c r="AI536" s="10"/>
      <c r="AJ536" s="10"/>
      <c r="AK536" s="10"/>
      <c r="AL536" s="6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</row>
    <row r="537" spans="2:147" ht="18.75">
      <c r="B537" s="14"/>
      <c r="C537" s="32"/>
      <c r="D537" s="33"/>
      <c r="E537" s="60">
        <v>293991</v>
      </c>
      <c r="G537" s="56" t="s">
        <v>3691</v>
      </c>
      <c r="H537" s="57" t="s">
        <v>492</v>
      </c>
      <c r="I537" s="56" t="s">
        <v>3692</v>
      </c>
      <c r="J537" s="92">
        <v>350222</v>
      </c>
      <c r="K537" s="92"/>
      <c r="L537" s="56" t="s">
        <v>3692</v>
      </c>
      <c r="M537" s="92">
        <v>78705</v>
      </c>
      <c r="N537" s="92">
        <v>49</v>
      </c>
      <c r="O537" s="99">
        <v>0.32200000000000001</v>
      </c>
      <c r="P537" s="59">
        <v>38813</v>
      </c>
      <c r="Q537" s="59">
        <v>38894</v>
      </c>
      <c r="R537" s="32" t="s">
        <v>2033</v>
      </c>
      <c r="S537" s="93" t="s">
        <v>2562</v>
      </c>
      <c r="T537" s="93" t="s">
        <v>1398</v>
      </c>
      <c r="U537" s="32" t="s">
        <v>3338</v>
      </c>
      <c r="V537" s="32" t="s">
        <v>1830</v>
      </c>
      <c r="X537" s="43"/>
      <c r="Y537" s="44"/>
      <c r="Z537" s="43"/>
      <c r="AA537" s="6"/>
      <c r="AB537" s="44"/>
      <c r="AC537" s="45"/>
      <c r="AD537" s="8"/>
      <c r="AE537" s="8"/>
      <c r="AF537" s="36"/>
      <c r="AG537" s="8"/>
      <c r="AH537" s="6"/>
      <c r="AI537" s="10"/>
      <c r="AJ537" s="10"/>
      <c r="AK537" s="10"/>
      <c r="AL537" s="6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</row>
    <row r="538" spans="2:147" ht="18.75">
      <c r="B538" s="14"/>
      <c r="C538" s="32"/>
      <c r="D538" s="33"/>
      <c r="E538" s="60">
        <v>293988</v>
      </c>
      <c r="G538" s="56" t="s">
        <v>3689</v>
      </c>
      <c r="H538" s="57" t="s">
        <v>491</v>
      </c>
      <c r="I538" s="56" t="s">
        <v>3690</v>
      </c>
      <c r="J538" s="92">
        <v>3212846</v>
      </c>
      <c r="K538" s="92"/>
      <c r="L538" s="56" t="s">
        <v>3690</v>
      </c>
      <c r="M538" s="92">
        <v>78705</v>
      </c>
      <c r="N538" s="92">
        <v>49</v>
      </c>
      <c r="O538" s="99">
        <v>0.32200000000000001</v>
      </c>
      <c r="P538" s="59">
        <v>38813</v>
      </c>
      <c r="Q538" s="59">
        <v>38894</v>
      </c>
      <c r="R538" s="32" t="s">
        <v>2033</v>
      </c>
      <c r="S538" s="93" t="s">
        <v>2562</v>
      </c>
      <c r="T538" s="93" t="s">
        <v>1398</v>
      </c>
      <c r="U538" s="32" t="s">
        <v>3338</v>
      </c>
      <c r="V538" s="32" t="s">
        <v>1830</v>
      </c>
      <c r="X538" s="43"/>
      <c r="Y538" s="44"/>
      <c r="Z538" s="43"/>
      <c r="AA538" s="6"/>
      <c r="AB538" s="17"/>
      <c r="AC538" s="45"/>
      <c r="AD538" s="8"/>
      <c r="AE538" s="8"/>
      <c r="AF538" s="36"/>
      <c r="AG538" s="8"/>
      <c r="AH538" s="6"/>
      <c r="AI538" s="10"/>
      <c r="AJ538" s="10"/>
      <c r="AK538" s="10"/>
      <c r="AL538" s="6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</row>
    <row r="539" spans="2:147" ht="18.75">
      <c r="B539" s="14"/>
      <c r="C539" s="32"/>
      <c r="D539" s="33"/>
      <c r="E539" s="58" t="s">
        <v>2437</v>
      </c>
      <c r="G539" s="132" t="s">
        <v>2352</v>
      </c>
      <c r="H539" s="57" t="s">
        <v>2438</v>
      </c>
      <c r="I539" s="56" t="s">
        <v>1911</v>
      </c>
      <c r="J539" s="92">
        <v>3214280</v>
      </c>
      <c r="K539" s="92"/>
      <c r="L539" s="56" t="s">
        <v>1911</v>
      </c>
      <c r="M539" s="92">
        <v>78750</v>
      </c>
      <c r="N539" s="92">
        <v>145</v>
      </c>
      <c r="O539" s="99">
        <v>19.82</v>
      </c>
      <c r="P539" s="59">
        <v>38827</v>
      </c>
      <c r="Q539" s="59">
        <v>39070</v>
      </c>
      <c r="R539" s="92" t="s">
        <v>604</v>
      </c>
      <c r="S539" s="93" t="s">
        <v>4344</v>
      </c>
      <c r="T539" s="93" t="s">
        <v>4345</v>
      </c>
      <c r="U539" s="32" t="s">
        <v>3338</v>
      </c>
      <c r="V539" s="32" t="s">
        <v>1830</v>
      </c>
      <c r="X539" s="43"/>
      <c r="Y539" s="44"/>
      <c r="Z539" s="43"/>
      <c r="AA539" s="6"/>
      <c r="AB539" s="17"/>
      <c r="AC539" s="45"/>
      <c r="AD539" s="8"/>
      <c r="AE539" s="8"/>
      <c r="AF539" s="36"/>
      <c r="AG539" s="8"/>
      <c r="AH539" s="6"/>
      <c r="AI539" s="10"/>
      <c r="AJ539" s="10"/>
      <c r="AK539" s="10"/>
      <c r="AL539" s="6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</row>
    <row r="540" spans="2:147" ht="18.75">
      <c r="B540" s="14"/>
      <c r="C540" s="32"/>
      <c r="D540" s="33"/>
      <c r="E540" s="33">
        <v>202817</v>
      </c>
      <c r="G540" s="14" t="s">
        <v>2861</v>
      </c>
      <c r="H540" s="14" t="s">
        <v>988</v>
      </c>
      <c r="I540" s="48" t="s">
        <v>4043</v>
      </c>
      <c r="J540" s="47"/>
      <c r="K540" s="47"/>
      <c r="L540" s="14" t="s">
        <v>3035</v>
      </c>
      <c r="M540" s="32">
        <v>78701</v>
      </c>
      <c r="N540" s="41">
        <v>140</v>
      </c>
      <c r="O540" s="53">
        <v>1.7669999999999999</v>
      </c>
      <c r="P540" s="31">
        <v>37363</v>
      </c>
      <c r="Q540" s="31">
        <v>37434</v>
      </c>
      <c r="R540" s="32" t="s">
        <v>76</v>
      </c>
      <c r="S540" s="32" t="s">
        <v>4286</v>
      </c>
      <c r="T540" s="32" t="s">
        <v>1398</v>
      </c>
      <c r="U540" s="32" t="s">
        <v>3338</v>
      </c>
      <c r="V540" s="32" t="s">
        <v>2327</v>
      </c>
      <c r="X540" s="43"/>
      <c r="Y540" s="44"/>
      <c r="Z540" s="43"/>
      <c r="AA540" s="6"/>
      <c r="AB540" s="17"/>
      <c r="AC540" s="45"/>
      <c r="AD540" s="8"/>
      <c r="AE540" s="8"/>
      <c r="AF540" s="36"/>
      <c r="AG540" s="8"/>
      <c r="AH540" s="6"/>
      <c r="AI540" s="10"/>
      <c r="AJ540" s="10"/>
      <c r="AK540" s="10"/>
      <c r="AL540" s="6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</row>
    <row r="541" spans="2:147" ht="18.75">
      <c r="B541" s="14"/>
      <c r="C541" s="32"/>
      <c r="D541" s="33"/>
      <c r="E541" s="60">
        <v>243768</v>
      </c>
      <c r="G541" s="56" t="s">
        <v>1425</v>
      </c>
      <c r="H541" s="56" t="s">
        <v>3874</v>
      </c>
      <c r="I541" s="14" t="s">
        <v>795</v>
      </c>
      <c r="J541" s="32">
        <v>1118767</v>
      </c>
      <c r="L541" s="56" t="s">
        <v>1426</v>
      </c>
      <c r="M541" s="32">
        <v>78702</v>
      </c>
      <c r="N541" s="32">
        <v>3</v>
      </c>
      <c r="O541" s="53">
        <v>0.2</v>
      </c>
      <c r="P541" s="59">
        <v>38287</v>
      </c>
      <c r="Q541" s="69">
        <v>38372</v>
      </c>
      <c r="R541" s="5" t="s">
        <v>4111</v>
      </c>
      <c r="S541" s="5" t="s">
        <v>4112</v>
      </c>
      <c r="T541" s="5" t="s">
        <v>4113</v>
      </c>
      <c r="U541" s="32" t="s">
        <v>2070</v>
      </c>
      <c r="V541" s="32" t="s">
        <v>597</v>
      </c>
      <c r="X541" s="43"/>
      <c r="Y541" s="44"/>
      <c r="Z541" s="43"/>
      <c r="AA541" s="6"/>
      <c r="AB541" s="17"/>
      <c r="AC541" s="45"/>
      <c r="AD541" s="8"/>
      <c r="AE541" s="8"/>
      <c r="AF541" s="36"/>
      <c r="AG541" s="8"/>
      <c r="AH541" s="6"/>
      <c r="AI541" s="10"/>
      <c r="AJ541" s="10"/>
      <c r="AK541" s="10"/>
      <c r="AL541" s="6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</row>
    <row r="542" spans="2:147" ht="18.75">
      <c r="B542" s="14"/>
      <c r="C542" s="32"/>
      <c r="D542" s="33"/>
      <c r="E542" s="60">
        <v>231054</v>
      </c>
      <c r="G542" s="56" t="s">
        <v>3970</v>
      </c>
      <c r="H542" s="56" t="s">
        <v>3971</v>
      </c>
      <c r="I542" s="14" t="s">
        <v>3972</v>
      </c>
      <c r="L542" s="56" t="s">
        <v>3973</v>
      </c>
      <c r="M542" s="32">
        <v>78705</v>
      </c>
      <c r="N542" s="32">
        <v>55</v>
      </c>
      <c r="O542" s="53">
        <v>0.49099999999999999</v>
      </c>
      <c r="P542" s="59">
        <v>38057</v>
      </c>
      <c r="Q542" s="59">
        <v>38128</v>
      </c>
      <c r="R542" s="32" t="s">
        <v>1701</v>
      </c>
      <c r="S542" s="32" t="s">
        <v>3974</v>
      </c>
      <c r="T542" s="32" t="s">
        <v>3975</v>
      </c>
      <c r="U542" s="32" t="s">
        <v>3338</v>
      </c>
      <c r="V542" s="32" t="s">
        <v>2674</v>
      </c>
      <c r="X542" s="43"/>
      <c r="Y542" s="44"/>
      <c r="Z542" s="43"/>
      <c r="AA542" s="6"/>
      <c r="AB542" s="17"/>
      <c r="AC542" s="45"/>
      <c r="AD542" s="8"/>
      <c r="AE542" s="8"/>
      <c r="AF542" s="36"/>
      <c r="AG542" s="8"/>
      <c r="AH542" s="6"/>
      <c r="AI542" s="10"/>
      <c r="AJ542" s="10"/>
      <c r="AK542" s="10"/>
      <c r="AL542" s="6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</row>
    <row r="543" spans="2:147" ht="18.75">
      <c r="B543" s="14"/>
      <c r="C543" s="32"/>
      <c r="D543" s="33"/>
      <c r="E543" s="33">
        <v>10080679</v>
      </c>
      <c r="G543" s="14" t="s">
        <v>3961</v>
      </c>
      <c r="H543" s="14" t="s">
        <v>3962</v>
      </c>
      <c r="I543" s="14" t="s">
        <v>3963</v>
      </c>
      <c r="J543" s="32">
        <v>3290528</v>
      </c>
      <c r="L543" s="59"/>
      <c r="M543" s="32" t="s">
        <v>3964</v>
      </c>
      <c r="N543" s="32">
        <v>221</v>
      </c>
      <c r="O543" s="32">
        <v>15.02</v>
      </c>
      <c r="P543" s="59">
        <v>39367</v>
      </c>
      <c r="Q543" s="14"/>
      <c r="R543" s="93" t="s">
        <v>1562</v>
      </c>
      <c r="S543" s="93" t="s">
        <v>1528</v>
      </c>
      <c r="T543" s="32" t="s">
        <v>1529</v>
      </c>
      <c r="U543" s="32" t="s">
        <v>562</v>
      </c>
      <c r="V543" s="32" t="s">
        <v>2317</v>
      </c>
      <c r="X543" s="43"/>
      <c r="Y543" s="44"/>
      <c r="Z543" s="43"/>
      <c r="AA543" s="6"/>
      <c r="AB543" s="17"/>
      <c r="AC543" s="45"/>
      <c r="AD543" s="8"/>
      <c r="AE543" s="8"/>
      <c r="AF543" s="36"/>
      <c r="AG543" s="8"/>
      <c r="AH543" s="6"/>
      <c r="AI543" s="10"/>
      <c r="AJ543" s="10"/>
      <c r="AK543" s="10"/>
      <c r="AL543" s="6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</row>
    <row r="544" spans="2:147" ht="18.75">
      <c r="B544" s="33"/>
      <c r="C544" s="32"/>
      <c r="D544" s="14"/>
      <c r="E544" s="33">
        <v>10081185</v>
      </c>
      <c r="G544" s="14" t="s">
        <v>571</v>
      </c>
      <c r="H544" s="14" t="s">
        <v>721</v>
      </c>
      <c r="I544" s="14" t="s">
        <v>1532</v>
      </c>
      <c r="J544" s="32">
        <v>3342795</v>
      </c>
      <c r="L544" s="59"/>
      <c r="M544" s="32">
        <v>78753</v>
      </c>
      <c r="N544" s="32">
        <v>288</v>
      </c>
      <c r="O544" s="32">
        <v>16.100000000000001</v>
      </c>
      <c r="P544" s="59">
        <v>39370</v>
      </c>
      <c r="Q544" s="14"/>
      <c r="R544" s="93" t="s">
        <v>1562</v>
      </c>
      <c r="S544" s="93" t="s">
        <v>1533</v>
      </c>
      <c r="T544" s="32" t="s">
        <v>3118</v>
      </c>
      <c r="U544" s="32" t="s">
        <v>562</v>
      </c>
      <c r="V544" s="32" t="s">
        <v>2317</v>
      </c>
      <c r="X544" s="43"/>
      <c r="Y544" s="8"/>
      <c r="Z544" s="43"/>
      <c r="AA544" s="6"/>
      <c r="AB544" s="17"/>
      <c r="AC544" s="45"/>
      <c r="AD544" s="8"/>
      <c r="AE544" s="8"/>
      <c r="AF544" s="36"/>
      <c r="AG544" s="8"/>
      <c r="AH544" s="6"/>
      <c r="AI544" s="10"/>
      <c r="AJ544" s="10"/>
      <c r="AK544" s="10"/>
      <c r="AL544" s="6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</row>
    <row r="545" spans="1:147" ht="18.75">
      <c r="B545" s="14"/>
      <c r="C545" s="32"/>
      <c r="D545" s="33"/>
      <c r="E545" s="131">
        <v>10179399</v>
      </c>
      <c r="F545" s="14"/>
      <c r="G545" s="132" t="s">
        <v>2219</v>
      </c>
      <c r="H545" s="132" t="s">
        <v>721</v>
      </c>
      <c r="I545" s="132" t="s">
        <v>2218</v>
      </c>
      <c r="J545" s="133">
        <v>3342795</v>
      </c>
      <c r="K545" s="14"/>
      <c r="M545" s="133" t="s">
        <v>2220</v>
      </c>
      <c r="N545" s="32">
        <v>288</v>
      </c>
      <c r="O545" s="135">
        <v>16.100000000000001</v>
      </c>
      <c r="P545" s="134">
        <v>39666</v>
      </c>
      <c r="Q545" s="14"/>
      <c r="R545" s="133" t="s">
        <v>1562</v>
      </c>
      <c r="S545" s="133" t="s">
        <v>63</v>
      </c>
      <c r="T545" s="133" t="s">
        <v>3118</v>
      </c>
      <c r="U545" s="133" t="s">
        <v>562</v>
      </c>
      <c r="V545" s="32" t="s">
        <v>188</v>
      </c>
      <c r="X545" s="43"/>
      <c r="Y545" s="44"/>
      <c r="Z545" s="43"/>
      <c r="AA545" s="6"/>
      <c r="AB545" s="17"/>
      <c r="AC545" s="45"/>
      <c r="AD545" s="8"/>
      <c r="AE545" s="8"/>
      <c r="AF545" s="36"/>
      <c r="AG545" s="8"/>
      <c r="AH545" s="6"/>
      <c r="AI545" s="10"/>
      <c r="AJ545" s="10"/>
      <c r="AK545" s="10"/>
      <c r="AL545" s="6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</row>
    <row r="546" spans="1:147" ht="18.75">
      <c r="B546" s="14"/>
      <c r="C546" s="32"/>
      <c r="D546" s="33"/>
      <c r="E546" s="33">
        <v>10079864</v>
      </c>
      <c r="G546" s="14" t="s">
        <v>3958</v>
      </c>
      <c r="H546" s="14" t="s">
        <v>38</v>
      </c>
      <c r="I546" s="14" t="s">
        <v>3959</v>
      </c>
      <c r="J546" s="32">
        <v>3323795</v>
      </c>
      <c r="L546" s="59"/>
      <c r="M546" s="32" t="s">
        <v>3960</v>
      </c>
      <c r="N546" s="32">
        <v>225</v>
      </c>
      <c r="O546" s="32">
        <v>8.32</v>
      </c>
      <c r="P546" s="59">
        <v>39365</v>
      </c>
      <c r="Q546" s="59">
        <v>39694</v>
      </c>
      <c r="R546" s="93" t="s">
        <v>1671</v>
      </c>
      <c r="S546" s="93" t="s">
        <v>1657</v>
      </c>
      <c r="T546" s="32" t="s">
        <v>1129</v>
      </c>
      <c r="U546" s="32" t="s">
        <v>3338</v>
      </c>
      <c r="V546" s="32" t="s">
        <v>2317</v>
      </c>
      <c r="X546" s="43"/>
      <c r="Y546" s="44"/>
      <c r="Z546" s="43"/>
      <c r="AA546" s="6"/>
      <c r="AB546" s="17"/>
      <c r="AC546" s="45"/>
      <c r="AD546" s="8"/>
      <c r="AE546" s="8"/>
      <c r="AF546" s="36"/>
      <c r="AG546" s="8"/>
      <c r="AH546" s="6"/>
      <c r="AI546" s="10"/>
      <c r="AJ546" s="10"/>
      <c r="AK546" s="10"/>
      <c r="AL546" s="6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</row>
    <row r="547" spans="1:147" ht="18.75">
      <c r="B547" s="14"/>
      <c r="C547" s="32"/>
      <c r="D547" s="33"/>
      <c r="E547" s="131">
        <v>10617061</v>
      </c>
      <c r="F547" s="14"/>
      <c r="G547" s="132" t="s">
        <v>3978</v>
      </c>
      <c r="H547" s="132" t="s">
        <v>3976</v>
      </c>
      <c r="I547" s="132" t="s">
        <v>3977</v>
      </c>
      <c r="J547" s="133">
        <v>3540409</v>
      </c>
      <c r="K547" s="14"/>
      <c r="M547" s="133" t="s">
        <v>554</v>
      </c>
      <c r="N547" s="32">
        <v>570</v>
      </c>
      <c r="O547" s="121">
        <v>27.654</v>
      </c>
      <c r="P547" s="134">
        <v>40729</v>
      </c>
      <c r="Q547" s="134">
        <v>40998</v>
      </c>
      <c r="R547" s="32" t="s">
        <v>4111</v>
      </c>
      <c r="S547" s="133" t="s">
        <v>2146</v>
      </c>
      <c r="T547" s="133" t="s">
        <v>2250</v>
      </c>
      <c r="U547" s="32" t="s">
        <v>3338</v>
      </c>
      <c r="V547" s="32" t="s">
        <v>3140</v>
      </c>
      <c r="X547" s="43"/>
      <c r="Y547" s="44"/>
      <c r="Z547" s="43"/>
      <c r="AA547" s="6"/>
      <c r="AB547" s="17"/>
      <c r="AC547" s="45"/>
      <c r="AD547" s="8"/>
      <c r="AE547" s="8"/>
      <c r="AF547" s="36"/>
      <c r="AG547" s="8"/>
      <c r="AH547" s="6"/>
      <c r="AI547" s="10"/>
      <c r="AJ547" s="10"/>
      <c r="AK547" s="10"/>
      <c r="AL547" s="6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</row>
    <row r="548" spans="1:147" ht="18.75">
      <c r="B548" s="14"/>
      <c r="C548" s="32"/>
      <c r="D548" s="33"/>
      <c r="E548" s="33">
        <v>145100</v>
      </c>
      <c r="G548" s="14" t="s">
        <v>437</v>
      </c>
      <c r="H548" s="14" t="s">
        <v>3329</v>
      </c>
      <c r="I548" s="14" t="s">
        <v>3330</v>
      </c>
      <c r="L548" s="14" t="s">
        <v>1810</v>
      </c>
      <c r="M548" s="32">
        <v>78701</v>
      </c>
      <c r="N548" s="41">
        <v>53</v>
      </c>
      <c r="O548" s="53">
        <v>0.27</v>
      </c>
      <c r="P548" s="31">
        <v>36651</v>
      </c>
      <c r="Q548" s="31">
        <v>36851</v>
      </c>
      <c r="R548" s="31"/>
      <c r="S548" s="32" t="s">
        <v>3804</v>
      </c>
      <c r="T548" s="32" t="s">
        <v>1217</v>
      </c>
      <c r="U548" s="32" t="s">
        <v>3338</v>
      </c>
      <c r="V548" s="32" t="s">
        <v>4270</v>
      </c>
      <c r="X548" s="43"/>
      <c r="Y548" s="8"/>
      <c r="Z548" s="43"/>
      <c r="AA548" s="6"/>
      <c r="AB548" s="44"/>
      <c r="AC548" s="45"/>
      <c r="AD548" s="8"/>
      <c r="AE548" s="8"/>
      <c r="AF548" s="36"/>
      <c r="AG548" s="8"/>
      <c r="AH548" s="6"/>
      <c r="AI548" s="10"/>
      <c r="AJ548" s="10"/>
      <c r="AK548" s="10"/>
      <c r="AL548" s="6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</row>
    <row r="549" spans="1:147" ht="18.75">
      <c r="B549" s="14"/>
      <c r="C549" s="32"/>
      <c r="D549" s="33"/>
      <c r="E549" s="33">
        <v>216489</v>
      </c>
      <c r="G549" s="48" t="s">
        <v>2040</v>
      </c>
      <c r="H549" s="14" t="s">
        <v>2041</v>
      </c>
      <c r="I549" s="48" t="s">
        <v>2042</v>
      </c>
      <c r="J549" s="47"/>
      <c r="K549" s="47"/>
      <c r="L549" s="14" t="s">
        <v>2979</v>
      </c>
      <c r="M549" s="32">
        <v>78744</v>
      </c>
      <c r="N549" s="32">
        <v>163</v>
      </c>
      <c r="O549" s="53">
        <v>26.4</v>
      </c>
      <c r="P549" s="105">
        <v>37698</v>
      </c>
      <c r="Q549" s="105">
        <v>37916</v>
      </c>
      <c r="R549" s="32" t="s">
        <v>2033</v>
      </c>
      <c r="S549" s="32" t="s">
        <v>2034</v>
      </c>
      <c r="T549" s="32" t="s">
        <v>2035</v>
      </c>
      <c r="U549" s="5" t="s">
        <v>3338</v>
      </c>
      <c r="V549" s="32" t="s">
        <v>2028</v>
      </c>
      <c r="X549" s="43"/>
      <c r="Y549" s="8"/>
      <c r="Z549" s="43"/>
      <c r="AA549" s="6"/>
      <c r="AB549" s="44"/>
      <c r="AC549" s="45"/>
      <c r="AD549" s="8"/>
      <c r="AE549" s="8"/>
      <c r="AF549" s="36"/>
      <c r="AG549" s="8"/>
      <c r="AH549" s="6"/>
      <c r="AI549" s="10"/>
      <c r="AJ549" s="10"/>
      <c r="AK549" s="10"/>
      <c r="AL549" s="6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</row>
    <row r="550" spans="1:147" ht="18.75">
      <c r="C550" s="129"/>
      <c r="D550" s="33"/>
      <c r="E550" s="33">
        <v>10088881</v>
      </c>
      <c r="G550" s="14" t="s">
        <v>15</v>
      </c>
      <c r="H550" s="14" t="s">
        <v>4080</v>
      </c>
      <c r="I550" s="14" t="s">
        <v>16</v>
      </c>
      <c r="J550" s="32">
        <v>3218512</v>
      </c>
      <c r="L550" s="59"/>
      <c r="M550" s="32" t="s">
        <v>547</v>
      </c>
      <c r="N550" s="32">
        <v>298</v>
      </c>
      <c r="O550" s="32">
        <v>4.0999999999999996</v>
      </c>
      <c r="P550" s="59">
        <v>39394</v>
      </c>
      <c r="Q550" s="59">
        <v>39603</v>
      </c>
      <c r="R550" s="93" t="s">
        <v>1562</v>
      </c>
      <c r="S550" s="93" t="s">
        <v>3501</v>
      </c>
      <c r="T550" s="32" t="s">
        <v>3502</v>
      </c>
      <c r="U550" s="5" t="s">
        <v>3338</v>
      </c>
      <c r="V550" s="32" t="s">
        <v>2317</v>
      </c>
      <c r="X550" s="43"/>
      <c r="Y550" s="8"/>
      <c r="Z550" s="43"/>
      <c r="AA550" s="6"/>
      <c r="AB550" s="44"/>
      <c r="AC550" s="45"/>
      <c r="AD550" s="8"/>
      <c r="AE550" s="8"/>
      <c r="AF550" s="36"/>
      <c r="AG550" s="8"/>
      <c r="AH550" s="6"/>
      <c r="AI550" s="10"/>
      <c r="AJ550" s="10"/>
      <c r="AK550" s="10"/>
      <c r="AL550" s="6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</row>
    <row r="551" spans="1:147" ht="18.75">
      <c r="B551" s="14"/>
      <c r="C551" s="32"/>
      <c r="D551" s="33"/>
      <c r="G551" s="14" t="s">
        <v>1131</v>
      </c>
      <c r="H551" s="14" t="s">
        <v>638</v>
      </c>
      <c r="I551" s="14" t="s">
        <v>1132</v>
      </c>
      <c r="L551" s="14" t="s">
        <v>2075</v>
      </c>
      <c r="M551" s="8">
        <v>78729</v>
      </c>
      <c r="N551" s="41">
        <v>250</v>
      </c>
      <c r="O551" s="53">
        <v>14.3</v>
      </c>
      <c r="P551" s="31" t="s">
        <v>1133</v>
      </c>
      <c r="Q551" s="31">
        <v>36487</v>
      </c>
      <c r="R551" s="31"/>
      <c r="S551" s="32" t="s">
        <v>1134</v>
      </c>
      <c r="T551" s="32" t="s">
        <v>1135</v>
      </c>
      <c r="U551" s="32" t="s">
        <v>3338</v>
      </c>
      <c r="V551" s="32" t="s">
        <v>2848</v>
      </c>
      <c r="X551" s="43"/>
      <c r="Y551" s="8"/>
      <c r="Z551" s="43"/>
      <c r="AA551" s="6"/>
      <c r="AB551" s="44"/>
      <c r="AC551" s="45"/>
      <c r="AD551" s="8"/>
      <c r="AE551" s="8"/>
      <c r="AF551" s="36"/>
      <c r="AG551" s="8"/>
      <c r="AH551" s="6"/>
      <c r="AI551" s="10"/>
      <c r="AJ551" s="10"/>
      <c r="AK551" s="10"/>
      <c r="AL551" s="6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</row>
    <row r="552" spans="1:147" ht="18.75">
      <c r="B552" s="14"/>
      <c r="C552" s="32"/>
      <c r="D552" s="33"/>
      <c r="E552" s="58" t="s">
        <v>1667</v>
      </c>
      <c r="G552" s="14" t="s">
        <v>548</v>
      </c>
      <c r="H552" s="56" t="s">
        <v>1666</v>
      </c>
      <c r="I552" s="56" t="s">
        <v>257</v>
      </c>
      <c r="J552" s="92">
        <v>106573</v>
      </c>
      <c r="K552" s="92"/>
      <c r="L552" s="56" t="s">
        <v>257</v>
      </c>
      <c r="M552" s="92">
        <v>78734</v>
      </c>
      <c r="N552" s="102">
        <v>55</v>
      </c>
      <c r="O552" s="99">
        <v>2.5649999999999999</v>
      </c>
      <c r="P552" s="59">
        <v>39226</v>
      </c>
      <c r="Q552" s="59">
        <v>39489</v>
      </c>
      <c r="R552" s="93" t="s">
        <v>4364</v>
      </c>
      <c r="S552" s="93" t="s">
        <v>1758</v>
      </c>
      <c r="T552" s="32" t="s">
        <v>1759</v>
      </c>
      <c r="U552" s="93" t="s">
        <v>914</v>
      </c>
      <c r="V552" s="93" t="s">
        <v>2284</v>
      </c>
      <c r="X552" s="43"/>
      <c r="Y552" s="8"/>
      <c r="Z552" s="43"/>
      <c r="AA552" s="6"/>
      <c r="AB552" s="44"/>
      <c r="AC552" s="45"/>
      <c r="AD552" s="8"/>
      <c r="AE552" s="8"/>
      <c r="AF552" s="36"/>
      <c r="AG552" s="8"/>
      <c r="AH552" s="6"/>
      <c r="AI552" s="10"/>
      <c r="AJ552" s="10"/>
      <c r="AK552" s="10"/>
      <c r="AL552" s="6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</row>
    <row r="553" spans="1:147" ht="18.75">
      <c r="C553" s="32"/>
      <c r="D553" s="33"/>
      <c r="E553" s="63">
        <v>191377</v>
      </c>
      <c r="G553" s="14" t="s">
        <v>2197</v>
      </c>
      <c r="H553" s="14" t="s">
        <v>2198</v>
      </c>
      <c r="I553" s="14" t="s">
        <v>1071</v>
      </c>
      <c r="L553" s="14" t="s">
        <v>966</v>
      </c>
      <c r="M553" s="32">
        <v>78734</v>
      </c>
      <c r="N553" s="41">
        <v>4</v>
      </c>
      <c r="O553" s="53">
        <v>0.8</v>
      </c>
      <c r="P553" s="31">
        <v>36832</v>
      </c>
      <c r="Q553" s="31">
        <v>37378</v>
      </c>
      <c r="R553" s="31"/>
      <c r="S553" s="32" t="s">
        <v>2421</v>
      </c>
      <c r="T553" s="32" t="s">
        <v>1682</v>
      </c>
      <c r="U553" s="32" t="s">
        <v>3338</v>
      </c>
      <c r="V553" s="32" t="s">
        <v>3830</v>
      </c>
      <c r="X553" s="43"/>
      <c r="Y553" s="8"/>
      <c r="AA553" s="34"/>
      <c r="AG553" s="8"/>
      <c r="AH553" s="6"/>
      <c r="AI553" s="10"/>
      <c r="AJ553" s="10"/>
      <c r="AK553" s="10"/>
      <c r="AL553" s="6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</row>
    <row r="554" spans="1:147" ht="18.75">
      <c r="B554" s="14"/>
      <c r="C554" s="32"/>
      <c r="D554" s="33"/>
      <c r="E554" s="33">
        <v>10122409</v>
      </c>
      <c r="G554" s="14" t="s">
        <v>623</v>
      </c>
      <c r="H554" s="14" t="s">
        <v>624</v>
      </c>
      <c r="I554" s="14" t="s">
        <v>625</v>
      </c>
      <c r="J554" s="32">
        <v>3345810</v>
      </c>
      <c r="M554" s="32">
        <v>78734</v>
      </c>
      <c r="N554" s="54">
        <v>12</v>
      </c>
      <c r="O554" s="53">
        <v>1.77</v>
      </c>
      <c r="P554" s="59">
        <v>39513</v>
      </c>
      <c r="Q554" s="14"/>
      <c r="R554" s="93" t="s">
        <v>263</v>
      </c>
      <c r="S554" s="93" t="s">
        <v>787</v>
      </c>
      <c r="T554" s="32" t="s">
        <v>2860</v>
      </c>
      <c r="U554" s="32" t="s">
        <v>562</v>
      </c>
      <c r="V554" s="32" t="s">
        <v>3922</v>
      </c>
      <c r="X554" s="43"/>
      <c r="Y554" s="8"/>
      <c r="Z554" s="43"/>
      <c r="AA554" s="6"/>
      <c r="AB554" s="44"/>
      <c r="AC554" s="45"/>
      <c r="AD554" s="8"/>
      <c r="AE554" s="8"/>
      <c r="AF554" s="36"/>
      <c r="AG554" s="8"/>
      <c r="AH554" s="6"/>
      <c r="AI554" s="10"/>
      <c r="AJ554" s="10"/>
      <c r="AK554" s="10"/>
      <c r="AL554" s="6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</row>
    <row r="555" spans="1:147" ht="18.75">
      <c r="B555" s="14"/>
      <c r="C555" s="32"/>
      <c r="D555" s="33"/>
      <c r="E555" s="33">
        <v>10110162</v>
      </c>
      <c r="G555" s="14" t="s">
        <v>2394</v>
      </c>
      <c r="H555" s="14" t="s">
        <v>2633</v>
      </c>
      <c r="I555" s="14" t="s">
        <v>2395</v>
      </c>
      <c r="J555" s="32">
        <v>3208476</v>
      </c>
      <c r="M555" s="32">
        <v>78749</v>
      </c>
      <c r="N555" s="32">
        <v>148</v>
      </c>
      <c r="O555" s="53">
        <v>7.57</v>
      </c>
      <c r="P555" s="59">
        <v>39476</v>
      </c>
      <c r="Q555" s="59">
        <v>39661</v>
      </c>
      <c r="R555" s="32" t="s">
        <v>2033</v>
      </c>
      <c r="S555" s="93" t="s">
        <v>3383</v>
      </c>
      <c r="T555" s="32" t="s">
        <v>3384</v>
      </c>
      <c r="U555" s="32" t="s">
        <v>178</v>
      </c>
      <c r="V555" s="32" t="s">
        <v>3922</v>
      </c>
      <c r="X555" s="43"/>
      <c r="Y555" s="8"/>
      <c r="Z555" s="43"/>
      <c r="AA555" s="6"/>
      <c r="AB555" s="44"/>
      <c r="AC555" s="45"/>
      <c r="AD555" s="8"/>
      <c r="AE555" s="8"/>
      <c r="AF555" s="36"/>
      <c r="AG555" s="8"/>
      <c r="AH555" s="6"/>
      <c r="AI555" s="10"/>
      <c r="AJ555" s="10"/>
      <c r="AK555" s="10"/>
      <c r="AL555" s="6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</row>
    <row r="556" spans="1:147" ht="18.75">
      <c r="B556" s="14"/>
      <c r="C556" s="32"/>
      <c r="D556" s="33"/>
      <c r="E556" s="58" t="s">
        <v>3400</v>
      </c>
      <c r="G556" s="14" t="s">
        <v>2394</v>
      </c>
      <c r="H556" s="60" t="s">
        <v>3399</v>
      </c>
      <c r="I556" s="60" t="s">
        <v>2427</v>
      </c>
      <c r="J556" s="92"/>
      <c r="K556" s="92"/>
      <c r="L556" s="60" t="s">
        <v>2427</v>
      </c>
      <c r="M556" s="92">
        <v>78749</v>
      </c>
      <c r="N556" s="92">
        <v>148</v>
      </c>
      <c r="O556" s="99">
        <v>7.57</v>
      </c>
      <c r="P556" s="114">
        <v>39476</v>
      </c>
      <c r="Q556" s="114">
        <v>39661</v>
      </c>
      <c r="R556" s="32" t="s">
        <v>4111</v>
      </c>
      <c r="S556" s="92" t="s">
        <v>461</v>
      </c>
      <c r="T556" s="92" t="s">
        <v>462</v>
      </c>
      <c r="U556" s="32" t="s">
        <v>3338</v>
      </c>
      <c r="V556" s="32" t="s">
        <v>4361</v>
      </c>
      <c r="X556" s="43"/>
      <c r="Y556" s="44"/>
      <c r="Z556" s="43"/>
      <c r="AA556" s="6"/>
      <c r="AB556" s="44"/>
      <c r="AC556" s="45"/>
      <c r="AD556" s="8"/>
      <c r="AE556" s="8"/>
      <c r="AF556" s="36"/>
      <c r="AG556" s="8"/>
      <c r="AH556" s="6"/>
      <c r="AI556" s="10"/>
      <c r="AJ556" s="10"/>
      <c r="AK556" s="10"/>
      <c r="AL556" s="6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</row>
    <row r="557" spans="1:147" ht="18.75">
      <c r="B557" s="14"/>
      <c r="C557" s="32"/>
      <c r="D557" s="33"/>
      <c r="E557" s="60">
        <v>313025</v>
      </c>
      <c r="G557" s="56" t="s">
        <v>694</v>
      </c>
      <c r="H557" s="56" t="s">
        <v>2289</v>
      </c>
      <c r="I557" s="56" t="s">
        <v>695</v>
      </c>
      <c r="J557" s="92">
        <v>92534</v>
      </c>
      <c r="K557" s="92"/>
      <c r="L557" s="56" t="s">
        <v>695</v>
      </c>
      <c r="M557" s="92">
        <v>78701</v>
      </c>
      <c r="N557" s="32">
        <v>6</v>
      </c>
      <c r="O557" s="99">
        <v>0.1837</v>
      </c>
      <c r="P557" s="59">
        <v>39142</v>
      </c>
      <c r="Q557" s="59">
        <v>39419</v>
      </c>
      <c r="R557" s="93" t="s">
        <v>4364</v>
      </c>
      <c r="S557" s="93" t="s">
        <v>3195</v>
      </c>
      <c r="T557" s="32" t="s">
        <v>1336</v>
      </c>
      <c r="U557" s="93" t="s">
        <v>914</v>
      </c>
      <c r="V557" s="93" t="s">
        <v>2285</v>
      </c>
      <c r="X557" s="43"/>
      <c r="Y557" s="8"/>
      <c r="Z557" s="43"/>
      <c r="AA557" s="6"/>
      <c r="AB557" s="44"/>
      <c r="AC557" s="45"/>
      <c r="AD557" s="8"/>
      <c r="AE557" s="8"/>
      <c r="AF557" s="36"/>
      <c r="AG557" s="8"/>
      <c r="AH557" s="6"/>
      <c r="AI557" s="10"/>
      <c r="AJ557" s="10"/>
      <c r="AK557" s="10"/>
      <c r="AL557" s="6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</row>
    <row r="558" spans="1:147" ht="18.75">
      <c r="B558" s="14"/>
      <c r="C558" s="32"/>
      <c r="D558" s="33"/>
      <c r="E558" s="33">
        <v>106508</v>
      </c>
      <c r="G558" s="14" t="s">
        <v>2831</v>
      </c>
      <c r="H558" s="14" t="s">
        <v>2986</v>
      </c>
      <c r="I558" s="14" t="s">
        <v>954</v>
      </c>
      <c r="L558" s="14" t="s">
        <v>1811</v>
      </c>
      <c r="M558" s="32">
        <v>78701</v>
      </c>
      <c r="N558" s="41">
        <v>61</v>
      </c>
      <c r="O558" s="53">
        <v>0.95</v>
      </c>
      <c r="P558" s="31">
        <v>36441</v>
      </c>
      <c r="Q558" s="31">
        <v>36714</v>
      </c>
      <c r="R558" s="31"/>
      <c r="S558" s="32" t="s">
        <v>2832</v>
      </c>
      <c r="T558" s="32" t="s">
        <v>2833</v>
      </c>
      <c r="U558" s="32" t="s">
        <v>562</v>
      </c>
      <c r="V558" s="32" t="s">
        <v>2842</v>
      </c>
      <c r="X558" s="13"/>
      <c r="Y558" s="44"/>
      <c r="Z558" s="43"/>
      <c r="AA558" s="6"/>
      <c r="AB558" s="44"/>
      <c r="AC558" s="45"/>
      <c r="AD558" s="8"/>
      <c r="AE558" s="8"/>
      <c r="AF558" s="36"/>
      <c r="AG558" s="8"/>
      <c r="AH558" s="6"/>
      <c r="AI558" s="10"/>
      <c r="AJ558" s="10"/>
      <c r="AK558" s="10"/>
      <c r="AL558" s="6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</row>
    <row r="559" spans="1:147" ht="18.75">
      <c r="A559" s="60"/>
      <c r="B559" s="14"/>
      <c r="C559" s="92"/>
      <c r="D559" s="33"/>
      <c r="E559" s="131">
        <v>10916451</v>
      </c>
      <c r="F559" s="14"/>
      <c r="G559" s="132" t="s">
        <v>4753</v>
      </c>
      <c r="H559" s="132" t="s">
        <v>4751</v>
      </c>
      <c r="I559" s="132" t="s">
        <v>4752</v>
      </c>
      <c r="J559" s="133">
        <v>92582</v>
      </c>
      <c r="K559" s="14"/>
      <c r="M559" s="133" t="s">
        <v>3669</v>
      </c>
      <c r="N559" s="5">
        <v>182</v>
      </c>
      <c r="O559" s="141">
        <v>0.77300000000000002</v>
      </c>
      <c r="P559" s="134">
        <v>41353</v>
      </c>
      <c r="Q559" s="14"/>
      <c r="R559" s="133" t="s">
        <v>1892</v>
      </c>
      <c r="S559" s="133" t="s">
        <v>4787</v>
      </c>
      <c r="T559" s="133" t="s">
        <v>2249</v>
      </c>
      <c r="U559" s="32" t="s">
        <v>915</v>
      </c>
      <c r="V559" s="32" t="s">
        <v>4801</v>
      </c>
      <c r="X559" s="13"/>
      <c r="Y559" s="44"/>
      <c r="Z559" s="43"/>
      <c r="AA559" s="6"/>
      <c r="AB559" s="44"/>
      <c r="AC559" s="45"/>
      <c r="AD559" s="8"/>
      <c r="AE559" s="8"/>
      <c r="AF559" s="36"/>
      <c r="AG559" s="8"/>
      <c r="AH559" s="6"/>
      <c r="AI559" s="10"/>
      <c r="AJ559" s="10"/>
      <c r="AK559" s="10"/>
      <c r="AL559" s="6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</row>
    <row r="560" spans="1:147" ht="18.75">
      <c r="B560" s="14"/>
      <c r="C560" s="32"/>
      <c r="D560" s="33"/>
      <c r="E560" s="33">
        <v>10076639</v>
      </c>
      <c r="G560" s="14" t="s">
        <v>3307</v>
      </c>
      <c r="H560" s="14" t="s">
        <v>3308</v>
      </c>
      <c r="I560" s="14" t="s">
        <v>3309</v>
      </c>
      <c r="L560" s="35"/>
      <c r="M560" s="32">
        <v>78745</v>
      </c>
      <c r="N560" s="102">
        <v>310</v>
      </c>
      <c r="O560" s="99">
        <v>18.2</v>
      </c>
      <c r="P560" s="59">
        <v>39356</v>
      </c>
      <c r="Q560" s="14"/>
      <c r="R560" s="93"/>
      <c r="S560" s="93" t="s">
        <v>3310</v>
      </c>
      <c r="T560" s="32" t="s">
        <v>3528</v>
      </c>
      <c r="U560" s="32" t="s">
        <v>562</v>
      </c>
      <c r="V560" s="93" t="s">
        <v>4107</v>
      </c>
      <c r="X560" s="43"/>
      <c r="Y560" s="44"/>
      <c r="Z560" s="43"/>
      <c r="AA560" s="8"/>
      <c r="AB560" s="6"/>
      <c r="AC560" s="8"/>
      <c r="AD560" s="8"/>
      <c r="AE560" s="8"/>
      <c r="AF560" s="36"/>
      <c r="AG560" s="8"/>
      <c r="AH560" s="6"/>
      <c r="AI560" s="10"/>
      <c r="AJ560" s="10"/>
      <c r="AK560" s="10"/>
      <c r="AL560" s="6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</row>
    <row r="561" spans="2:147" ht="18.75">
      <c r="B561" s="14"/>
      <c r="C561" s="32"/>
      <c r="D561" s="33"/>
      <c r="E561" s="131">
        <v>10199593</v>
      </c>
      <c r="F561" s="14"/>
      <c r="G561" s="132" t="s">
        <v>1644</v>
      </c>
      <c r="H561" s="132" t="s">
        <v>1645</v>
      </c>
      <c r="I561" s="132" t="s">
        <v>2224</v>
      </c>
      <c r="J561" s="133">
        <v>3371362</v>
      </c>
      <c r="K561" s="14"/>
      <c r="M561" s="133" t="s">
        <v>2801</v>
      </c>
      <c r="N561" s="32">
        <v>272</v>
      </c>
      <c r="O561" s="135">
        <v>15.244999999999999</v>
      </c>
      <c r="P561" s="134">
        <v>39727</v>
      </c>
      <c r="Q561" s="134">
        <v>40102</v>
      </c>
      <c r="R561" s="32" t="s">
        <v>4111</v>
      </c>
      <c r="S561" s="133" t="s">
        <v>74</v>
      </c>
      <c r="T561" s="133" t="s">
        <v>3229</v>
      </c>
      <c r="U561" s="32" t="s">
        <v>3338</v>
      </c>
      <c r="V561" s="32" t="s">
        <v>188</v>
      </c>
      <c r="X561" s="43"/>
      <c r="Y561" s="44"/>
      <c r="Z561" s="43"/>
      <c r="AA561" s="8"/>
      <c r="AB561" s="6"/>
      <c r="AC561" s="8"/>
      <c r="AD561" s="8"/>
      <c r="AE561" s="8"/>
      <c r="AF561" s="36"/>
      <c r="AG561" s="8"/>
      <c r="AH561" s="6"/>
      <c r="AI561" s="10"/>
      <c r="AJ561" s="10"/>
      <c r="AK561" s="10"/>
      <c r="AL561" s="6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</row>
    <row r="562" spans="2:147" ht="18.75">
      <c r="B562" s="14"/>
      <c r="C562" s="32"/>
      <c r="D562" s="33"/>
      <c r="G562" s="14" t="s">
        <v>3728</v>
      </c>
      <c r="H562" s="14" t="s">
        <v>3729</v>
      </c>
      <c r="I562" s="14" t="s">
        <v>3730</v>
      </c>
      <c r="L562" s="14" t="s">
        <v>1812</v>
      </c>
      <c r="M562" s="32">
        <v>78749</v>
      </c>
      <c r="N562" s="41">
        <v>448</v>
      </c>
      <c r="O562" s="53">
        <v>27.75</v>
      </c>
      <c r="P562" s="31">
        <v>35235</v>
      </c>
      <c r="Q562" s="31">
        <v>35502</v>
      </c>
      <c r="R562" s="31"/>
      <c r="S562" s="32" t="s">
        <v>3731</v>
      </c>
      <c r="T562" s="32" t="s">
        <v>3115</v>
      </c>
      <c r="U562" s="32" t="s">
        <v>3338</v>
      </c>
      <c r="V562" s="32" t="s">
        <v>3556</v>
      </c>
      <c r="X562" s="43"/>
      <c r="Y562" s="44"/>
      <c r="Z562" s="43"/>
      <c r="AA562" s="8"/>
      <c r="AB562" s="6"/>
      <c r="AC562" s="8"/>
      <c r="AD562" s="8"/>
      <c r="AE562" s="8"/>
      <c r="AF562" s="36"/>
      <c r="AG562" s="8"/>
      <c r="AH562" s="6"/>
      <c r="AI562" s="10"/>
      <c r="AJ562" s="10"/>
      <c r="AK562" s="10"/>
      <c r="AL562" s="6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</row>
    <row r="563" spans="2:147" ht="18.75">
      <c r="B563" s="14"/>
      <c r="C563" s="32"/>
      <c r="D563" s="33"/>
      <c r="E563" s="58" t="s">
        <v>421</v>
      </c>
      <c r="G563" s="57" t="s">
        <v>419</v>
      </c>
      <c r="H563" s="57" t="s">
        <v>3248</v>
      </c>
      <c r="I563" s="57" t="s">
        <v>2322</v>
      </c>
      <c r="J563" s="93">
        <v>3312505</v>
      </c>
      <c r="K563" s="93"/>
      <c r="L563" s="57" t="s">
        <v>3249</v>
      </c>
      <c r="M563" s="92">
        <v>78748</v>
      </c>
      <c r="N563" s="32">
        <v>78</v>
      </c>
      <c r="O563" s="99">
        <v>8.02</v>
      </c>
      <c r="P563" s="59">
        <v>39263</v>
      </c>
      <c r="Q563" s="59">
        <v>39422</v>
      </c>
      <c r="R563" s="93"/>
      <c r="S563" s="93" t="s">
        <v>3250</v>
      </c>
      <c r="T563" s="32" t="s">
        <v>3251</v>
      </c>
      <c r="U563" s="32" t="s">
        <v>178</v>
      </c>
      <c r="V563" s="93" t="s">
        <v>2284</v>
      </c>
      <c r="X563" s="43"/>
      <c r="Y563" s="44"/>
      <c r="Z563" s="43"/>
      <c r="AA563" s="8"/>
      <c r="AB563" s="10"/>
      <c r="AC563" s="8"/>
      <c r="AD563" s="8"/>
      <c r="AE563" s="8"/>
      <c r="AF563" s="7"/>
      <c r="AG563" s="8"/>
      <c r="AH563" s="6"/>
      <c r="AI563" s="10"/>
      <c r="AJ563" s="10"/>
      <c r="AK563" s="10"/>
      <c r="AL563" s="6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</row>
    <row r="564" spans="2:147" ht="18.75">
      <c r="B564" s="14"/>
      <c r="C564" s="32"/>
      <c r="D564" s="33"/>
      <c r="E564" s="58" t="s">
        <v>422</v>
      </c>
      <c r="G564" s="57" t="s">
        <v>420</v>
      </c>
      <c r="H564" s="57" t="s">
        <v>3252</v>
      </c>
      <c r="I564" s="57" t="s">
        <v>2323</v>
      </c>
      <c r="J564" s="93">
        <v>3312506</v>
      </c>
      <c r="K564" s="93"/>
      <c r="L564" s="57" t="s">
        <v>1435</v>
      </c>
      <c r="M564" s="92">
        <v>78748</v>
      </c>
      <c r="N564" s="32">
        <v>18</v>
      </c>
      <c r="O564" s="99">
        <v>3.4</v>
      </c>
      <c r="P564" s="59">
        <v>39263</v>
      </c>
      <c r="Q564" s="59">
        <v>39422</v>
      </c>
      <c r="R564" s="93"/>
      <c r="S564" s="93" t="s">
        <v>3250</v>
      </c>
      <c r="T564" s="32" t="s">
        <v>3251</v>
      </c>
      <c r="U564" s="5" t="s">
        <v>3338</v>
      </c>
      <c r="V564" s="93" t="s">
        <v>2284</v>
      </c>
      <c r="X564" s="43"/>
      <c r="Y564" s="8"/>
      <c r="Z564" s="43"/>
      <c r="AA564" s="8"/>
      <c r="AB564" s="10"/>
      <c r="AC564" s="8"/>
      <c r="AD564" s="8"/>
      <c r="AE564" s="8"/>
      <c r="AF564" s="7"/>
      <c r="AG564" s="8"/>
      <c r="AH564" s="6"/>
      <c r="AI564" s="10"/>
      <c r="AJ564" s="10"/>
      <c r="AK564" s="10"/>
      <c r="AL564" s="6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</row>
    <row r="565" spans="2:147" ht="18.75">
      <c r="B565" s="14"/>
      <c r="C565" s="32"/>
      <c r="D565" s="33"/>
      <c r="E565" s="60">
        <v>253299</v>
      </c>
      <c r="G565" s="56" t="s">
        <v>2476</v>
      </c>
      <c r="H565" s="56" t="s">
        <v>3622</v>
      </c>
      <c r="I565" s="14" t="s">
        <v>1952</v>
      </c>
      <c r="J565" s="32">
        <v>741585</v>
      </c>
      <c r="L565" s="56" t="s">
        <v>2477</v>
      </c>
      <c r="M565" s="32">
        <v>78701</v>
      </c>
      <c r="N565" s="92">
        <v>94</v>
      </c>
      <c r="O565" s="99">
        <v>1.2570000000000001</v>
      </c>
      <c r="P565" s="59">
        <v>38468</v>
      </c>
      <c r="Q565" s="59">
        <v>38657</v>
      </c>
      <c r="R565" s="32" t="s">
        <v>1157</v>
      </c>
      <c r="S565" s="32" t="s">
        <v>3460</v>
      </c>
      <c r="T565" s="32" t="s">
        <v>3461</v>
      </c>
      <c r="U565" s="5" t="s">
        <v>3338</v>
      </c>
      <c r="V565" s="32" t="s">
        <v>3050</v>
      </c>
      <c r="X565" s="43"/>
      <c r="Y565" s="8"/>
      <c r="Z565" s="43"/>
      <c r="AA565" s="8"/>
      <c r="AB565" s="10"/>
      <c r="AC565" s="8"/>
      <c r="AD565" s="8"/>
      <c r="AE565" s="8"/>
      <c r="AF565" s="7"/>
      <c r="AG565" s="8"/>
      <c r="AH565" s="6"/>
      <c r="AI565" s="10"/>
      <c r="AJ565" s="10"/>
      <c r="AK565" s="10"/>
      <c r="AL565" s="6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</row>
    <row r="566" spans="2:147" ht="18.75">
      <c r="B566" s="14"/>
      <c r="C566" s="32"/>
      <c r="D566" s="33"/>
      <c r="G566" s="14" t="s">
        <v>3116</v>
      </c>
      <c r="H566" s="14" t="s">
        <v>1548</v>
      </c>
      <c r="I566" s="14" t="s">
        <v>1549</v>
      </c>
      <c r="L566" s="14" t="s">
        <v>1813</v>
      </c>
      <c r="M566" s="32">
        <v>78758</v>
      </c>
      <c r="N566" s="41">
        <v>130</v>
      </c>
      <c r="O566" s="53">
        <v>2.5</v>
      </c>
      <c r="P566" s="31">
        <v>34816</v>
      </c>
      <c r="Q566" s="31">
        <v>35174</v>
      </c>
      <c r="R566" s="31"/>
      <c r="S566" s="32" t="s">
        <v>3117</v>
      </c>
      <c r="T566" s="32" t="s">
        <v>3118</v>
      </c>
      <c r="U566" s="32" t="s">
        <v>3338</v>
      </c>
      <c r="V566" s="32" t="s">
        <v>3552</v>
      </c>
      <c r="X566" s="43"/>
      <c r="Y566" s="8"/>
      <c r="Z566" s="43"/>
      <c r="AA566" s="8"/>
      <c r="AB566" s="10"/>
      <c r="AC566" s="8"/>
      <c r="AD566" s="8"/>
      <c r="AE566" s="8"/>
      <c r="AF566" s="7"/>
      <c r="AG566" s="8"/>
      <c r="AH566" s="6"/>
      <c r="AI566" s="10"/>
      <c r="AJ566" s="10"/>
      <c r="AK566" s="10"/>
      <c r="AL566" s="6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</row>
    <row r="567" spans="2:147" ht="18.75">
      <c r="D567" s="33"/>
      <c r="E567" s="131">
        <v>10869449</v>
      </c>
      <c r="F567" s="14"/>
      <c r="G567" s="132" t="s">
        <v>4589</v>
      </c>
      <c r="H567" s="132" t="s">
        <v>4675</v>
      </c>
      <c r="I567" s="132" t="s">
        <v>4588</v>
      </c>
      <c r="J567" s="133">
        <v>589454</v>
      </c>
      <c r="K567" s="14"/>
      <c r="M567" s="133" t="s">
        <v>540</v>
      </c>
      <c r="N567" s="32">
        <v>104</v>
      </c>
      <c r="O567" s="135">
        <v>0.70720000000000005</v>
      </c>
      <c r="P567" s="134">
        <v>41254</v>
      </c>
      <c r="R567" s="32" t="s">
        <v>1892</v>
      </c>
      <c r="S567" s="133" t="s">
        <v>2156</v>
      </c>
      <c r="T567" s="133" t="s">
        <v>2248</v>
      </c>
      <c r="U567" s="32" t="s">
        <v>915</v>
      </c>
      <c r="V567" s="32" t="s">
        <v>4706</v>
      </c>
      <c r="X567" s="43"/>
      <c r="Y567" s="44"/>
      <c r="Z567" s="43"/>
      <c r="AA567" s="8"/>
      <c r="AB567" s="6"/>
      <c r="AC567" s="8"/>
      <c r="AD567" s="8"/>
      <c r="AE567" s="8"/>
      <c r="AF567" s="36"/>
      <c r="AG567" s="8"/>
      <c r="AH567" s="6"/>
      <c r="AI567" s="10"/>
      <c r="AJ567" s="10"/>
      <c r="AK567" s="10"/>
      <c r="AL567" s="6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</row>
    <row r="568" spans="2:147" ht="18.75">
      <c r="B568" s="136"/>
      <c r="C568" s="32"/>
      <c r="D568" s="33"/>
      <c r="E568" s="33">
        <v>166977</v>
      </c>
      <c r="G568" s="14" t="s">
        <v>4234</v>
      </c>
      <c r="H568" s="14" t="s">
        <v>1771</v>
      </c>
      <c r="I568" s="14" t="s">
        <v>2550</v>
      </c>
      <c r="L568" s="14" t="s">
        <v>1814</v>
      </c>
      <c r="M568" s="32">
        <v>78729</v>
      </c>
      <c r="N568" s="41">
        <v>271</v>
      </c>
      <c r="O568" s="53">
        <v>12.179</v>
      </c>
      <c r="P568" s="31">
        <v>36794</v>
      </c>
      <c r="Q568" s="31">
        <v>36894</v>
      </c>
      <c r="R568" s="31"/>
      <c r="S568" s="32" t="s">
        <v>3125</v>
      </c>
      <c r="T568" s="32" t="s">
        <v>4235</v>
      </c>
      <c r="U568" s="32" t="s">
        <v>2070</v>
      </c>
      <c r="V568" s="32" t="s">
        <v>1769</v>
      </c>
      <c r="X568" s="43"/>
      <c r="Y568" s="44"/>
      <c r="Z568" s="43"/>
      <c r="AA568" s="8"/>
      <c r="AB568" s="6"/>
      <c r="AC568" s="8"/>
      <c r="AD568" s="8"/>
      <c r="AE568" s="8"/>
      <c r="AF568" s="36"/>
      <c r="AG568" s="8"/>
      <c r="AH568" s="6"/>
      <c r="AI568" s="10"/>
      <c r="AJ568" s="10"/>
      <c r="AK568" s="10"/>
      <c r="AL568" s="6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</row>
    <row r="569" spans="2:147" ht="18.75">
      <c r="B569" s="14"/>
      <c r="C569" s="32"/>
      <c r="D569" s="33"/>
      <c r="E569" s="131">
        <v>10874636</v>
      </c>
      <c r="F569" s="14"/>
      <c r="G569" s="132" t="s">
        <v>4594</v>
      </c>
      <c r="H569" s="132" t="s">
        <v>4671</v>
      </c>
      <c r="I569" s="132" t="s">
        <v>4593</v>
      </c>
      <c r="J569" s="133">
        <v>624290</v>
      </c>
      <c r="K569" s="14"/>
      <c r="M569" s="133" t="s">
        <v>3669</v>
      </c>
      <c r="N569" s="32">
        <v>216</v>
      </c>
      <c r="O569" s="135">
        <v>0.81</v>
      </c>
      <c r="P569" s="134">
        <v>41264</v>
      </c>
      <c r="R569" s="14" t="s">
        <v>4518</v>
      </c>
      <c r="S569" s="133" t="s">
        <v>4652</v>
      </c>
      <c r="T569" s="133" t="s">
        <v>4189</v>
      </c>
      <c r="U569" s="32" t="s">
        <v>915</v>
      </c>
      <c r="V569" s="32" t="s">
        <v>4706</v>
      </c>
      <c r="X569" s="43"/>
      <c r="Y569" s="44"/>
      <c r="Z569" s="43"/>
      <c r="AA569" s="8"/>
      <c r="AB569" s="6"/>
      <c r="AC569" s="8"/>
      <c r="AD569" s="8"/>
      <c r="AE569" s="8"/>
      <c r="AF569" s="36"/>
      <c r="AG569" s="8"/>
      <c r="AH569" s="6"/>
      <c r="AI569" s="10"/>
      <c r="AJ569" s="10"/>
      <c r="AK569" s="10"/>
      <c r="AL569" s="6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</row>
    <row r="570" spans="2:147" ht="18.75">
      <c r="B570" s="14"/>
      <c r="C570" s="137"/>
      <c r="D570" s="33"/>
      <c r="G570" s="14" t="s">
        <v>3119</v>
      </c>
      <c r="H570" s="14" t="s">
        <v>3120</v>
      </c>
      <c r="I570" s="14" t="s">
        <v>3121</v>
      </c>
      <c r="L570" s="14" t="s">
        <v>1815</v>
      </c>
      <c r="M570" s="32">
        <v>78759</v>
      </c>
      <c r="N570" s="41">
        <v>267</v>
      </c>
      <c r="O570" s="53">
        <v>23.7</v>
      </c>
      <c r="P570" s="31">
        <v>29952</v>
      </c>
      <c r="Q570" s="31">
        <v>31564</v>
      </c>
      <c r="R570" s="31"/>
      <c r="S570" s="32" t="s">
        <v>51</v>
      </c>
      <c r="T570" s="32" t="s">
        <v>52</v>
      </c>
      <c r="U570" s="32" t="s">
        <v>3338</v>
      </c>
      <c r="V570" s="32" t="s">
        <v>53</v>
      </c>
      <c r="X570" s="43"/>
      <c r="Y570" s="8"/>
      <c r="Z570" s="43"/>
      <c r="AA570" s="8"/>
      <c r="AB570" s="6"/>
      <c r="AC570" s="8"/>
      <c r="AD570" s="8"/>
      <c r="AE570" s="8"/>
      <c r="AF570" s="36"/>
      <c r="AG570" s="8"/>
      <c r="AH570" s="6"/>
      <c r="AI570" s="10"/>
      <c r="AJ570" s="10"/>
      <c r="AK570" s="10"/>
      <c r="AL570" s="6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</row>
    <row r="571" spans="2:147" ht="18.75">
      <c r="B571" s="14"/>
      <c r="C571" s="32"/>
      <c r="D571" s="33"/>
      <c r="E571" s="33">
        <v>10082111</v>
      </c>
      <c r="G571" s="14" t="s">
        <v>722</v>
      </c>
      <c r="H571" s="14" t="s">
        <v>4317</v>
      </c>
      <c r="I571" s="14" t="s">
        <v>4318</v>
      </c>
      <c r="J571" s="32">
        <v>3324846</v>
      </c>
      <c r="L571" s="59"/>
      <c r="M571" s="32" t="s">
        <v>4319</v>
      </c>
      <c r="N571" s="32">
        <v>224</v>
      </c>
      <c r="O571" s="32">
        <v>22.5</v>
      </c>
      <c r="P571" s="59">
        <v>39372</v>
      </c>
      <c r="Q571" s="59">
        <v>39650</v>
      </c>
      <c r="R571" s="93" t="s">
        <v>2033</v>
      </c>
      <c r="S571" s="93" t="s">
        <v>1534</v>
      </c>
      <c r="T571" s="32" t="s">
        <v>1535</v>
      </c>
      <c r="U571" s="5" t="s">
        <v>3338</v>
      </c>
      <c r="V571" s="32" t="s">
        <v>2317</v>
      </c>
      <c r="X571" s="43"/>
      <c r="Y571" s="17"/>
      <c r="Z571" s="43"/>
      <c r="AA571" s="8"/>
      <c r="AB571" s="6"/>
      <c r="AC571" s="8"/>
      <c r="AD571" s="8"/>
      <c r="AE571" s="8"/>
      <c r="AF571" s="36"/>
      <c r="AG571" s="8"/>
      <c r="AH571" s="6"/>
      <c r="AI571" s="10"/>
      <c r="AJ571" s="10"/>
      <c r="AK571" s="10"/>
      <c r="AL571" s="6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</row>
    <row r="572" spans="2:147" ht="18.75">
      <c r="B572" s="14"/>
      <c r="C572" s="32"/>
      <c r="D572" s="33"/>
      <c r="G572" s="14" t="s">
        <v>54</v>
      </c>
      <c r="H572" s="14" t="s">
        <v>4336</v>
      </c>
      <c r="I572" s="14" t="s">
        <v>4337</v>
      </c>
      <c r="L572" s="14" t="s">
        <v>1899</v>
      </c>
      <c r="M572" s="32">
        <v>78727</v>
      </c>
      <c r="N572" s="41">
        <v>1866</v>
      </c>
      <c r="O572" s="53">
        <v>117.8</v>
      </c>
      <c r="P572" s="31">
        <v>35006</v>
      </c>
      <c r="Q572" s="31">
        <v>35191</v>
      </c>
      <c r="R572" s="31"/>
      <c r="S572" s="32" t="s">
        <v>55</v>
      </c>
      <c r="T572" s="32" t="s">
        <v>56</v>
      </c>
      <c r="U572" s="32" t="s">
        <v>3338</v>
      </c>
      <c r="V572" s="32" t="s">
        <v>3554</v>
      </c>
      <c r="X572" s="43"/>
      <c r="Y572" s="17"/>
      <c r="Z572" s="43"/>
      <c r="AA572" s="8"/>
      <c r="AB572" s="6"/>
      <c r="AC572" s="8"/>
      <c r="AD572" s="8"/>
      <c r="AE572" s="8"/>
      <c r="AF572" s="36"/>
      <c r="AG572" s="8"/>
      <c r="AH572" s="6"/>
      <c r="AI572" s="10"/>
      <c r="AJ572" s="10"/>
      <c r="AK572" s="10"/>
      <c r="AL572" s="6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</row>
    <row r="573" spans="2:147" ht="18.75">
      <c r="B573" s="14"/>
      <c r="C573" s="32"/>
      <c r="D573" s="33"/>
      <c r="E573" s="131" t="s">
        <v>2974</v>
      </c>
      <c r="F573" s="14"/>
      <c r="G573" s="132" t="s">
        <v>3687</v>
      </c>
      <c r="H573" s="132" t="s">
        <v>2973</v>
      </c>
      <c r="I573" s="132" t="s">
        <v>3751</v>
      </c>
      <c r="J573" s="133">
        <v>3327192</v>
      </c>
      <c r="K573" s="133"/>
      <c r="L573" s="132"/>
      <c r="M573" s="133" t="s">
        <v>570</v>
      </c>
      <c r="N573" s="133">
        <v>298</v>
      </c>
      <c r="O573" s="141">
        <v>14.25</v>
      </c>
      <c r="P573" s="134">
        <v>39769</v>
      </c>
      <c r="Q573" s="134" t="s">
        <v>2277</v>
      </c>
      <c r="R573" s="133" t="s">
        <v>4364</v>
      </c>
      <c r="S573" s="133" t="s">
        <v>3535</v>
      </c>
      <c r="T573" s="32" t="s">
        <v>3536</v>
      </c>
      <c r="U573" s="32" t="s">
        <v>3338</v>
      </c>
      <c r="V573" s="32" t="s">
        <v>270</v>
      </c>
      <c r="X573" s="43"/>
      <c r="Y573" s="44"/>
      <c r="Z573" s="43"/>
      <c r="AA573" s="8"/>
      <c r="AB573" s="6"/>
      <c r="AC573" s="8"/>
      <c r="AD573" s="8"/>
      <c r="AE573" s="8"/>
      <c r="AF573" s="36"/>
      <c r="AG573" s="8"/>
      <c r="AH573" s="6"/>
      <c r="AI573" s="10"/>
      <c r="AJ573" s="10"/>
      <c r="AK573" s="10"/>
      <c r="AL573" s="6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</row>
    <row r="574" spans="2:147" ht="18.75">
      <c r="B574" s="14"/>
      <c r="C574" s="32"/>
      <c r="D574" s="33"/>
      <c r="G574" s="14" t="s">
        <v>57</v>
      </c>
      <c r="H574" s="14" t="s">
        <v>2205</v>
      </c>
      <c r="I574" s="14" t="s">
        <v>2206</v>
      </c>
      <c r="L574" s="14" t="s">
        <v>1900</v>
      </c>
      <c r="M574" s="8">
        <v>78728</v>
      </c>
      <c r="N574" s="41">
        <v>284</v>
      </c>
      <c r="O574" s="53">
        <v>12.25</v>
      </c>
      <c r="P574" s="31">
        <v>34354</v>
      </c>
      <c r="Q574" s="31">
        <v>34500</v>
      </c>
      <c r="R574" s="31"/>
      <c r="S574" s="32" t="s">
        <v>4342</v>
      </c>
      <c r="T574" s="32" t="s">
        <v>2907</v>
      </c>
      <c r="U574" s="32" t="s">
        <v>3338</v>
      </c>
      <c r="V574" s="32" t="s">
        <v>3547</v>
      </c>
      <c r="X574" s="43"/>
      <c r="Y574" s="44"/>
      <c r="Z574" s="43"/>
      <c r="AA574" s="8"/>
      <c r="AB574" s="6"/>
      <c r="AC574" s="8"/>
      <c r="AD574" s="8"/>
      <c r="AE574" s="8"/>
      <c r="AF574" s="36"/>
      <c r="AG574" s="8"/>
      <c r="AH574" s="6"/>
      <c r="AI574" s="10"/>
      <c r="AJ574" s="10"/>
      <c r="AK574" s="10"/>
      <c r="AL574" s="6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</row>
    <row r="575" spans="2:147" ht="18.75">
      <c r="B575" s="137"/>
      <c r="E575" s="33">
        <v>172512</v>
      </c>
      <c r="G575" s="14" t="s">
        <v>1270</v>
      </c>
      <c r="H575" s="14" t="s">
        <v>1087</v>
      </c>
      <c r="I575" s="14" t="s">
        <v>134</v>
      </c>
      <c r="L575" s="14" t="s">
        <v>135</v>
      </c>
      <c r="M575" s="32">
        <v>78749</v>
      </c>
      <c r="N575" s="41">
        <v>300</v>
      </c>
      <c r="O575" s="53">
        <v>25.7</v>
      </c>
      <c r="P575" s="31">
        <v>36985</v>
      </c>
      <c r="Q575" s="31" t="s">
        <v>3615</v>
      </c>
      <c r="R575" s="32" t="s">
        <v>750</v>
      </c>
      <c r="S575" s="32" t="s">
        <v>1271</v>
      </c>
      <c r="T575" s="32" t="s">
        <v>1272</v>
      </c>
      <c r="U575" s="32" t="s">
        <v>3338</v>
      </c>
      <c r="V575" s="32" t="s">
        <v>1090</v>
      </c>
      <c r="X575" s="43"/>
      <c r="Y575" s="44"/>
      <c r="Z575" s="43"/>
      <c r="AA575" s="8"/>
      <c r="AB575" s="6"/>
      <c r="AC575" s="8"/>
      <c r="AD575" s="8"/>
      <c r="AE575" s="8"/>
      <c r="AF575" s="36"/>
      <c r="AG575" s="8"/>
      <c r="AH575" s="6"/>
      <c r="AI575" s="10"/>
      <c r="AJ575" s="10"/>
      <c r="AK575" s="10"/>
      <c r="AL575" s="6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</row>
    <row r="576" spans="2:147" ht="18.75">
      <c r="B576" s="14"/>
      <c r="C576" s="32"/>
      <c r="D576" s="33"/>
      <c r="E576" s="33">
        <v>10064586</v>
      </c>
      <c r="G576" s="14" t="s">
        <v>3674</v>
      </c>
      <c r="H576" s="14" t="s">
        <v>3675</v>
      </c>
      <c r="I576" s="14" t="s">
        <v>3676</v>
      </c>
      <c r="L576" s="35"/>
      <c r="M576" s="32" t="s">
        <v>540</v>
      </c>
      <c r="N576" s="92">
        <v>14</v>
      </c>
      <c r="O576" s="99">
        <v>0.224</v>
      </c>
      <c r="P576" s="59">
        <v>39316</v>
      </c>
      <c r="Q576" s="14"/>
      <c r="R576" s="93" t="s">
        <v>3093</v>
      </c>
      <c r="S576" s="93" t="s">
        <v>3605</v>
      </c>
      <c r="T576" s="32" t="s">
        <v>2166</v>
      </c>
      <c r="U576" s="32" t="s">
        <v>562</v>
      </c>
      <c r="V576" s="93" t="s">
        <v>4107</v>
      </c>
      <c r="X576" s="43"/>
      <c r="Y576" s="44"/>
      <c r="Z576" s="43"/>
      <c r="AA576" s="8"/>
      <c r="AB576" s="6"/>
      <c r="AC576" s="8"/>
      <c r="AD576" s="8"/>
      <c r="AE576" s="8"/>
      <c r="AF576" s="36"/>
      <c r="AG576" s="8"/>
      <c r="AH576" s="6"/>
      <c r="AI576" s="10"/>
      <c r="AJ576" s="10"/>
      <c r="AK576" s="10"/>
      <c r="AL576" s="6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</row>
    <row r="577" spans="1:147" ht="18.75">
      <c r="B577" s="14"/>
      <c r="C577" s="32"/>
      <c r="D577" s="33"/>
      <c r="E577" s="33">
        <v>192113</v>
      </c>
      <c r="G577" s="14" t="s">
        <v>4378</v>
      </c>
      <c r="H577" s="14" t="s">
        <v>2340</v>
      </c>
      <c r="I577" s="14" t="s">
        <v>2348</v>
      </c>
      <c r="L577" s="14" t="s">
        <v>4379</v>
      </c>
      <c r="M577" s="32">
        <v>78705</v>
      </c>
      <c r="N577" s="54">
        <v>24</v>
      </c>
      <c r="O577" s="53">
        <v>0.5</v>
      </c>
      <c r="P577" s="31">
        <v>37200</v>
      </c>
      <c r="Q577" s="31">
        <v>37368</v>
      </c>
      <c r="R577" s="32" t="s">
        <v>4374</v>
      </c>
      <c r="S577" s="32" t="s">
        <v>940</v>
      </c>
      <c r="T577" s="32" t="s">
        <v>4380</v>
      </c>
      <c r="U577" s="32" t="s">
        <v>3338</v>
      </c>
      <c r="V577" s="32" t="s">
        <v>4038</v>
      </c>
      <c r="X577" s="43"/>
      <c r="Y577" s="44"/>
      <c r="Z577" s="43"/>
      <c r="AA577" s="8"/>
      <c r="AB577" s="6"/>
      <c r="AC577" s="8"/>
      <c r="AD577" s="8"/>
      <c r="AE577" s="8"/>
      <c r="AF577" s="36"/>
      <c r="AG577" s="8"/>
      <c r="AH577" s="6"/>
      <c r="AI577" s="10"/>
      <c r="AJ577" s="10"/>
      <c r="AK577" s="10"/>
      <c r="AL577" s="6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</row>
    <row r="578" spans="1:147" ht="18.75">
      <c r="B578" s="14"/>
      <c r="C578" s="32"/>
      <c r="D578" s="33"/>
      <c r="G578" s="14" t="s">
        <v>2207</v>
      </c>
      <c r="H578" s="14" t="s">
        <v>4343</v>
      </c>
      <c r="I578" s="14" t="s">
        <v>1496</v>
      </c>
      <c r="L578" s="14" t="s">
        <v>1817</v>
      </c>
      <c r="M578" s="32">
        <v>78730</v>
      </c>
      <c r="N578" s="41">
        <v>498</v>
      </c>
      <c r="O578" s="53">
        <v>39.450000000000003</v>
      </c>
      <c r="P578" s="31">
        <v>35488</v>
      </c>
      <c r="Q578" s="31">
        <v>35957</v>
      </c>
      <c r="R578" s="31"/>
      <c r="S578" s="32" t="s">
        <v>2208</v>
      </c>
      <c r="T578" s="32" t="s">
        <v>3342</v>
      </c>
      <c r="U578" s="32" t="s">
        <v>3338</v>
      </c>
      <c r="V578" s="32" t="s">
        <v>3559</v>
      </c>
      <c r="X578" s="43"/>
      <c r="Y578" s="44"/>
      <c r="Z578" s="43"/>
      <c r="AA578" s="8"/>
      <c r="AB578" s="6"/>
      <c r="AC578" s="8"/>
      <c r="AD578" s="8"/>
      <c r="AE578" s="8"/>
      <c r="AF578" s="36"/>
      <c r="AG578" s="8"/>
      <c r="AH578" s="6"/>
      <c r="AI578" s="10"/>
      <c r="AJ578" s="10"/>
      <c r="AK578" s="10"/>
      <c r="AL578" s="6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</row>
    <row r="579" spans="1:147" ht="18.75">
      <c r="B579" s="14"/>
      <c r="C579" s="32"/>
      <c r="D579" s="33"/>
      <c r="E579" s="60">
        <v>10018191</v>
      </c>
      <c r="G579" s="56" t="s">
        <v>730</v>
      </c>
      <c r="H579" s="56" t="s">
        <v>4079</v>
      </c>
      <c r="I579" s="56" t="s">
        <v>1457</v>
      </c>
      <c r="J579" s="92">
        <v>3308061</v>
      </c>
      <c r="K579" s="92"/>
      <c r="L579" s="56" t="s">
        <v>731</v>
      </c>
      <c r="M579" s="92">
        <v>78741</v>
      </c>
      <c r="N579" s="92">
        <v>142</v>
      </c>
      <c r="O579" s="99">
        <v>9.3330000000000002</v>
      </c>
      <c r="P579" s="59">
        <v>39171</v>
      </c>
      <c r="Q579" s="59">
        <v>39406</v>
      </c>
      <c r="R579" s="93" t="s">
        <v>2033</v>
      </c>
      <c r="S579" s="93" t="s">
        <v>3818</v>
      </c>
      <c r="T579" s="32" t="s">
        <v>3819</v>
      </c>
      <c r="U579" s="5" t="s">
        <v>2070</v>
      </c>
      <c r="V579" s="93" t="s">
        <v>2285</v>
      </c>
      <c r="X579" s="43"/>
      <c r="Y579" s="44"/>
      <c r="Z579" s="43"/>
      <c r="AA579" s="8"/>
      <c r="AB579" s="6"/>
      <c r="AC579" s="8"/>
      <c r="AD579" s="8"/>
      <c r="AE579" s="8"/>
      <c r="AF579" s="36"/>
      <c r="AG579" s="8"/>
      <c r="AH579" s="6"/>
      <c r="AI579" s="10"/>
      <c r="AJ579" s="10"/>
      <c r="AK579" s="10"/>
      <c r="AL579" s="6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</row>
    <row r="580" spans="1:147" ht="18.75">
      <c r="B580" s="14"/>
      <c r="C580" s="32"/>
      <c r="D580" s="33"/>
      <c r="E580" s="60">
        <v>296505</v>
      </c>
      <c r="G580" s="56" t="s">
        <v>1914</v>
      </c>
      <c r="H580" s="57" t="s">
        <v>2175</v>
      </c>
      <c r="I580" s="56" t="s">
        <v>3328</v>
      </c>
      <c r="J580" s="92">
        <v>72914</v>
      </c>
      <c r="K580" s="92"/>
      <c r="L580" s="56" t="s">
        <v>3328</v>
      </c>
      <c r="M580" s="92">
        <v>78730</v>
      </c>
      <c r="N580" s="92">
        <v>10</v>
      </c>
      <c r="O580" s="99">
        <v>3</v>
      </c>
      <c r="P580" s="59">
        <v>38856</v>
      </c>
      <c r="Q580" s="59">
        <v>39064</v>
      </c>
      <c r="R580" s="93" t="s">
        <v>1157</v>
      </c>
      <c r="S580" s="93" t="s">
        <v>4286</v>
      </c>
      <c r="T580" s="93" t="s">
        <v>1398</v>
      </c>
      <c r="U580" s="93" t="s">
        <v>914</v>
      </c>
      <c r="V580" s="32" t="s">
        <v>1830</v>
      </c>
      <c r="X580" s="43"/>
      <c r="Y580" s="44"/>
      <c r="Z580" s="43"/>
      <c r="AA580" s="8"/>
      <c r="AB580" s="6"/>
      <c r="AC580" s="8"/>
      <c r="AD580" s="8"/>
      <c r="AE580" s="8"/>
      <c r="AF580" s="36"/>
      <c r="AG580" s="8"/>
      <c r="AH580" s="6"/>
      <c r="AI580" s="10"/>
      <c r="AJ580" s="10"/>
      <c r="AK580" s="10"/>
      <c r="AL580" s="6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</row>
    <row r="581" spans="1:147" ht="18.75">
      <c r="B581" s="14"/>
      <c r="C581" s="32"/>
      <c r="D581" s="33"/>
      <c r="E581" s="60">
        <v>282059</v>
      </c>
      <c r="G581" s="56" t="s">
        <v>3327</v>
      </c>
      <c r="H581" s="56" t="s">
        <v>2175</v>
      </c>
      <c r="I581" s="56" t="s">
        <v>130</v>
      </c>
      <c r="J581" s="92"/>
      <c r="K581" s="92"/>
      <c r="L581" s="56" t="s">
        <v>3328</v>
      </c>
      <c r="M581" s="32">
        <v>78730</v>
      </c>
      <c r="N581" s="62">
        <v>10</v>
      </c>
      <c r="O581" s="99">
        <v>3.3</v>
      </c>
      <c r="P581" s="59">
        <v>38583</v>
      </c>
      <c r="Q581" s="59">
        <v>38888</v>
      </c>
      <c r="R581" s="32" t="s">
        <v>1157</v>
      </c>
      <c r="S581" s="32" t="s">
        <v>4286</v>
      </c>
      <c r="T581" s="32" t="s">
        <v>1398</v>
      </c>
      <c r="U581" s="32" t="s">
        <v>562</v>
      </c>
      <c r="V581" s="32" t="s">
        <v>738</v>
      </c>
      <c r="X581" s="43"/>
      <c r="Y581" s="44"/>
      <c r="Z581" s="43"/>
      <c r="AA581" s="8"/>
      <c r="AB581" s="6"/>
      <c r="AC581" s="8"/>
      <c r="AD581" s="8"/>
      <c r="AE581" s="8"/>
      <c r="AF581" s="36"/>
      <c r="AG581" s="8"/>
      <c r="AH581" s="6"/>
      <c r="AI581" s="10"/>
      <c r="AJ581" s="10"/>
      <c r="AK581" s="10"/>
      <c r="AL581" s="6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</row>
    <row r="582" spans="1:147" ht="18.75">
      <c r="B582" s="14"/>
      <c r="C582" s="32"/>
      <c r="D582" s="33"/>
      <c r="E582" s="131">
        <v>10814793</v>
      </c>
      <c r="F582" s="14"/>
      <c r="G582" s="132" t="s">
        <v>4537</v>
      </c>
      <c r="H582" s="132" t="s">
        <v>4559</v>
      </c>
      <c r="I582" s="132" t="s">
        <v>4536</v>
      </c>
      <c r="J582" s="133">
        <v>119157</v>
      </c>
      <c r="K582" s="14"/>
      <c r="M582" s="133" t="s">
        <v>547</v>
      </c>
      <c r="N582" s="32">
        <v>197</v>
      </c>
      <c r="O582" s="144">
        <v>0.99</v>
      </c>
      <c r="P582" s="134">
        <v>41138</v>
      </c>
      <c r="R582" s="32" t="s">
        <v>4518</v>
      </c>
      <c r="S582" s="133" t="s">
        <v>4560</v>
      </c>
      <c r="T582" s="133" t="s">
        <v>2249</v>
      </c>
      <c r="U582" s="32" t="s">
        <v>915</v>
      </c>
      <c r="V582" s="32" t="s">
        <v>4579</v>
      </c>
      <c r="X582" s="43"/>
      <c r="Y582" s="44"/>
      <c r="Z582" s="43"/>
      <c r="AA582" s="8"/>
      <c r="AB582" s="6"/>
      <c r="AC582" s="8"/>
      <c r="AD582" s="8"/>
      <c r="AE582" s="8"/>
      <c r="AF582" s="36"/>
      <c r="AG582" s="8"/>
      <c r="AH582" s="6"/>
      <c r="AI582" s="10"/>
      <c r="AJ582" s="10"/>
      <c r="AK582" s="10"/>
      <c r="AL582" s="6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</row>
    <row r="583" spans="1:147" ht="18.75">
      <c r="B583" s="14"/>
      <c r="C583" s="32"/>
      <c r="D583" s="33"/>
      <c r="E583" s="131">
        <v>10567945</v>
      </c>
      <c r="F583" s="14"/>
      <c r="G583" s="132" t="s">
        <v>3147</v>
      </c>
      <c r="H583" s="132" t="s">
        <v>2796</v>
      </c>
      <c r="I583" s="132" t="s">
        <v>3146</v>
      </c>
      <c r="J583" s="133">
        <v>3325181</v>
      </c>
      <c r="K583" s="14"/>
      <c r="M583" s="133" t="s">
        <v>4109</v>
      </c>
      <c r="N583" s="32">
        <v>35</v>
      </c>
      <c r="O583" s="135">
        <v>4.72</v>
      </c>
      <c r="P583" s="134">
        <v>40634</v>
      </c>
      <c r="Q583" s="134">
        <v>40875</v>
      </c>
      <c r="R583" s="32" t="s">
        <v>4111</v>
      </c>
      <c r="S583" s="133" t="s">
        <v>523</v>
      </c>
      <c r="T583" s="133" t="s">
        <v>2355</v>
      </c>
      <c r="U583" s="133" t="s">
        <v>914</v>
      </c>
      <c r="V583" s="32" t="s">
        <v>2582</v>
      </c>
      <c r="X583" s="43"/>
      <c r="Y583" s="44"/>
      <c r="Z583" s="43"/>
      <c r="AA583" s="8"/>
      <c r="AB583" s="6"/>
      <c r="AC583" s="8"/>
      <c r="AD583" s="8"/>
      <c r="AE583" s="8"/>
      <c r="AF583" s="36">
        <f>AF557</f>
        <v>0</v>
      </c>
      <c r="AG583" s="8"/>
      <c r="AH583" s="6"/>
      <c r="AI583" s="10"/>
      <c r="AJ583" s="10"/>
      <c r="AK583" s="10"/>
      <c r="AL583" s="6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</row>
    <row r="584" spans="1:147" ht="18.75">
      <c r="B584" s="14"/>
      <c r="C584" s="32"/>
      <c r="D584" s="33"/>
      <c r="E584" s="33">
        <v>10085319</v>
      </c>
      <c r="G584" s="14" t="s">
        <v>2795</v>
      </c>
      <c r="H584" s="14" t="s">
        <v>2796</v>
      </c>
      <c r="I584" s="14" t="s">
        <v>2797</v>
      </c>
      <c r="L584" s="59"/>
      <c r="M584" s="32" t="s">
        <v>4109</v>
      </c>
      <c r="N584" s="32">
        <v>47</v>
      </c>
      <c r="O584" s="121">
        <v>8</v>
      </c>
      <c r="P584" s="59">
        <v>39381</v>
      </c>
      <c r="Q584" s="14"/>
      <c r="R584" s="93" t="s">
        <v>4364</v>
      </c>
      <c r="S584" s="93" t="s">
        <v>4013</v>
      </c>
      <c r="T584" s="32" t="s">
        <v>4014</v>
      </c>
      <c r="U584" s="32" t="s">
        <v>562</v>
      </c>
      <c r="V584" s="32" t="s">
        <v>2317</v>
      </c>
      <c r="X584" s="43"/>
      <c r="Y584" s="44"/>
      <c r="Z584" s="43"/>
      <c r="AA584" s="8"/>
      <c r="AB584" s="6"/>
      <c r="AC584" s="8"/>
      <c r="AD584" s="8"/>
      <c r="AE584" s="8"/>
      <c r="AF584" s="36"/>
      <c r="AG584" s="8"/>
      <c r="AH584" s="6"/>
      <c r="AI584" s="10"/>
      <c r="AJ584" s="10"/>
      <c r="AK584" s="10"/>
      <c r="AL584" s="6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</row>
    <row r="585" spans="1:147" ht="18.75">
      <c r="B585" s="14"/>
      <c r="C585" s="32"/>
      <c r="D585" s="33"/>
      <c r="E585" s="131">
        <v>10148641</v>
      </c>
      <c r="F585" s="14"/>
      <c r="G585" s="132" t="s">
        <v>3741</v>
      </c>
      <c r="H585" s="132" t="s">
        <v>2796</v>
      </c>
      <c r="I585" s="132" t="s">
        <v>2797</v>
      </c>
      <c r="J585" s="133">
        <v>3325181</v>
      </c>
      <c r="K585" s="133"/>
      <c r="L585" s="132"/>
      <c r="M585" s="133" t="s">
        <v>4109</v>
      </c>
      <c r="N585" s="133">
        <v>45</v>
      </c>
      <c r="O585" s="141">
        <v>5.83</v>
      </c>
      <c r="P585" s="134">
        <v>39582</v>
      </c>
      <c r="R585" s="133" t="s">
        <v>4364</v>
      </c>
      <c r="S585" s="133" t="s">
        <v>2272</v>
      </c>
      <c r="T585" s="32" t="s">
        <v>2250</v>
      </c>
      <c r="U585" s="133" t="s">
        <v>562</v>
      </c>
      <c r="V585" s="32" t="s">
        <v>270</v>
      </c>
      <c r="X585" s="43"/>
      <c r="Y585" s="44"/>
      <c r="Z585" s="43"/>
      <c r="AA585" s="8"/>
      <c r="AB585" s="6"/>
      <c r="AC585" s="8"/>
      <c r="AD585" s="8"/>
      <c r="AE585" s="8"/>
      <c r="AF585" s="36"/>
      <c r="AG585" s="8"/>
      <c r="AH585" s="6"/>
      <c r="AI585" s="10"/>
      <c r="AJ585" s="10"/>
      <c r="AK585" s="10"/>
      <c r="AL585" s="6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</row>
    <row r="586" spans="1:147" ht="18.75">
      <c r="B586" s="14"/>
      <c r="C586" s="32"/>
      <c r="D586" s="33"/>
      <c r="E586" s="33">
        <v>192505</v>
      </c>
      <c r="G586" s="14" t="s">
        <v>4381</v>
      </c>
      <c r="H586" s="14" t="s">
        <v>3646</v>
      </c>
      <c r="I586" s="14" t="s">
        <v>1819</v>
      </c>
      <c r="L586" s="14" t="s">
        <v>1428</v>
      </c>
      <c r="M586" s="32">
        <v>78741</v>
      </c>
      <c r="N586" s="32">
        <v>240</v>
      </c>
      <c r="O586" s="53">
        <v>14.5</v>
      </c>
      <c r="P586" s="31">
        <v>37203</v>
      </c>
      <c r="Q586" s="31">
        <v>37236</v>
      </c>
      <c r="R586" s="32" t="s">
        <v>4366</v>
      </c>
      <c r="S586" s="32" t="s">
        <v>2090</v>
      </c>
      <c r="T586" s="32" t="s">
        <v>1429</v>
      </c>
      <c r="U586" s="32" t="s">
        <v>3338</v>
      </c>
      <c r="V586" s="32" t="s">
        <v>4038</v>
      </c>
      <c r="X586" s="43"/>
      <c r="Y586" s="44"/>
      <c r="Z586" s="43"/>
      <c r="AA586" s="8"/>
      <c r="AB586" s="6"/>
      <c r="AC586" s="8"/>
      <c r="AD586" s="8"/>
      <c r="AE586" s="8"/>
      <c r="AF586" s="36"/>
      <c r="AG586" s="8"/>
      <c r="AH586" s="6"/>
      <c r="AI586" s="10"/>
      <c r="AJ586" s="10"/>
      <c r="AK586" s="10"/>
      <c r="AL586" s="6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</row>
    <row r="587" spans="1:147" ht="18.75">
      <c r="B587" s="50"/>
      <c r="C587" s="122"/>
      <c r="D587" s="33"/>
      <c r="E587" s="58" t="s">
        <v>1524</v>
      </c>
      <c r="G587" s="56" t="s">
        <v>1253</v>
      </c>
      <c r="H587" s="56" t="s">
        <v>1525</v>
      </c>
      <c r="I587" s="56" t="s">
        <v>2968</v>
      </c>
      <c r="J587" s="92">
        <v>753806</v>
      </c>
      <c r="K587" s="92"/>
      <c r="L587" s="56" t="s">
        <v>2968</v>
      </c>
      <c r="M587" s="92">
        <v>78704</v>
      </c>
      <c r="N587" s="92">
        <v>450</v>
      </c>
      <c r="O587" s="99">
        <v>3.8889999999999998</v>
      </c>
      <c r="P587" s="59">
        <v>38882</v>
      </c>
      <c r="Q587" s="56"/>
      <c r="R587" s="32" t="s">
        <v>1615</v>
      </c>
      <c r="S587" s="93" t="s">
        <v>4286</v>
      </c>
      <c r="T587" s="93" t="s">
        <v>1398</v>
      </c>
      <c r="U587" s="93" t="s">
        <v>2070</v>
      </c>
      <c r="V587" s="32" t="s">
        <v>1830</v>
      </c>
      <c r="X587" s="43"/>
      <c r="Y587" s="44"/>
      <c r="Z587" s="43"/>
      <c r="AA587" s="8"/>
      <c r="AB587" s="6"/>
      <c r="AC587" s="8"/>
      <c r="AD587" s="8"/>
      <c r="AE587" s="8"/>
      <c r="AF587" s="36"/>
      <c r="AG587" s="8"/>
      <c r="AH587" s="6"/>
      <c r="AI587" s="10"/>
      <c r="AJ587" s="10"/>
      <c r="AK587" s="10"/>
      <c r="AL587" s="6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</row>
    <row r="588" spans="1:147" ht="18.75">
      <c r="B588" s="14"/>
      <c r="C588" s="32"/>
      <c r="D588" s="33"/>
      <c r="E588" s="131">
        <v>10580817</v>
      </c>
      <c r="F588" s="14"/>
      <c r="G588" s="132" t="s">
        <v>201</v>
      </c>
      <c r="H588" s="132" t="s">
        <v>202</v>
      </c>
      <c r="I588" s="132" t="s">
        <v>200</v>
      </c>
      <c r="J588" s="133">
        <v>3327155</v>
      </c>
      <c r="K588" s="14"/>
      <c r="M588" s="133" t="s">
        <v>4109</v>
      </c>
      <c r="N588" s="32">
        <v>54</v>
      </c>
      <c r="O588" s="135">
        <v>7.84</v>
      </c>
      <c r="P588" s="134">
        <v>40658</v>
      </c>
      <c r="Q588" s="134">
        <v>40875</v>
      </c>
      <c r="R588" s="133" t="s">
        <v>4111</v>
      </c>
      <c r="S588" s="133" t="s">
        <v>523</v>
      </c>
      <c r="T588" s="133" t="s">
        <v>2355</v>
      </c>
      <c r="U588" s="133" t="s">
        <v>178</v>
      </c>
      <c r="V588" s="32" t="s">
        <v>3163</v>
      </c>
      <c r="X588" s="43"/>
      <c r="Y588" s="44"/>
      <c r="Z588" s="43"/>
      <c r="AA588" s="8"/>
      <c r="AB588" s="6"/>
      <c r="AC588" s="8"/>
      <c r="AD588" s="8"/>
      <c r="AE588" s="8"/>
      <c r="AF588" s="36"/>
      <c r="AG588" s="8"/>
      <c r="AH588" s="6"/>
      <c r="AI588" s="10"/>
      <c r="AJ588" s="10"/>
      <c r="AK588" s="10"/>
      <c r="AL588" s="6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</row>
    <row r="589" spans="1:147" ht="18.75">
      <c r="B589" s="14"/>
      <c r="C589" s="32"/>
      <c r="D589" s="33"/>
      <c r="E589" s="33">
        <v>10093309</v>
      </c>
      <c r="G589" s="14" t="s">
        <v>18</v>
      </c>
      <c r="H589" s="14" t="s">
        <v>19</v>
      </c>
      <c r="I589" s="14" t="s">
        <v>20</v>
      </c>
      <c r="J589" s="32">
        <v>3327153</v>
      </c>
      <c r="L589" s="59"/>
      <c r="M589" s="32" t="s">
        <v>4109</v>
      </c>
      <c r="N589" s="32">
        <v>105</v>
      </c>
      <c r="O589" s="32">
        <v>7.8</v>
      </c>
      <c r="P589" s="59">
        <v>39414</v>
      </c>
      <c r="Q589" s="14"/>
      <c r="R589" s="32" t="s">
        <v>4111</v>
      </c>
      <c r="S589" s="93" t="s">
        <v>4013</v>
      </c>
      <c r="T589" s="32" t="s">
        <v>4014</v>
      </c>
      <c r="U589" s="32" t="s">
        <v>562</v>
      </c>
      <c r="V589" s="32" t="s">
        <v>2317</v>
      </c>
      <c r="X589" s="43"/>
      <c r="Y589" s="44"/>
      <c r="Z589" s="43"/>
      <c r="AA589" s="8"/>
      <c r="AB589" s="6"/>
      <c r="AC589" s="8"/>
      <c r="AD589" s="8"/>
      <c r="AE589" s="8"/>
      <c r="AF589" s="36"/>
      <c r="AG589" s="8"/>
      <c r="AH589" s="6"/>
      <c r="AI589" s="10"/>
      <c r="AJ589" s="10"/>
      <c r="AK589" s="10"/>
      <c r="AL589" s="6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</row>
    <row r="590" spans="1:147" ht="18.75">
      <c r="A590" s="137"/>
      <c r="B590" s="14"/>
      <c r="C590" s="136"/>
      <c r="D590" s="33"/>
      <c r="E590" s="131">
        <v>10210512</v>
      </c>
      <c r="F590" s="14"/>
      <c r="G590" s="132" t="s">
        <v>4194</v>
      </c>
      <c r="H590" s="132" t="s">
        <v>4195</v>
      </c>
      <c r="I590" s="132" t="s">
        <v>4196</v>
      </c>
      <c r="J590" s="133">
        <v>995666</v>
      </c>
      <c r="K590" s="132"/>
      <c r="M590" s="133" t="s">
        <v>4109</v>
      </c>
      <c r="N590" s="32">
        <v>300</v>
      </c>
      <c r="O590" s="140">
        <v>6.1479999999999997</v>
      </c>
      <c r="P590" s="134">
        <v>39759</v>
      </c>
      <c r="Q590" s="14"/>
      <c r="R590" s="133" t="s">
        <v>4111</v>
      </c>
      <c r="S590" s="133" t="s">
        <v>4197</v>
      </c>
      <c r="T590" s="133" t="s">
        <v>4198</v>
      </c>
      <c r="U590" s="133" t="s">
        <v>562</v>
      </c>
      <c r="V590" s="32" t="s">
        <v>2281</v>
      </c>
      <c r="X590" s="43"/>
      <c r="Y590" s="44"/>
      <c r="Z590" s="43"/>
      <c r="AA590" s="8"/>
      <c r="AB590" s="6"/>
      <c r="AC590" s="8"/>
      <c r="AD590" s="8"/>
      <c r="AE590" s="8"/>
      <c r="AF590" s="36"/>
      <c r="AG590" s="8"/>
      <c r="AH590" s="6"/>
      <c r="AI590" s="10"/>
      <c r="AJ590" s="10"/>
      <c r="AK590" s="10"/>
      <c r="AL590" s="6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</row>
    <row r="591" spans="1:147" ht="18.75">
      <c r="B591" s="14"/>
      <c r="C591" s="32"/>
      <c r="D591" s="33"/>
      <c r="E591" s="68">
        <v>234861</v>
      </c>
      <c r="G591" s="67" t="s">
        <v>3313</v>
      </c>
      <c r="H591" s="67" t="s">
        <v>1628</v>
      </c>
      <c r="I591" s="67" t="s">
        <v>4281</v>
      </c>
      <c r="J591" s="72"/>
      <c r="K591" s="72"/>
      <c r="L591" s="67" t="s">
        <v>4278</v>
      </c>
      <c r="M591" s="32">
        <v>78702</v>
      </c>
      <c r="N591" s="41">
        <v>283</v>
      </c>
      <c r="O591" s="53">
        <v>4.03</v>
      </c>
      <c r="P591" s="69">
        <v>38104</v>
      </c>
      <c r="Q591" s="69">
        <v>38335</v>
      </c>
      <c r="R591" s="32" t="s">
        <v>753</v>
      </c>
      <c r="S591" s="32" t="s">
        <v>2895</v>
      </c>
      <c r="T591" s="32" t="s">
        <v>737</v>
      </c>
      <c r="U591" s="32" t="s">
        <v>3338</v>
      </c>
      <c r="V591" s="32" t="s">
        <v>2890</v>
      </c>
      <c r="X591" s="43"/>
      <c r="Y591" s="44"/>
      <c r="Z591" s="43"/>
      <c r="AA591" s="8"/>
      <c r="AB591" s="6"/>
      <c r="AC591" s="8"/>
      <c r="AD591" s="8"/>
      <c r="AE591" s="8"/>
      <c r="AF591" s="36"/>
      <c r="AG591" s="8"/>
      <c r="AH591" s="6"/>
      <c r="AI591" s="10"/>
      <c r="AJ591" s="10"/>
      <c r="AK591" s="10"/>
      <c r="AL591" s="6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</row>
    <row r="592" spans="1:147" ht="18.75">
      <c r="B592" s="14"/>
      <c r="C592" s="32"/>
      <c r="D592" s="33"/>
      <c r="E592" s="58" t="s">
        <v>2384</v>
      </c>
      <c r="G592" s="56" t="s">
        <v>2385</v>
      </c>
      <c r="H592" s="67" t="s">
        <v>2386</v>
      </c>
      <c r="I592" s="14" t="s">
        <v>4285</v>
      </c>
      <c r="L592" s="67" t="s">
        <v>4284</v>
      </c>
      <c r="M592" s="32">
        <v>78702</v>
      </c>
      <c r="N592" s="32">
        <v>13</v>
      </c>
      <c r="O592" s="115">
        <v>2</v>
      </c>
      <c r="P592" s="69">
        <v>38161</v>
      </c>
      <c r="Q592" s="59">
        <v>38607</v>
      </c>
      <c r="R592" s="32" t="s">
        <v>2033</v>
      </c>
      <c r="S592" s="32" t="s">
        <v>2034</v>
      </c>
      <c r="T592" s="32" t="s">
        <v>2035</v>
      </c>
      <c r="U592" s="32" t="s">
        <v>562</v>
      </c>
      <c r="V592" s="32" t="s">
        <v>2890</v>
      </c>
      <c r="X592" s="43"/>
      <c r="Y592" s="44"/>
      <c r="Z592" s="43"/>
      <c r="AA592" s="8"/>
      <c r="AB592" s="6"/>
      <c r="AC592" s="8"/>
      <c r="AD592" s="8"/>
      <c r="AE592" s="8"/>
      <c r="AF592" s="36"/>
      <c r="AG592" s="8"/>
      <c r="AH592" s="6"/>
      <c r="AI592" s="10"/>
      <c r="AJ592" s="10"/>
      <c r="AK592" s="10"/>
      <c r="AL592" s="6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</row>
    <row r="593" spans="1:147" ht="18.75">
      <c r="B593" s="14"/>
      <c r="C593" s="32"/>
      <c r="D593" s="33"/>
      <c r="E593" s="33">
        <v>10051153</v>
      </c>
      <c r="G593" s="14" t="s">
        <v>541</v>
      </c>
      <c r="H593" s="14" t="s">
        <v>4442</v>
      </c>
      <c r="I593" s="14" t="s">
        <v>1663</v>
      </c>
      <c r="J593" s="32">
        <v>444068</v>
      </c>
      <c r="L593" s="35"/>
      <c r="M593" s="32" t="s">
        <v>542</v>
      </c>
      <c r="N593" s="32">
        <v>322</v>
      </c>
      <c r="O593" s="99">
        <v>2.93</v>
      </c>
      <c r="P593" s="59">
        <v>39274</v>
      </c>
      <c r="Q593" s="59">
        <v>39532</v>
      </c>
      <c r="R593" s="93" t="s">
        <v>1036</v>
      </c>
      <c r="S593" s="93" t="s">
        <v>1662</v>
      </c>
      <c r="T593" s="32" t="s">
        <v>1129</v>
      </c>
      <c r="U593" s="32" t="s">
        <v>562</v>
      </c>
      <c r="V593" s="93" t="s">
        <v>4107</v>
      </c>
      <c r="X593" s="43"/>
      <c r="Y593" s="44"/>
      <c r="Z593" s="43"/>
      <c r="AA593" s="8"/>
      <c r="AB593" s="6"/>
      <c r="AC593" s="8"/>
      <c r="AD593" s="8"/>
      <c r="AE593" s="8"/>
      <c r="AF593" s="36"/>
      <c r="AG593" s="8"/>
      <c r="AH593" s="6"/>
      <c r="AI593" s="10"/>
      <c r="AJ593" s="10"/>
      <c r="AK593" s="10"/>
      <c r="AL593" s="6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</row>
    <row r="594" spans="1:147" ht="18.75">
      <c r="B594" s="14"/>
      <c r="C594" s="32"/>
      <c r="D594" s="33"/>
      <c r="E594" s="60">
        <v>273859</v>
      </c>
      <c r="G594" s="56" t="s">
        <v>652</v>
      </c>
      <c r="H594" s="56" t="s">
        <v>4263</v>
      </c>
      <c r="I594" s="56" t="s">
        <v>1971</v>
      </c>
      <c r="J594" s="92">
        <v>3174424</v>
      </c>
      <c r="K594" s="92"/>
      <c r="L594" s="56" t="s">
        <v>653</v>
      </c>
      <c r="M594" s="32">
        <v>78702</v>
      </c>
      <c r="N594" s="41">
        <v>121</v>
      </c>
      <c r="O594" s="99">
        <v>1.62</v>
      </c>
      <c r="P594" s="59">
        <v>38555</v>
      </c>
      <c r="Q594" s="59">
        <v>38765</v>
      </c>
      <c r="R594" s="32" t="s">
        <v>1157</v>
      </c>
      <c r="S594" s="32" t="s">
        <v>3813</v>
      </c>
      <c r="T594" s="32" t="s">
        <v>1129</v>
      </c>
      <c r="U594" s="93" t="s">
        <v>914</v>
      </c>
      <c r="V594" s="32" t="s">
        <v>738</v>
      </c>
      <c r="X594" s="43"/>
      <c r="Y594" s="44"/>
      <c r="Z594" s="43"/>
      <c r="AA594" s="8"/>
      <c r="AB594" s="6"/>
      <c r="AC594" s="8"/>
      <c r="AD594" s="8"/>
      <c r="AE594" s="8"/>
      <c r="AF594" s="36"/>
      <c r="AG594" s="8"/>
      <c r="AH594" s="6"/>
      <c r="AI594" s="10"/>
      <c r="AJ594" s="10"/>
      <c r="AK594" s="10"/>
      <c r="AL594" s="6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</row>
    <row r="595" spans="1:147" ht="18.75">
      <c r="B595" s="14"/>
      <c r="C595" s="32"/>
      <c r="D595" s="33"/>
      <c r="G595" s="14" t="s">
        <v>2009</v>
      </c>
      <c r="H595" s="14" t="s">
        <v>1130</v>
      </c>
      <c r="I595" s="14" t="s">
        <v>1497</v>
      </c>
      <c r="L595" s="14" t="s">
        <v>137</v>
      </c>
      <c r="M595" s="32">
        <v>78664</v>
      </c>
      <c r="N595" s="41">
        <v>356</v>
      </c>
      <c r="O595" s="53">
        <v>20.9</v>
      </c>
      <c r="P595" s="31" t="s">
        <v>418</v>
      </c>
      <c r="Q595" s="31"/>
      <c r="R595" s="31"/>
      <c r="S595" s="32" t="s">
        <v>2209</v>
      </c>
      <c r="T595" s="32" t="s">
        <v>2210</v>
      </c>
      <c r="U595" s="32" t="s">
        <v>3338</v>
      </c>
      <c r="V595" s="32" t="s">
        <v>3560</v>
      </c>
      <c r="X595" s="43"/>
      <c r="Y595" s="44"/>
      <c r="Z595" s="43"/>
      <c r="AA595" s="8"/>
      <c r="AB595" s="6"/>
      <c r="AC595" s="8"/>
      <c r="AD595" s="8"/>
      <c r="AE595" s="8"/>
      <c r="AF595" s="36"/>
      <c r="AG595" s="8"/>
      <c r="AH595" s="6"/>
      <c r="AI595" s="10"/>
      <c r="AJ595" s="10"/>
      <c r="AK595" s="10"/>
      <c r="AL595" s="6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</row>
    <row r="596" spans="1:147" ht="18.75">
      <c r="B596" s="14"/>
      <c r="C596" s="32"/>
      <c r="D596" s="33"/>
      <c r="E596" s="33">
        <v>108504</v>
      </c>
      <c r="G596" s="14" t="s">
        <v>2841</v>
      </c>
      <c r="H596" s="14" t="s">
        <v>957</v>
      </c>
      <c r="I596" s="14" t="s">
        <v>958</v>
      </c>
      <c r="L596" s="14" t="s">
        <v>138</v>
      </c>
      <c r="M596" s="32">
        <v>78728</v>
      </c>
      <c r="N596" s="41">
        <v>494</v>
      </c>
      <c r="O596" s="53">
        <v>39.14</v>
      </c>
      <c r="P596" s="31">
        <v>36460</v>
      </c>
      <c r="Q596" s="31">
        <v>36657</v>
      </c>
      <c r="R596" s="31"/>
      <c r="S596" s="32" t="s">
        <v>3228</v>
      </c>
      <c r="T596" s="32" t="s">
        <v>3229</v>
      </c>
      <c r="U596" s="32" t="s">
        <v>3338</v>
      </c>
      <c r="V596" s="32" t="s">
        <v>2842</v>
      </c>
      <c r="X596" s="43"/>
      <c r="Y596" s="44"/>
      <c r="Z596" s="43"/>
      <c r="AA596" s="8"/>
      <c r="AB596" s="6"/>
      <c r="AC596" s="8"/>
      <c r="AD596" s="8"/>
      <c r="AE596" s="8"/>
      <c r="AF596" s="36"/>
      <c r="AG596" s="8"/>
      <c r="AH596" s="6"/>
      <c r="AI596" s="10"/>
      <c r="AJ596" s="10"/>
      <c r="AK596" s="10"/>
      <c r="AL596" s="6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</row>
    <row r="597" spans="1:147" ht="18.75">
      <c r="B597" s="137"/>
      <c r="C597" s="136"/>
      <c r="G597" s="14" t="s">
        <v>1499</v>
      </c>
      <c r="H597" s="14" t="s">
        <v>1500</v>
      </c>
      <c r="I597" s="14" t="s">
        <v>1501</v>
      </c>
      <c r="L597" s="14" t="s">
        <v>139</v>
      </c>
      <c r="M597" s="32">
        <v>78721</v>
      </c>
      <c r="N597" s="41">
        <v>15</v>
      </c>
      <c r="O597" s="53">
        <v>1.04</v>
      </c>
      <c r="P597" s="31">
        <v>35221</v>
      </c>
      <c r="Q597" s="31">
        <v>35582</v>
      </c>
      <c r="R597" s="31"/>
      <c r="S597" s="32" t="s">
        <v>1502</v>
      </c>
      <c r="T597" s="32" t="s">
        <v>1505</v>
      </c>
      <c r="U597" s="32" t="s">
        <v>3338</v>
      </c>
      <c r="V597" s="32" t="s">
        <v>3556</v>
      </c>
      <c r="X597" s="43"/>
      <c r="Y597" s="8"/>
      <c r="Z597" s="43"/>
      <c r="AA597" s="8"/>
      <c r="AB597" s="6"/>
      <c r="AC597" s="8"/>
      <c r="AD597" s="8"/>
      <c r="AE597" s="8"/>
      <c r="AF597" s="36"/>
      <c r="AG597" s="8"/>
      <c r="AH597" s="6"/>
      <c r="AI597" s="10"/>
      <c r="AJ597" s="10"/>
      <c r="AK597" s="10"/>
      <c r="AL597" s="6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</row>
    <row r="598" spans="1:147" ht="18.75">
      <c r="B598" s="137"/>
      <c r="C598" s="136"/>
      <c r="E598" s="33">
        <v>207254</v>
      </c>
      <c r="G598" s="14" t="s">
        <v>3912</v>
      </c>
      <c r="H598" s="14" t="s">
        <v>4040</v>
      </c>
      <c r="I598" s="14" t="s">
        <v>2687</v>
      </c>
      <c r="L598" s="14" t="s">
        <v>3161</v>
      </c>
      <c r="M598" s="32">
        <v>78741</v>
      </c>
      <c r="N598" s="32">
        <v>280</v>
      </c>
      <c r="O598" s="53">
        <v>7</v>
      </c>
      <c r="P598" s="31">
        <v>37470</v>
      </c>
      <c r="Q598" s="31">
        <v>37497</v>
      </c>
      <c r="R598" s="32" t="s">
        <v>4364</v>
      </c>
      <c r="S598" s="32" t="s">
        <v>4286</v>
      </c>
      <c r="T598" s="32" t="s">
        <v>1398</v>
      </c>
      <c r="U598" s="32" t="s">
        <v>3338</v>
      </c>
      <c r="V598" s="32" t="s">
        <v>3773</v>
      </c>
      <c r="X598" s="43"/>
      <c r="Y598" s="44"/>
      <c r="Z598" s="43"/>
      <c r="AA598" s="8"/>
      <c r="AB598" s="6"/>
      <c r="AC598" s="8"/>
      <c r="AD598" s="8"/>
      <c r="AE598" s="8"/>
      <c r="AF598" s="36"/>
      <c r="AG598" s="8"/>
      <c r="AH598" s="6"/>
      <c r="AI598" s="10"/>
      <c r="AJ598" s="10"/>
      <c r="AK598" s="10"/>
      <c r="AL598" s="6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</row>
    <row r="599" spans="1:147" ht="18.75">
      <c r="B599" s="131"/>
      <c r="E599" s="71" t="s">
        <v>2751</v>
      </c>
      <c r="G599" s="67" t="s">
        <v>100</v>
      </c>
      <c r="H599" s="67" t="s">
        <v>3932</v>
      </c>
      <c r="I599" s="67" t="s">
        <v>2891</v>
      </c>
      <c r="J599" s="72"/>
      <c r="K599" s="72"/>
      <c r="L599" s="67" t="s">
        <v>2892</v>
      </c>
      <c r="M599" s="32">
        <v>78724</v>
      </c>
      <c r="N599" s="32">
        <v>250</v>
      </c>
      <c r="O599" s="53">
        <v>24.07</v>
      </c>
      <c r="P599" s="69">
        <v>38148</v>
      </c>
      <c r="Q599" s="69">
        <v>38243</v>
      </c>
      <c r="R599" s="32" t="s">
        <v>2033</v>
      </c>
      <c r="S599" s="32" t="s">
        <v>2034</v>
      </c>
      <c r="T599" s="32" t="s">
        <v>2035</v>
      </c>
      <c r="U599" s="32" t="s">
        <v>3338</v>
      </c>
      <c r="V599" s="32" t="s">
        <v>2890</v>
      </c>
      <c r="X599" s="43"/>
      <c r="Y599" s="44"/>
      <c r="Z599" s="43"/>
      <c r="AA599" s="8"/>
      <c r="AB599" s="6"/>
      <c r="AC599" s="8"/>
      <c r="AD599" s="8"/>
      <c r="AE599" s="8"/>
      <c r="AF599" s="36"/>
      <c r="AG599" s="8"/>
      <c r="AH599" s="6"/>
      <c r="AI599" s="10"/>
      <c r="AJ599" s="10"/>
      <c r="AK599" s="10"/>
      <c r="AL599" s="6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</row>
    <row r="600" spans="1:147" ht="18.75">
      <c r="B600" s="14"/>
      <c r="C600" s="137"/>
      <c r="D600" s="33"/>
      <c r="E600" s="61">
        <v>211953</v>
      </c>
      <c r="G600" s="61" t="s">
        <v>1576</v>
      </c>
      <c r="H600" s="61" t="s">
        <v>846</v>
      </c>
      <c r="I600" s="61" t="s">
        <v>2980</v>
      </c>
      <c r="J600" s="107"/>
      <c r="K600" s="107"/>
      <c r="L600" s="61" t="s">
        <v>1577</v>
      </c>
      <c r="M600" s="32">
        <v>78702</v>
      </c>
      <c r="N600" s="32">
        <v>54</v>
      </c>
      <c r="O600" s="115">
        <v>2.573</v>
      </c>
      <c r="P600" s="105">
        <v>37595</v>
      </c>
      <c r="Q600" s="105">
        <v>37735</v>
      </c>
      <c r="R600" s="106" t="s">
        <v>4364</v>
      </c>
      <c r="S600" s="106" t="s">
        <v>1578</v>
      </c>
      <c r="T600" s="106" t="s">
        <v>1579</v>
      </c>
      <c r="U600" s="5" t="s">
        <v>3338</v>
      </c>
      <c r="V600" s="32" t="s">
        <v>2029</v>
      </c>
      <c r="X600" s="43"/>
      <c r="Y600" s="44"/>
      <c r="Z600" s="43"/>
      <c r="AA600" s="8"/>
      <c r="AB600" s="6"/>
      <c r="AC600" s="8"/>
      <c r="AD600" s="8"/>
      <c r="AE600" s="8"/>
      <c r="AF600" s="36"/>
      <c r="AG600" s="8"/>
      <c r="AH600" s="6"/>
      <c r="AI600" s="10"/>
      <c r="AJ600" s="10"/>
      <c r="AK600" s="10"/>
      <c r="AL600" s="6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</row>
    <row r="601" spans="1:147" ht="18.75">
      <c r="B601" s="14"/>
      <c r="C601" s="137"/>
      <c r="D601" s="33"/>
      <c r="E601" s="131">
        <v>10153128</v>
      </c>
      <c r="F601" s="14"/>
      <c r="G601" s="132" t="s">
        <v>2231</v>
      </c>
      <c r="H601" s="132" t="s">
        <v>2232</v>
      </c>
      <c r="I601" s="132" t="s">
        <v>2318</v>
      </c>
      <c r="J601" s="133">
        <v>8582</v>
      </c>
      <c r="K601" s="133"/>
      <c r="L601" s="132"/>
      <c r="M601" s="32">
        <v>78723</v>
      </c>
      <c r="N601" s="142">
        <v>12</v>
      </c>
      <c r="O601" s="141">
        <v>0.21190000000000001</v>
      </c>
      <c r="P601" s="134">
        <v>39595</v>
      </c>
      <c r="R601" s="142" t="s">
        <v>4111</v>
      </c>
      <c r="S601" s="133" t="s">
        <v>2319</v>
      </c>
      <c r="T601" s="32" t="s">
        <v>2254</v>
      </c>
      <c r="U601" s="32" t="s">
        <v>562</v>
      </c>
      <c r="V601" s="32" t="s">
        <v>270</v>
      </c>
      <c r="X601" s="43"/>
      <c r="Y601" s="44"/>
      <c r="Z601" s="43"/>
      <c r="AA601" s="8"/>
      <c r="AB601" s="6"/>
      <c r="AC601" s="8"/>
      <c r="AD601" s="8"/>
      <c r="AE601" s="8"/>
      <c r="AF601" s="36"/>
      <c r="AG601" s="8"/>
      <c r="AH601" s="6"/>
      <c r="AI601" s="10"/>
      <c r="AJ601" s="10"/>
      <c r="AK601" s="10"/>
      <c r="AL601" s="6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</row>
    <row r="602" spans="1:147" ht="18.75">
      <c r="A602" s="137"/>
      <c r="B602"/>
      <c r="C602" s="136"/>
      <c r="D602" s="33"/>
      <c r="E602" s="63">
        <v>144300</v>
      </c>
      <c r="G602" s="14" t="s">
        <v>4340</v>
      </c>
      <c r="H602" s="14" t="s">
        <v>1277</v>
      </c>
      <c r="I602" s="14" t="s">
        <v>1020</v>
      </c>
      <c r="L602" s="14" t="s">
        <v>140</v>
      </c>
      <c r="M602" s="32">
        <v>78748</v>
      </c>
      <c r="N602" s="41">
        <v>224</v>
      </c>
      <c r="O602" s="53">
        <v>12.7</v>
      </c>
      <c r="P602" s="31">
        <v>36090</v>
      </c>
      <c r="Q602" s="31">
        <v>36635</v>
      </c>
      <c r="R602" s="31"/>
      <c r="S602" s="32" t="s">
        <v>1021</v>
      </c>
      <c r="T602" s="32" t="s">
        <v>1022</v>
      </c>
      <c r="U602" s="32" t="s">
        <v>3338</v>
      </c>
      <c r="V602" s="32" t="s">
        <v>3566</v>
      </c>
      <c r="X602" s="43"/>
      <c r="Y602" s="8"/>
      <c r="Z602" s="43"/>
      <c r="AA602" s="8"/>
      <c r="AB602" s="6"/>
      <c r="AC602" s="8"/>
      <c r="AD602" s="8"/>
      <c r="AE602" s="8"/>
      <c r="AF602" s="36"/>
      <c r="AG602" s="8"/>
      <c r="AH602" s="6"/>
      <c r="AI602" s="10"/>
      <c r="AJ602" s="10"/>
      <c r="AK602" s="10"/>
      <c r="AL602" s="6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</row>
    <row r="603" spans="1:147" ht="18.75">
      <c r="A603" s="137"/>
      <c r="B603"/>
      <c r="C603" s="136"/>
      <c r="D603" s="33"/>
      <c r="G603" s="14" t="s">
        <v>1023</v>
      </c>
      <c r="H603" s="14" t="s">
        <v>1024</v>
      </c>
      <c r="I603" s="14" t="s">
        <v>3647</v>
      </c>
      <c r="L603" s="14" t="s">
        <v>141</v>
      </c>
      <c r="M603" s="32">
        <v>78758</v>
      </c>
      <c r="N603" s="41">
        <v>308</v>
      </c>
      <c r="O603" s="53">
        <v>17.010000000000002</v>
      </c>
      <c r="P603" s="31">
        <v>33875</v>
      </c>
      <c r="Q603" s="31">
        <v>33952</v>
      </c>
      <c r="R603" s="31"/>
      <c r="S603" s="32" t="s">
        <v>1177</v>
      </c>
      <c r="T603" s="32" t="s">
        <v>1178</v>
      </c>
      <c r="U603" s="32" t="s">
        <v>3338</v>
      </c>
      <c r="V603" s="32" t="s">
        <v>179</v>
      </c>
      <c r="X603" s="43"/>
      <c r="Y603" s="44"/>
      <c r="Z603" s="43"/>
      <c r="AA603" s="8"/>
      <c r="AB603" s="6"/>
      <c r="AC603" s="8"/>
      <c r="AD603" s="8"/>
      <c r="AE603" s="8"/>
      <c r="AF603" s="36"/>
      <c r="AG603" s="8"/>
      <c r="AH603" s="6"/>
      <c r="AI603" s="10"/>
      <c r="AJ603" s="10"/>
      <c r="AK603" s="10"/>
      <c r="AL603" s="6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</row>
    <row r="604" spans="1:147" ht="18.75">
      <c r="B604" s="14"/>
      <c r="C604" s="32"/>
      <c r="D604" s="33"/>
      <c r="E604" s="58" t="s">
        <v>1436</v>
      </c>
      <c r="G604" s="132" t="s">
        <v>3263</v>
      </c>
      <c r="H604" s="60" t="s">
        <v>863</v>
      </c>
      <c r="I604" s="60" t="s">
        <v>1444</v>
      </c>
      <c r="J604" s="92">
        <v>3259501</v>
      </c>
      <c r="K604" s="92"/>
      <c r="L604" s="60" t="s">
        <v>1444</v>
      </c>
      <c r="M604" s="92">
        <v>78748</v>
      </c>
      <c r="N604" s="92">
        <v>183</v>
      </c>
      <c r="O604" s="99">
        <v>28.736000000000001</v>
      </c>
      <c r="P604" s="114">
        <v>39043</v>
      </c>
      <c r="Q604" s="114">
        <v>39560</v>
      </c>
      <c r="R604" s="92" t="s">
        <v>4111</v>
      </c>
      <c r="S604" s="92" t="s">
        <v>1522</v>
      </c>
      <c r="T604" s="92" t="s">
        <v>1523</v>
      </c>
      <c r="U604" s="93" t="s">
        <v>178</v>
      </c>
      <c r="V604" s="32" t="s">
        <v>4361</v>
      </c>
      <c r="X604" s="43"/>
      <c r="Y604" s="8"/>
      <c r="Z604" s="43"/>
      <c r="AA604" s="8"/>
      <c r="AB604" s="6"/>
      <c r="AC604" s="8"/>
      <c r="AD604" s="8"/>
      <c r="AE604" s="8"/>
      <c r="AF604" s="36"/>
      <c r="AG604" s="8"/>
      <c r="AH604" s="6"/>
      <c r="AI604" s="10"/>
      <c r="AJ604" s="10"/>
      <c r="AK604" s="10"/>
      <c r="AL604" s="6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</row>
    <row r="605" spans="1:147" ht="18.75">
      <c r="B605" s="14"/>
      <c r="C605" s="32"/>
      <c r="D605" s="33"/>
      <c r="E605" s="131">
        <v>10477620</v>
      </c>
      <c r="F605" s="14"/>
      <c r="G605" s="132" t="s">
        <v>2656</v>
      </c>
      <c r="H605" s="132" t="s">
        <v>3095</v>
      </c>
      <c r="I605" s="132" t="s">
        <v>2655</v>
      </c>
      <c r="J605" s="133">
        <v>250397</v>
      </c>
      <c r="K605" s="132"/>
      <c r="L605" s="132"/>
      <c r="M605" s="133" t="s">
        <v>540</v>
      </c>
      <c r="N605" s="32">
        <v>7</v>
      </c>
      <c r="O605" s="135">
        <v>0.14050000000000001</v>
      </c>
      <c r="P605" s="134">
        <v>40403</v>
      </c>
      <c r="Q605" s="134">
        <v>40541</v>
      </c>
      <c r="R605" s="32" t="s">
        <v>1671</v>
      </c>
      <c r="S605" s="133" t="s">
        <v>3097</v>
      </c>
      <c r="T605" s="133" t="s">
        <v>3096</v>
      </c>
      <c r="U605" s="32" t="s">
        <v>3338</v>
      </c>
      <c r="V605" s="32" t="s">
        <v>3878</v>
      </c>
      <c r="X605" s="43"/>
      <c r="Y605" s="8"/>
      <c r="Z605" s="43"/>
      <c r="AA605" s="8"/>
      <c r="AB605" s="6"/>
      <c r="AC605" s="8"/>
      <c r="AD605" s="8"/>
      <c r="AE605" s="8"/>
      <c r="AF605" s="36"/>
      <c r="AG605" s="8"/>
      <c r="AH605" s="6"/>
      <c r="AI605" s="10"/>
      <c r="AJ605" s="10"/>
      <c r="AK605" s="10"/>
      <c r="AL605" s="6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</row>
    <row r="606" spans="1:147" ht="18.75">
      <c r="B606" s="14"/>
      <c r="C606" s="32"/>
      <c r="D606" s="33"/>
      <c r="E606" s="33">
        <v>191848</v>
      </c>
      <c r="G606" s="14" t="s">
        <v>4368</v>
      </c>
      <c r="H606" s="14" t="s">
        <v>2339</v>
      </c>
      <c r="I606" s="14" t="s">
        <v>2346</v>
      </c>
      <c r="L606" s="14" t="s">
        <v>4369</v>
      </c>
      <c r="M606" s="32">
        <v>78705</v>
      </c>
      <c r="N606" s="32">
        <v>14</v>
      </c>
      <c r="O606" s="53">
        <v>0.4</v>
      </c>
      <c r="P606" s="31">
        <v>37187</v>
      </c>
      <c r="Q606" s="31">
        <v>37389</v>
      </c>
      <c r="R606" s="32" t="s">
        <v>4370</v>
      </c>
      <c r="S606" s="32" t="s">
        <v>4039</v>
      </c>
      <c r="T606" s="32" t="s">
        <v>4371</v>
      </c>
      <c r="U606" s="32" t="s">
        <v>3338</v>
      </c>
      <c r="V606" s="32" t="s">
        <v>4038</v>
      </c>
      <c r="X606" s="43"/>
      <c r="Y606" s="44"/>
      <c r="Z606" s="43"/>
      <c r="AA606" s="8"/>
      <c r="AB606" s="6"/>
      <c r="AC606" s="8"/>
      <c r="AD606" s="8"/>
      <c r="AE606" s="8"/>
      <c r="AF606" s="36"/>
      <c r="AG606" s="8"/>
      <c r="AH606" s="6"/>
      <c r="AI606" s="10"/>
      <c r="AJ606" s="10"/>
      <c r="AK606" s="10"/>
      <c r="AL606" s="6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</row>
    <row r="607" spans="1:147" ht="18.75">
      <c r="B607" s="14"/>
      <c r="C607" s="32"/>
      <c r="D607" s="33"/>
      <c r="E607" s="60">
        <v>244371</v>
      </c>
      <c r="G607" s="56" t="s">
        <v>3167</v>
      </c>
      <c r="H607" s="56" t="s">
        <v>3875</v>
      </c>
      <c r="I607" s="14" t="s">
        <v>796</v>
      </c>
      <c r="L607" s="56" t="s">
        <v>3168</v>
      </c>
      <c r="M607" s="32">
        <v>78702</v>
      </c>
      <c r="N607" s="32">
        <v>30</v>
      </c>
      <c r="O607" s="53">
        <v>1.01</v>
      </c>
      <c r="P607" s="59">
        <v>38320</v>
      </c>
      <c r="Q607" s="59">
        <v>38413</v>
      </c>
      <c r="R607" s="32" t="s">
        <v>2033</v>
      </c>
      <c r="S607" s="5" t="s">
        <v>343</v>
      </c>
      <c r="T607" s="5" t="s">
        <v>344</v>
      </c>
      <c r="U607" s="32" t="s">
        <v>3338</v>
      </c>
      <c r="V607" s="32" t="s">
        <v>597</v>
      </c>
      <c r="X607" s="43"/>
      <c r="Y607" s="44"/>
      <c r="Z607" s="43"/>
      <c r="AA607" s="8"/>
      <c r="AB607" s="6"/>
      <c r="AC607" s="8"/>
      <c r="AD607" s="8"/>
      <c r="AE607" s="8"/>
      <c r="AF607" s="36"/>
      <c r="AG607" s="8"/>
      <c r="AH607" s="6"/>
      <c r="AI607" s="10"/>
      <c r="AJ607" s="10"/>
      <c r="AK607" s="10"/>
      <c r="AL607" s="6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  <c r="EN607" s="10"/>
      <c r="EO607" s="10"/>
      <c r="EP607" s="10"/>
      <c r="EQ607" s="10"/>
    </row>
    <row r="608" spans="1:147" ht="18.75">
      <c r="B608" s="14"/>
      <c r="C608" s="32"/>
      <c r="D608" s="33"/>
      <c r="E608" s="33">
        <v>192358</v>
      </c>
      <c r="G608" s="14" t="s">
        <v>1430</v>
      </c>
      <c r="H608" s="14" t="s">
        <v>2341</v>
      </c>
      <c r="I608" s="14" t="s">
        <v>1820</v>
      </c>
      <c r="L608" s="14" t="s">
        <v>2482</v>
      </c>
      <c r="M608" s="32">
        <v>78729</v>
      </c>
      <c r="N608" s="32">
        <v>64</v>
      </c>
      <c r="O608" s="53">
        <v>6.7</v>
      </c>
      <c r="P608" s="31">
        <v>37204</v>
      </c>
      <c r="Q608" s="31">
        <v>37356</v>
      </c>
      <c r="R608" s="32" t="s">
        <v>2045</v>
      </c>
      <c r="S608" s="32" t="s">
        <v>941</v>
      </c>
      <c r="T608" s="32" t="s">
        <v>2483</v>
      </c>
      <c r="U608" s="32" t="s">
        <v>3338</v>
      </c>
      <c r="V608" s="32" t="s">
        <v>4038</v>
      </c>
      <c r="X608" s="43"/>
      <c r="Y608" s="44"/>
      <c r="Z608" s="43"/>
      <c r="AA608" s="8"/>
      <c r="AB608" s="6"/>
      <c r="AC608" s="8"/>
      <c r="AD608" s="8"/>
      <c r="AE608" s="8"/>
      <c r="AF608" s="36"/>
      <c r="AG608" s="8"/>
      <c r="AH608" s="6"/>
      <c r="AI608" s="10"/>
      <c r="AJ608" s="10"/>
      <c r="AK608" s="10"/>
      <c r="AL608" s="6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</row>
    <row r="609" spans="1:147" ht="18.75">
      <c r="B609" s="14"/>
      <c r="C609" s="32"/>
      <c r="D609" s="33"/>
      <c r="E609" s="60">
        <v>305754</v>
      </c>
      <c r="G609" s="60" t="s">
        <v>1474</v>
      </c>
      <c r="H609" s="60" t="s">
        <v>464</v>
      </c>
      <c r="I609" s="60" t="s">
        <v>1475</v>
      </c>
      <c r="J609" s="92">
        <v>3268890</v>
      </c>
      <c r="K609" s="92"/>
      <c r="L609" s="60" t="s">
        <v>1475</v>
      </c>
      <c r="M609" s="92">
        <v>78705</v>
      </c>
      <c r="N609" s="92">
        <v>47</v>
      </c>
      <c r="O609" s="99">
        <v>0.33210000000000001</v>
      </c>
      <c r="P609" s="114">
        <v>39000</v>
      </c>
      <c r="Q609" s="59">
        <v>39248</v>
      </c>
      <c r="R609" s="92" t="s">
        <v>2033</v>
      </c>
      <c r="S609" s="92" t="s">
        <v>3713</v>
      </c>
      <c r="T609" s="92" t="s">
        <v>1398</v>
      </c>
      <c r="U609" s="32" t="s">
        <v>3338</v>
      </c>
      <c r="V609" s="32" t="s">
        <v>4361</v>
      </c>
      <c r="X609" s="43"/>
      <c r="Y609" s="44"/>
      <c r="Z609" s="43"/>
      <c r="AA609" s="8"/>
      <c r="AB609" s="6"/>
      <c r="AC609" s="8"/>
      <c r="AD609" s="8"/>
      <c r="AE609" s="8"/>
      <c r="AF609" s="36"/>
      <c r="AG609" s="8"/>
      <c r="AH609" s="6"/>
      <c r="AI609" s="10"/>
      <c r="AJ609" s="10"/>
      <c r="AK609" s="10"/>
      <c r="AL609" s="6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</row>
    <row r="610" spans="1:147" ht="18.75">
      <c r="B610" s="14"/>
      <c r="C610" s="32"/>
      <c r="D610" s="33"/>
      <c r="E610" s="60">
        <v>310503</v>
      </c>
      <c r="G610" s="56" t="s">
        <v>1704</v>
      </c>
      <c r="H610" s="56" t="s">
        <v>2286</v>
      </c>
      <c r="I610" s="56" t="s">
        <v>1705</v>
      </c>
      <c r="J610" s="92"/>
      <c r="K610" s="92"/>
      <c r="L610" s="56" t="s">
        <v>1705</v>
      </c>
      <c r="M610" s="32">
        <v>78745</v>
      </c>
      <c r="N610" s="32">
        <v>67</v>
      </c>
      <c r="O610" s="99">
        <v>1.1599999999999999</v>
      </c>
      <c r="P610" s="59">
        <v>39113</v>
      </c>
      <c r="Q610" s="14"/>
      <c r="R610" s="32" t="s">
        <v>4111</v>
      </c>
      <c r="S610" s="93" t="s">
        <v>3811</v>
      </c>
      <c r="T610" s="32" t="s">
        <v>3812</v>
      </c>
      <c r="U610" s="93" t="s">
        <v>562</v>
      </c>
      <c r="V610" s="93" t="s">
        <v>2285</v>
      </c>
      <c r="X610" s="43"/>
      <c r="Y610" s="44"/>
      <c r="Z610" s="43"/>
      <c r="AA610" s="8"/>
      <c r="AB610" s="6"/>
      <c r="AC610" s="8"/>
      <c r="AD610" s="8"/>
      <c r="AE610" s="8"/>
      <c r="AF610" s="36"/>
      <c r="AG610" s="8"/>
      <c r="AH610" s="6"/>
      <c r="AI610" s="10"/>
      <c r="AJ610" s="10"/>
      <c r="AK610" s="10"/>
      <c r="AL610" s="6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</row>
    <row r="611" spans="1:147" ht="18.75">
      <c r="D611" s="33"/>
      <c r="G611" s="14" t="s">
        <v>3648</v>
      </c>
      <c r="H611" s="14" t="s">
        <v>3649</v>
      </c>
      <c r="I611" s="14" t="s">
        <v>3650</v>
      </c>
      <c r="L611" s="14" t="s">
        <v>142</v>
      </c>
      <c r="M611" s="32">
        <v>78759</v>
      </c>
      <c r="N611" s="41">
        <v>290</v>
      </c>
      <c r="O611" s="53">
        <v>16.213999999999999</v>
      </c>
      <c r="P611" s="31">
        <v>34128</v>
      </c>
      <c r="Q611" s="31">
        <v>34240</v>
      </c>
      <c r="R611" s="31"/>
      <c r="S611" s="32" t="s">
        <v>3653</v>
      </c>
      <c r="T611" s="32" t="s">
        <v>3654</v>
      </c>
      <c r="U611" s="32" t="s">
        <v>3338</v>
      </c>
      <c r="V611" s="32" t="s">
        <v>3544</v>
      </c>
      <c r="X611" s="43"/>
      <c r="Y611" s="8"/>
      <c r="Z611" s="43"/>
      <c r="AA611" s="8"/>
      <c r="AB611" s="6"/>
      <c r="AC611" s="8"/>
      <c r="AD611" s="8"/>
      <c r="AE611" s="8"/>
      <c r="AF611" s="36"/>
      <c r="AG611" s="8"/>
      <c r="AH611" s="6"/>
      <c r="AI611" s="10"/>
      <c r="AJ611" s="10"/>
      <c r="AK611" s="10"/>
      <c r="AL611" s="6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</row>
    <row r="612" spans="1:147" ht="18.75">
      <c r="A612" s="101"/>
      <c r="B612" s="32"/>
      <c r="C612" s="128"/>
      <c r="D612" s="33"/>
      <c r="E612" s="63"/>
      <c r="G612" s="14" t="s">
        <v>3655</v>
      </c>
      <c r="H612" s="14" t="s">
        <v>3656</v>
      </c>
      <c r="I612" s="14" t="s">
        <v>3657</v>
      </c>
      <c r="L612" s="14" t="s">
        <v>2913</v>
      </c>
      <c r="M612" s="32">
        <v>78759</v>
      </c>
      <c r="N612" s="41">
        <v>169</v>
      </c>
      <c r="O612" s="53">
        <v>8.7899999999999991</v>
      </c>
      <c r="P612" s="31">
        <v>34639</v>
      </c>
      <c r="Q612" s="31">
        <v>34953</v>
      </c>
      <c r="R612" s="31"/>
      <c r="S612" s="32" t="s">
        <v>3653</v>
      </c>
      <c r="T612" s="32" t="s">
        <v>3654</v>
      </c>
      <c r="U612" s="32" t="s">
        <v>3338</v>
      </c>
      <c r="V612" s="32" t="s">
        <v>3550</v>
      </c>
      <c r="X612" s="43"/>
      <c r="Y612" s="8"/>
      <c r="Z612" s="43"/>
      <c r="AA612" s="8"/>
      <c r="AB612" s="6"/>
      <c r="AC612" s="8"/>
      <c r="AD612" s="8"/>
      <c r="AE612" s="8"/>
      <c r="AF612" s="36"/>
      <c r="AG612" s="8"/>
      <c r="AH612" s="6"/>
      <c r="AI612" s="10"/>
      <c r="AJ612" s="10"/>
      <c r="AK612" s="10"/>
      <c r="AL612" s="6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</row>
    <row r="613" spans="1:147" ht="18.75">
      <c r="A613" s="101"/>
      <c r="B613" s="32"/>
      <c r="C613" s="128"/>
      <c r="D613" s="33"/>
      <c r="G613" s="14" t="s">
        <v>357</v>
      </c>
      <c r="H613" s="14" t="s">
        <v>1229</v>
      </c>
      <c r="I613" s="14" t="s">
        <v>2513</v>
      </c>
      <c r="L613" s="14" t="s">
        <v>1490</v>
      </c>
      <c r="M613" s="32">
        <v>78753</v>
      </c>
      <c r="N613" s="41">
        <v>810</v>
      </c>
      <c r="O613" s="53">
        <v>46.721000671386719</v>
      </c>
      <c r="P613" s="31">
        <v>36018</v>
      </c>
      <c r="Q613" s="31">
        <v>36116</v>
      </c>
      <c r="R613" s="31"/>
      <c r="S613" s="32" t="s">
        <v>3658</v>
      </c>
      <c r="T613" s="32" t="s">
        <v>4082</v>
      </c>
      <c r="U613" s="32" t="s">
        <v>3338</v>
      </c>
      <c r="V613" s="32" t="s">
        <v>3565</v>
      </c>
      <c r="X613" s="43"/>
      <c r="Y613" s="8"/>
      <c r="Z613" s="43"/>
      <c r="AA613" s="8"/>
      <c r="AB613" s="6"/>
      <c r="AC613" s="8"/>
      <c r="AD613" s="8"/>
      <c r="AE613" s="8"/>
      <c r="AF613" s="36"/>
      <c r="AG613" s="8"/>
      <c r="AH613" s="6"/>
      <c r="AI613" s="10"/>
      <c r="AJ613" s="10"/>
      <c r="AK613" s="10"/>
      <c r="AL613" s="6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</row>
    <row r="614" spans="1:147" ht="18.75">
      <c r="D614" s="33"/>
      <c r="E614" s="58" t="s">
        <v>113</v>
      </c>
      <c r="G614" s="56" t="s">
        <v>1940</v>
      </c>
      <c r="H614" s="56" t="s">
        <v>1608</v>
      </c>
      <c r="I614" s="56" t="s">
        <v>3883</v>
      </c>
      <c r="J614" s="92">
        <v>250420</v>
      </c>
      <c r="K614" s="92"/>
      <c r="L614" s="56" t="s">
        <v>3883</v>
      </c>
      <c r="M614" s="92">
        <v>78705</v>
      </c>
      <c r="N614" s="92">
        <v>15</v>
      </c>
      <c r="O614" s="99">
        <v>0.376</v>
      </c>
      <c r="P614" s="59">
        <v>39157</v>
      </c>
      <c r="Q614" s="59">
        <v>39374</v>
      </c>
      <c r="R614" s="93" t="s">
        <v>2033</v>
      </c>
      <c r="S614" s="93" t="s">
        <v>1609</v>
      </c>
      <c r="T614" s="32" t="s">
        <v>1610</v>
      </c>
      <c r="U614" s="93" t="s">
        <v>178</v>
      </c>
      <c r="V614" s="93" t="s">
        <v>2285</v>
      </c>
      <c r="X614" s="43"/>
      <c r="Y614" s="8"/>
      <c r="Z614" s="43"/>
      <c r="AA614" s="8"/>
      <c r="AB614" s="6"/>
      <c r="AC614" s="8"/>
      <c r="AD614" s="8"/>
      <c r="AE614" s="8"/>
      <c r="AF614" s="36"/>
      <c r="AG614" s="8"/>
      <c r="AH614" s="6"/>
      <c r="AI614" s="10"/>
      <c r="AJ614" s="10"/>
      <c r="AK614" s="10"/>
      <c r="AL614" s="6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</row>
    <row r="615" spans="1:147" ht="18.75">
      <c r="D615" s="33"/>
      <c r="G615" s="14" t="s">
        <v>4083</v>
      </c>
      <c r="H615" s="14" t="s">
        <v>4084</v>
      </c>
      <c r="I615" s="14" t="s">
        <v>4085</v>
      </c>
      <c r="L615" s="14" t="s">
        <v>2914</v>
      </c>
      <c r="M615" s="32">
        <v>78705</v>
      </c>
      <c r="N615" s="41">
        <v>16</v>
      </c>
      <c r="O615" s="53">
        <v>0.44</v>
      </c>
      <c r="P615" s="31">
        <v>33821</v>
      </c>
      <c r="Q615" s="31">
        <v>33942</v>
      </c>
      <c r="R615" s="31"/>
      <c r="S615" s="32" t="s">
        <v>4086</v>
      </c>
      <c r="T615" s="32" t="s">
        <v>4087</v>
      </c>
      <c r="U615" s="32" t="s">
        <v>3338</v>
      </c>
      <c r="V615" s="32" t="s">
        <v>179</v>
      </c>
      <c r="X615" s="43"/>
      <c r="Y615" s="8"/>
      <c r="Z615" s="43"/>
      <c r="AA615" s="8"/>
      <c r="AB615" s="6"/>
      <c r="AC615" s="8"/>
      <c r="AD615" s="8"/>
      <c r="AE615" s="8"/>
      <c r="AF615" s="36"/>
      <c r="AG615" s="8"/>
      <c r="AH615" s="6"/>
      <c r="AI615" s="10"/>
      <c r="AJ615" s="10"/>
      <c r="AK615" s="10"/>
      <c r="AL615" s="6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</row>
    <row r="616" spans="1:147" ht="18.75">
      <c r="D616" s="33"/>
      <c r="E616" s="33">
        <v>219538</v>
      </c>
      <c r="G616" s="14" t="s">
        <v>2502</v>
      </c>
      <c r="H616" s="14" t="s">
        <v>948</v>
      </c>
      <c r="I616" s="14" t="s">
        <v>3222</v>
      </c>
      <c r="J616" s="32">
        <v>121240</v>
      </c>
      <c r="L616" s="14" t="s">
        <v>3223</v>
      </c>
      <c r="M616" s="32">
        <v>78727</v>
      </c>
      <c r="N616" s="32">
        <v>60</v>
      </c>
      <c r="O616" s="53">
        <v>8.0660000000000007</v>
      </c>
      <c r="P616" s="31">
        <v>37848</v>
      </c>
      <c r="Q616" s="31">
        <v>38062</v>
      </c>
      <c r="R616" s="32" t="s">
        <v>2045</v>
      </c>
      <c r="S616" s="32" t="s">
        <v>145</v>
      </c>
      <c r="T616" s="32" t="s">
        <v>146</v>
      </c>
      <c r="U616" s="32" t="s">
        <v>914</v>
      </c>
      <c r="V616" s="32" t="s">
        <v>4053</v>
      </c>
      <c r="X616" s="43"/>
      <c r="Y616" s="8"/>
      <c r="Z616" s="43"/>
      <c r="AA616" s="8"/>
      <c r="AB616" s="6"/>
      <c r="AC616" s="8"/>
      <c r="AD616" s="8"/>
      <c r="AE616" s="8"/>
      <c r="AF616" s="36"/>
      <c r="AG616" s="8"/>
      <c r="AH616" s="6"/>
      <c r="AI616" s="10"/>
      <c r="AJ616" s="10"/>
      <c r="AK616" s="10"/>
      <c r="AL616" s="6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</row>
    <row r="617" spans="1:147" ht="25.5">
      <c r="B617" s="33"/>
      <c r="C617" s="167"/>
      <c r="G617" s="14" t="s">
        <v>4088</v>
      </c>
      <c r="H617" s="14" t="s">
        <v>4089</v>
      </c>
      <c r="I617" s="14" t="s">
        <v>4090</v>
      </c>
      <c r="L617" s="14" t="s">
        <v>2915</v>
      </c>
      <c r="M617" s="32">
        <v>78727</v>
      </c>
      <c r="N617" s="41">
        <v>104</v>
      </c>
      <c r="O617" s="53">
        <v>8.5</v>
      </c>
      <c r="P617" s="31">
        <v>35493</v>
      </c>
      <c r="Q617" s="31"/>
      <c r="R617" s="31"/>
      <c r="S617" s="32" t="s">
        <v>4091</v>
      </c>
      <c r="T617" s="32" t="s">
        <v>4092</v>
      </c>
      <c r="U617" s="32" t="s">
        <v>562</v>
      </c>
      <c r="V617" s="32" t="s">
        <v>3559</v>
      </c>
      <c r="X617" s="43"/>
      <c r="Y617" s="8"/>
      <c r="Z617" s="43"/>
      <c r="AA617" s="8"/>
      <c r="AB617" s="6"/>
      <c r="AC617" s="8"/>
      <c r="AD617" s="8"/>
      <c r="AE617" s="8"/>
      <c r="AF617" s="36"/>
      <c r="AG617" s="8"/>
      <c r="AH617" s="6"/>
      <c r="AI617" s="10"/>
      <c r="AJ617" s="10"/>
      <c r="AK617" s="10"/>
      <c r="AL617" s="6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</row>
    <row r="618" spans="1:147" ht="18.75">
      <c r="D618" s="33"/>
      <c r="E618" s="60">
        <v>271901</v>
      </c>
      <c r="G618" s="56" t="s">
        <v>2186</v>
      </c>
      <c r="H618" s="56" t="s">
        <v>4260</v>
      </c>
      <c r="I618" s="56" t="s">
        <v>58</v>
      </c>
      <c r="J618" s="92"/>
      <c r="K618" s="92"/>
      <c r="L618" s="56" t="s">
        <v>2187</v>
      </c>
      <c r="M618" s="32">
        <v>78705</v>
      </c>
      <c r="N618" s="100">
        <v>24</v>
      </c>
      <c r="O618" s="99">
        <v>0.23</v>
      </c>
      <c r="P618" s="59">
        <v>38552</v>
      </c>
      <c r="Q618" s="59">
        <v>38691</v>
      </c>
      <c r="R618" s="32" t="s">
        <v>1036</v>
      </c>
      <c r="S618" s="32" t="s">
        <v>1208</v>
      </c>
      <c r="T618" s="32" t="s">
        <v>1209</v>
      </c>
      <c r="U618" s="32" t="s">
        <v>3338</v>
      </c>
      <c r="V618" s="32" t="s">
        <v>738</v>
      </c>
      <c r="X618" s="43"/>
      <c r="Y618" s="8"/>
      <c r="Z618" s="43"/>
      <c r="AA618" s="8"/>
      <c r="AB618" s="6"/>
      <c r="AC618" s="8"/>
      <c r="AD618" s="8"/>
      <c r="AE618" s="8"/>
      <c r="AF618" s="36"/>
      <c r="AG618" s="8"/>
      <c r="AH618" s="6"/>
      <c r="AI618" s="10"/>
      <c r="AJ618" s="10"/>
      <c r="AK618" s="10"/>
      <c r="AL618" s="6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  <c r="EN618" s="10"/>
      <c r="EO618" s="10"/>
      <c r="EP618" s="10"/>
      <c r="EQ618" s="10"/>
    </row>
    <row r="619" spans="1:147" ht="18.75">
      <c r="D619" s="33"/>
      <c r="E619" s="60">
        <v>10010997</v>
      </c>
      <c r="G619" s="56" t="s">
        <v>728</v>
      </c>
      <c r="H619" s="56" t="s">
        <v>3534</v>
      </c>
      <c r="I619" s="56" t="s">
        <v>3815</v>
      </c>
      <c r="J619" s="92">
        <v>1049343</v>
      </c>
      <c r="K619" s="92"/>
      <c r="L619" s="56" t="s">
        <v>3815</v>
      </c>
      <c r="M619" s="92">
        <v>78741</v>
      </c>
      <c r="N619" s="92">
        <v>192</v>
      </c>
      <c r="O619" s="99">
        <v>9.9390000000000001</v>
      </c>
      <c r="P619" s="59">
        <v>39149</v>
      </c>
      <c r="Q619" s="59">
        <v>39219</v>
      </c>
      <c r="R619" s="93" t="s">
        <v>2033</v>
      </c>
      <c r="S619" s="93" t="s">
        <v>3816</v>
      </c>
      <c r="T619" s="32" t="s">
        <v>3817</v>
      </c>
      <c r="U619" s="32" t="s">
        <v>3338</v>
      </c>
      <c r="V619" s="93" t="s">
        <v>2285</v>
      </c>
      <c r="X619" s="43"/>
      <c r="Y619" s="8"/>
      <c r="Z619" s="43"/>
      <c r="AA619" s="8"/>
      <c r="AB619" s="6"/>
      <c r="AC619" s="8"/>
      <c r="AD619" s="8"/>
      <c r="AE619" s="8"/>
      <c r="AF619" s="36"/>
      <c r="AG619" s="8"/>
      <c r="AH619" s="6"/>
      <c r="AI619" s="10"/>
      <c r="AJ619" s="10"/>
      <c r="AK619" s="10"/>
      <c r="AL619" s="6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  <c r="EN619" s="10"/>
      <c r="EO619" s="10"/>
      <c r="EP619" s="10"/>
      <c r="EQ619" s="10"/>
    </row>
    <row r="620" spans="1:147" ht="18.75">
      <c r="B620" s="14"/>
      <c r="C620" s="32"/>
      <c r="D620" s="33"/>
      <c r="G620" s="14" t="s">
        <v>4093</v>
      </c>
      <c r="H620" s="14" t="s">
        <v>4094</v>
      </c>
      <c r="I620" s="14" t="s">
        <v>105</v>
      </c>
      <c r="L620" s="14" t="s">
        <v>2916</v>
      </c>
      <c r="M620" s="32">
        <v>78705</v>
      </c>
      <c r="N620" s="41">
        <v>7</v>
      </c>
      <c r="O620" s="53">
        <v>0.57999999999999996</v>
      </c>
      <c r="P620" s="31">
        <v>36349</v>
      </c>
      <c r="Q620" s="31">
        <v>36570</v>
      </c>
      <c r="R620" s="31"/>
      <c r="S620" s="32" t="s">
        <v>106</v>
      </c>
      <c r="T620" s="32" t="s">
        <v>107</v>
      </c>
      <c r="U620" s="32" t="s">
        <v>3338</v>
      </c>
      <c r="V620" s="32" t="s">
        <v>1379</v>
      </c>
      <c r="X620" s="43"/>
      <c r="Y620" s="49"/>
      <c r="Z620" s="43"/>
      <c r="AA620" s="8"/>
      <c r="AB620" s="6"/>
      <c r="AC620" s="8"/>
      <c r="AD620" s="8"/>
      <c r="AE620" s="8"/>
      <c r="AF620" s="36"/>
      <c r="AG620" s="8"/>
      <c r="AH620" s="6"/>
      <c r="AI620" s="10"/>
      <c r="AJ620" s="10"/>
      <c r="AK620" s="10"/>
      <c r="AL620" s="6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</row>
    <row r="621" spans="1:147" ht="18.75">
      <c r="B621" s="14"/>
      <c r="C621" s="32"/>
      <c r="D621" s="33"/>
      <c r="G621" s="14" t="s">
        <v>108</v>
      </c>
      <c r="H621" s="14" t="s">
        <v>109</v>
      </c>
      <c r="I621" s="14" t="s">
        <v>110</v>
      </c>
      <c r="L621" s="14" t="s">
        <v>2725</v>
      </c>
      <c r="M621" s="32">
        <v>78727</v>
      </c>
      <c r="N621" s="41">
        <v>260</v>
      </c>
      <c r="O621" s="53">
        <v>14.74</v>
      </c>
      <c r="P621" s="31">
        <v>34883</v>
      </c>
      <c r="Q621" s="31">
        <v>35061</v>
      </c>
      <c r="R621" s="31"/>
      <c r="S621" s="32" t="s">
        <v>111</v>
      </c>
      <c r="T621" s="32" t="s">
        <v>3204</v>
      </c>
      <c r="U621" s="32" t="s">
        <v>3338</v>
      </c>
      <c r="V621" s="32" t="s">
        <v>3553</v>
      </c>
      <c r="X621" s="43"/>
      <c r="Y621" s="44"/>
      <c r="Z621" s="43"/>
      <c r="AA621" s="8"/>
      <c r="AB621" s="6"/>
      <c r="AC621" s="8"/>
      <c r="AD621" s="8"/>
      <c r="AE621" s="8"/>
      <c r="AF621" s="36"/>
      <c r="AG621" s="8"/>
      <c r="AH621" s="6"/>
      <c r="AI621" s="10"/>
      <c r="AJ621" s="10"/>
      <c r="AK621" s="10"/>
      <c r="AL621" s="6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J621" s="10"/>
      <c r="EK621" s="10"/>
      <c r="EL621" s="10"/>
      <c r="EM621" s="10"/>
      <c r="EN621" s="10"/>
      <c r="EO621" s="10"/>
      <c r="EP621" s="10"/>
      <c r="EQ621" s="10"/>
    </row>
    <row r="622" spans="1:147" ht="18.75">
      <c r="B622" s="14"/>
      <c r="C622" s="32"/>
      <c r="D622" s="33"/>
      <c r="E622" s="58" t="s">
        <v>1521</v>
      </c>
      <c r="G622" s="56" t="s">
        <v>1443</v>
      </c>
      <c r="H622" s="56" t="s">
        <v>112</v>
      </c>
      <c r="I622" s="14" t="s">
        <v>3939</v>
      </c>
      <c r="J622" s="32">
        <v>374228</v>
      </c>
      <c r="L622" s="56" t="s">
        <v>3368</v>
      </c>
      <c r="M622" s="32">
        <v>78727</v>
      </c>
      <c r="N622" s="92">
        <v>96</v>
      </c>
      <c r="O622" s="99">
        <v>9.2690000000000001</v>
      </c>
      <c r="P622" s="59">
        <v>38483</v>
      </c>
      <c r="Q622" s="59">
        <v>39051</v>
      </c>
      <c r="R622" s="32" t="s">
        <v>1157</v>
      </c>
      <c r="S622" s="32" t="s">
        <v>3462</v>
      </c>
      <c r="T622" s="32" t="s">
        <v>3463</v>
      </c>
      <c r="U622" s="32" t="s">
        <v>3338</v>
      </c>
      <c r="V622" s="32" t="s">
        <v>3050</v>
      </c>
      <c r="X622" s="43"/>
      <c r="Y622" s="8"/>
      <c r="Z622" s="43"/>
      <c r="AA622" s="8"/>
      <c r="AB622" s="6"/>
      <c r="AC622" s="8"/>
      <c r="AD622" s="8"/>
      <c r="AE622" s="8"/>
      <c r="AF622" s="36"/>
      <c r="AG622" s="8"/>
      <c r="AH622" s="6"/>
      <c r="AI622" s="10"/>
      <c r="AJ622" s="10"/>
      <c r="AK622" s="10"/>
      <c r="AL622" s="6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</row>
    <row r="623" spans="1:147" ht="18.75">
      <c r="B623" s="14"/>
      <c r="C623" s="32"/>
      <c r="D623" s="33"/>
      <c r="E623" s="33">
        <v>174595</v>
      </c>
      <c r="G623" s="14" t="s">
        <v>367</v>
      </c>
      <c r="H623" s="14" t="s">
        <v>2686</v>
      </c>
      <c r="I623" s="14" t="s">
        <v>1989</v>
      </c>
      <c r="L623" s="14" t="s">
        <v>1051</v>
      </c>
      <c r="M623" s="32">
        <v>78727</v>
      </c>
      <c r="N623" s="41">
        <v>201</v>
      </c>
      <c r="O623" s="53">
        <v>24.53</v>
      </c>
      <c r="P623" s="31">
        <v>37040</v>
      </c>
      <c r="Q623" s="31">
        <v>37173</v>
      </c>
      <c r="R623" s="32" t="s">
        <v>2045</v>
      </c>
      <c r="S623" s="32" t="s">
        <v>1052</v>
      </c>
      <c r="T623" s="47" t="s">
        <v>1053</v>
      </c>
      <c r="U623" s="32" t="s">
        <v>3338</v>
      </c>
      <c r="V623" s="32" t="s">
        <v>1090</v>
      </c>
      <c r="X623" s="43"/>
      <c r="Y623" s="8"/>
      <c r="Z623" s="43"/>
      <c r="AA623" s="8"/>
      <c r="AB623" s="6"/>
      <c r="AC623" s="8"/>
      <c r="AD623" s="8"/>
      <c r="AE623" s="8"/>
      <c r="AF623" s="36"/>
      <c r="AG623" s="8"/>
      <c r="AH623" s="6"/>
      <c r="AI623" s="10"/>
      <c r="AJ623" s="10"/>
      <c r="AK623" s="10"/>
      <c r="AL623" s="6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J623" s="10"/>
      <c r="EK623" s="10"/>
      <c r="EL623" s="10"/>
      <c r="EM623" s="10"/>
      <c r="EN623" s="10"/>
      <c r="EO623" s="10"/>
      <c r="EP623" s="10"/>
      <c r="EQ623" s="10"/>
    </row>
    <row r="624" spans="1:147" ht="18.75">
      <c r="B624" s="14"/>
      <c r="C624" s="32"/>
      <c r="D624" s="33"/>
      <c r="E624" s="131">
        <v>10740556</v>
      </c>
      <c r="F624" s="14"/>
      <c r="G624" s="132" t="s">
        <v>1843</v>
      </c>
      <c r="H624" s="132" t="s">
        <v>1842</v>
      </c>
      <c r="I624" s="132" t="s">
        <v>1844</v>
      </c>
      <c r="J624" s="133">
        <v>280444</v>
      </c>
      <c r="K624" s="132"/>
      <c r="M624" s="133" t="s">
        <v>3669</v>
      </c>
      <c r="N624" s="32">
        <f>197+13+79+6</f>
        <v>295</v>
      </c>
      <c r="O624" s="141">
        <v>4.9850000000000003</v>
      </c>
      <c r="P624" s="134">
        <v>40996</v>
      </c>
      <c r="Q624" s="14"/>
      <c r="R624" s="133" t="s">
        <v>4111</v>
      </c>
      <c r="S624" s="133" t="s">
        <v>1889</v>
      </c>
      <c r="T624" s="133" t="s">
        <v>2249</v>
      </c>
      <c r="U624" s="133" t="s">
        <v>915</v>
      </c>
      <c r="V624" s="32" t="s">
        <v>4439</v>
      </c>
      <c r="X624" s="43"/>
      <c r="Y624" s="8"/>
      <c r="Z624" s="43"/>
      <c r="AA624" s="8"/>
      <c r="AB624" s="6"/>
      <c r="AC624" s="8"/>
      <c r="AD624" s="8"/>
      <c r="AE624" s="8"/>
      <c r="AF624" s="36"/>
      <c r="AG624" s="8"/>
      <c r="AH624" s="6"/>
      <c r="AI624" s="10"/>
      <c r="AJ624" s="10"/>
      <c r="AK624" s="10"/>
      <c r="AL624" s="6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</row>
    <row r="625" spans="1:147" ht="18.75">
      <c r="B625" s="14"/>
      <c r="C625" s="32"/>
      <c r="D625" s="33"/>
      <c r="G625" s="14" t="s">
        <v>3205</v>
      </c>
      <c r="H625" s="14" t="s">
        <v>3206</v>
      </c>
      <c r="I625" s="14" t="s">
        <v>3207</v>
      </c>
      <c r="L625" s="14" t="s">
        <v>2767</v>
      </c>
      <c r="M625" s="32">
        <v>78749</v>
      </c>
      <c r="N625" s="41">
        <v>396</v>
      </c>
      <c r="O625" s="53">
        <v>32.700000000000003</v>
      </c>
      <c r="P625" s="31">
        <v>34277</v>
      </c>
      <c r="Q625" s="31">
        <v>34423</v>
      </c>
      <c r="R625" s="31"/>
      <c r="S625" s="32" t="s">
        <v>3053</v>
      </c>
      <c r="T625" s="32" t="s">
        <v>1789</v>
      </c>
      <c r="U625" s="32" t="s">
        <v>3338</v>
      </c>
      <c r="V625" s="32" t="s">
        <v>3546</v>
      </c>
      <c r="X625" s="43"/>
      <c r="Y625" s="44"/>
      <c r="Z625" s="43"/>
      <c r="AA625" s="8"/>
      <c r="AB625" s="6"/>
      <c r="AC625" s="8"/>
      <c r="AD625" s="8"/>
      <c r="AE625" s="8"/>
      <c r="AF625" s="36"/>
      <c r="AG625" s="8"/>
      <c r="AH625" s="6"/>
      <c r="AI625" s="10"/>
      <c r="AJ625" s="10"/>
      <c r="AK625" s="10"/>
      <c r="AL625" s="6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</row>
    <row r="626" spans="1:147" ht="18.75">
      <c r="B626" s="14"/>
      <c r="C626" s="32"/>
      <c r="D626" s="33"/>
      <c r="E626" s="60">
        <v>302970</v>
      </c>
      <c r="G626" s="56" t="s">
        <v>2495</v>
      </c>
      <c r="H626" s="56" t="s">
        <v>1245</v>
      </c>
      <c r="I626" s="33" t="s">
        <v>3491</v>
      </c>
      <c r="J626" s="32">
        <v>195758</v>
      </c>
      <c r="L626" s="56" t="s">
        <v>2496</v>
      </c>
      <c r="M626" s="92">
        <v>78733</v>
      </c>
      <c r="N626" s="92">
        <v>10</v>
      </c>
      <c r="O626" s="99">
        <v>48.932000000000002</v>
      </c>
      <c r="P626" s="59">
        <v>38961</v>
      </c>
      <c r="Q626" s="59">
        <v>39345</v>
      </c>
      <c r="R626" s="59" t="s">
        <v>1036</v>
      </c>
      <c r="S626" s="93" t="s">
        <v>1246</v>
      </c>
      <c r="T626" s="93" t="s">
        <v>1247</v>
      </c>
      <c r="U626" s="93" t="s">
        <v>914</v>
      </c>
      <c r="V626" s="32" t="s">
        <v>777</v>
      </c>
      <c r="X626" s="43"/>
      <c r="Y626" s="44"/>
      <c r="Z626" s="43"/>
      <c r="AA626" s="8"/>
      <c r="AB626" s="6"/>
      <c r="AC626" s="8"/>
      <c r="AD626" s="8"/>
      <c r="AE626" s="8"/>
      <c r="AF626" s="36"/>
      <c r="AG626" s="8"/>
      <c r="AH626" s="6"/>
      <c r="AI626" s="10"/>
      <c r="AJ626" s="10"/>
      <c r="AK626" s="10"/>
      <c r="AL626" s="6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P626" s="10"/>
      <c r="DQ626" s="10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  <c r="EI626" s="10"/>
      <c r="EJ626" s="10"/>
      <c r="EK626" s="10"/>
      <c r="EL626" s="10"/>
      <c r="EM626" s="10"/>
      <c r="EN626" s="10"/>
      <c r="EO626" s="10"/>
      <c r="EP626" s="10"/>
      <c r="EQ626" s="10"/>
    </row>
    <row r="627" spans="1:147" ht="18.75">
      <c r="B627" s="14"/>
      <c r="C627" s="32"/>
      <c r="D627" s="33"/>
      <c r="E627" s="33">
        <v>216970</v>
      </c>
      <c r="G627" s="14" t="s">
        <v>4391</v>
      </c>
      <c r="H627" s="14" t="s">
        <v>4390</v>
      </c>
      <c r="I627" s="14" t="s">
        <v>4061</v>
      </c>
      <c r="L627" s="14" t="s">
        <v>4291</v>
      </c>
      <c r="M627" s="32">
        <v>78717</v>
      </c>
      <c r="N627" s="41">
        <v>366</v>
      </c>
      <c r="O627" s="53">
        <v>25.452000000000002</v>
      </c>
      <c r="P627" s="31">
        <v>37371</v>
      </c>
      <c r="R627" s="32" t="s">
        <v>2045</v>
      </c>
      <c r="S627" s="32" t="s">
        <v>1932</v>
      </c>
      <c r="T627" s="32" t="s">
        <v>1933</v>
      </c>
      <c r="U627" s="32" t="s">
        <v>562</v>
      </c>
      <c r="V627" s="32" t="s">
        <v>2327</v>
      </c>
      <c r="X627" s="43"/>
      <c r="Y627" s="8"/>
      <c r="Z627" s="43"/>
      <c r="AA627" s="8"/>
      <c r="AB627" s="6"/>
      <c r="AC627" s="8"/>
      <c r="AD627" s="8"/>
      <c r="AE627" s="8"/>
      <c r="AF627" s="36"/>
      <c r="AG627" s="8"/>
      <c r="AH627" s="6"/>
      <c r="AI627" s="10"/>
      <c r="AJ627" s="10"/>
      <c r="AK627" s="10"/>
      <c r="AL627" s="6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  <c r="EN627" s="10"/>
      <c r="EO627" s="10"/>
      <c r="EP627" s="10"/>
      <c r="EQ627" s="10"/>
    </row>
    <row r="628" spans="1:147" ht="18.75">
      <c r="D628" s="33"/>
      <c r="E628" s="58" t="s">
        <v>4490</v>
      </c>
      <c r="G628" s="14" t="s">
        <v>4491</v>
      </c>
      <c r="H628" s="56" t="s">
        <v>186</v>
      </c>
      <c r="I628" s="14" t="s">
        <v>158</v>
      </c>
      <c r="J628" s="32">
        <v>3298176</v>
      </c>
      <c r="L628" s="14" t="s">
        <v>158</v>
      </c>
      <c r="M628" s="92">
        <v>78739</v>
      </c>
      <c r="N628" s="92">
        <v>144</v>
      </c>
      <c r="O628" s="99">
        <v>35.56</v>
      </c>
      <c r="P628" s="59">
        <v>39225</v>
      </c>
      <c r="Q628" s="59">
        <v>39798</v>
      </c>
      <c r="R628" s="32" t="s">
        <v>4111</v>
      </c>
      <c r="S628" s="93" t="s">
        <v>159</v>
      </c>
      <c r="T628" s="32" t="s">
        <v>160</v>
      </c>
      <c r="U628" s="93" t="s">
        <v>178</v>
      </c>
      <c r="V628" s="93" t="s">
        <v>2284</v>
      </c>
      <c r="X628" s="43"/>
      <c r="Y628" s="8"/>
      <c r="Z628" s="43"/>
      <c r="AA628" s="8"/>
      <c r="AB628" s="6"/>
      <c r="AC628" s="8"/>
      <c r="AD628" s="8"/>
      <c r="AE628" s="8"/>
      <c r="AF628" s="36"/>
      <c r="AG628" s="8"/>
      <c r="AH628" s="6"/>
      <c r="AI628" s="10"/>
      <c r="AJ628" s="10"/>
      <c r="AK628" s="10"/>
      <c r="AL628" s="6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  <c r="EN628" s="10"/>
      <c r="EO628" s="10"/>
      <c r="EP628" s="10"/>
      <c r="EQ628" s="10"/>
    </row>
    <row r="629" spans="1:147" ht="18.75">
      <c r="B629" s="14"/>
      <c r="C629" s="32"/>
      <c r="D629" s="33"/>
      <c r="E629" s="58" t="s">
        <v>254</v>
      </c>
      <c r="G629" s="56" t="s">
        <v>1307</v>
      </c>
      <c r="H629" s="56" t="s">
        <v>2757</v>
      </c>
      <c r="I629" s="57" t="s">
        <v>1461</v>
      </c>
      <c r="J629" s="92">
        <v>576812</v>
      </c>
      <c r="K629" s="92"/>
      <c r="L629" s="57" t="s">
        <v>1461</v>
      </c>
      <c r="M629" s="32">
        <v>78741</v>
      </c>
      <c r="N629" s="92">
        <v>300</v>
      </c>
      <c r="O629" s="99">
        <v>26.3156</v>
      </c>
      <c r="P629" s="59">
        <v>38797</v>
      </c>
      <c r="Q629" s="59">
        <v>39027</v>
      </c>
      <c r="R629" s="32" t="s">
        <v>2033</v>
      </c>
      <c r="S629" s="93" t="s">
        <v>2409</v>
      </c>
      <c r="T629" s="32" t="s">
        <v>1765</v>
      </c>
      <c r="U629" s="93" t="s">
        <v>178</v>
      </c>
      <c r="V629" s="32" t="s">
        <v>1969</v>
      </c>
      <c r="X629" s="43"/>
      <c r="Y629" s="44"/>
      <c r="Z629" s="43"/>
      <c r="AA629" s="8"/>
      <c r="AB629" s="6"/>
      <c r="AC629" s="8"/>
      <c r="AD629" s="8"/>
      <c r="AE629" s="8"/>
      <c r="AF629" s="36"/>
      <c r="AG629" s="8"/>
      <c r="AH629" s="6"/>
      <c r="AI629" s="10"/>
      <c r="AJ629" s="10"/>
      <c r="AK629" s="10"/>
      <c r="AL629" s="6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J629" s="10"/>
      <c r="EK629" s="10"/>
      <c r="EL629" s="10"/>
      <c r="EM629" s="10"/>
      <c r="EN629" s="10"/>
      <c r="EO629" s="10"/>
      <c r="EP629" s="10"/>
      <c r="EQ629" s="10"/>
    </row>
    <row r="630" spans="1:147" ht="18.75">
      <c r="B630" s="14"/>
      <c r="C630" s="32"/>
      <c r="D630" s="33"/>
      <c r="E630" s="60">
        <v>310842</v>
      </c>
      <c r="G630" s="56" t="s">
        <v>1709</v>
      </c>
      <c r="H630" s="56" t="s">
        <v>1602</v>
      </c>
      <c r="I630" s="56" t="s">
        <v>1710</v>
      </c>
      <c r="J630" s="92"/>
      <c r="K630" s="92"/>
      <c r="L630" s="56" t="s">
        <v>1710</v>
      </c>
      <c r="M630" s="92">
        <v>78701</v>
      </c>
      <c r="N630" s="92">
        <v>91</v>
      </c>
      <c r="O630" s="99">
        <v>1.34</v>
      </c>
      <c r="P630" s="59">
        <v>39134</v>
      </c>
      <c r="Q630" s="14"/>
      <c r="R630" s="93" t="s">
        <v>4364</v>
      </c>
      <c r="S630" s="93" t="s">
        <v>2408</v>
      </c>
      <c r="T630" s="32" t="s">
        <v>586</v>
      </c>
      <c r="U630" s="93" t="s">
        <v>2780</v>
      </c>
      <c r="V630" s="93" t="s">
        <v>2285</v>
      </c>
      <c r="X630" s="43"/>
      <c r="Y630" s="44"/>
      <c r="Z630" s="43"/>
      <c r="AA630" s="8"/>
      <c r="AB630" s="6"/>
      <c r="AC630" s="8"/>
      <c r="AD630" s="8"/>
      <c r="AE630" s="8"/>
      <c r="AF630" s="36"/>
      <c r="AG630" s="8"/>
      <c r="AH630" s="6"/>
      <c r="AI630" s="10"/>
      <c r="AJ630" s="10"/>
      <c r="AK630" s="10"/>
      <c r="AL630" s="6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J630" s="10"/>
      <c r="EK630" s="10"/>
      <c r="EL630" s="10"/>
      <c r="EM630" s="10"/>
      <c r="EN630" s="10"/>
      <c r="EO630" s="10"/>
      <c r="EP630" s="10"/>
      <c r="EQ630" s="10"/>
    </row>
    <row r="631" spans="1:147" ht="18.75">
      <c r="B631" s="14"/>
      <c r="C631" s="32"/>
      <c r="D631" s="33"/>
      <c r="E631" s="33">
        <v>10902</v>
      </c>
      <c r="G631" s="14" t="s">
        <v>682</v>
      </c>
      <c r="H631" s="14" t="s">
        <v>3465</v>
      </c>
      <c r="I631" s="14" t="s">
        <v>3613</v>
      </c>
      <c r="L631" s="14" t="s">
        <v>2769</v>
      </c>
      <c r="M631" s="32">
        <v>78728</v>
      </c>
      <c r="N631" s="41">
        <v>280</v>
      </c>
      <c r="O631" s="53">
        <v>14.19</v>
      </c>
      <c r="P631" s="31">
        <v>36399</v>
      </c>
      <c r="Q631" s="31">
        <v>36549</v>
      </c>
      <c r="R631" s="31"/>
      <c r="S631" s="32" t="s">
        <v>683</v>
      </c>
      <c r="T631" s="32" t="s">
        <v>684</v>
      </c>
      <c r="U631" s="32" t="s">
        <v>3338</v>
      </c>
      <c r="V631" s="32" t="s">
        <v>2842</v>
      </c>
      <c r="X631" s="43"/>
      <c r="Y631" s="44"/>
      <c r="Z631" s="43"/>
      <c r="AA631" s="8"/>
      <c r="AB631" s="6"/>
      <c r="AC631" s="8"/>
      <c r="AD631" s="8"/>
      <c r="AE631" s="8"/>
      <c r="AF631" s="36"/>
      <c r="AG631" s="8"/>
      <c r="AH631" s="6"/>
      <c r="AI631" s="10"/>
      <c r="AJ631" s="10"/>
      <c r="AK631" s="10"/>
      <c r="AL631" s="6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J631" s="10"/>
      <c r="EK631" s="10"/>
      <c r="EL631" s="10"/>
      <c r="EM631" s="10"/>
      <c r="EN631" s="10"/>
      <c r="EO631" s="10"/>
      <c r="EP631" s="10"/>
      <c r="EQ631" s="10"/>
    </row>
    <row r="632" spans="1:147" ht="18.75">
      <c r="A632" s="137"/>
      <c r="B632" s="14"/>
      <c r="D632" s="33"/>
      <c r="E632" s="60">
        <v>255764</v>
      </c>
      <c r="G632" s="56" t="s">
        <v>3515</v>
      </c>
      <c r="H632" s="56" t="s">
        <v>4433</v>
      </c>
      <c r="I632" s="14" t="s">
        <v>3945</v>
      </c>
      <c r="L632" s="56" t="s">
        <v>3616</v>
      </c>
      <c r="M632" s="32">
        <v>78735</v>
      </c>
      <c r="N632" s="92">
        <v>52</v>
      </c>
      <c r="O632" s="99">
        <v>17.100000000000001</v>
      </c>
      <c r="P632" s="59">
        <v>38497</v>
      </c>
      <c r="Q632" s="59">
        <v>38671</v>
      </c>
      <c r="R632" s="32" t="s">
        <v>4364</v>
      </c>
      <c r="S632" s="32" t="s">
        <v>3464</v>
      </c>
      <c r="T632" s="32" t="s">
        <v>3044</v>
      </c>
      <c r="U632" s="32" t="s">
        <v>3338</v>
      </c>
      <c r="V632" s="32" t="s">
        <v>3050</v>
      </c>
      <c r="X632" s="43"/>
      <c r="Y632" s="44"/>
      <c r="Z632" s="43"/>
      <c r="AA632" s="8"/>
      <c r="AB632" s="6"/>
      <c r="AC632" s="8"/>
      <c r="AD632" s="8"/>
      <c r="AE632" s="8"/>
      <c r="AF632" s="36"/>
      <c r="AG632" s="8"/>
      <c r="AH632" s="6"/>
      <c r="AI632" s="10"/>
      <c r="AJ632" s="10"/>
      <c r="AK632" s="10"/>
      <c r="AL632" s="6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  <c r="EN632" s="10"/>
      <c r="EO632" s="10"/>
      <c r="EP632" s="10"/>
      <c r="EQ632" s="10"/>
    </row>
    <row r="633" spans="1:147" ht="18.75">
      <c r="B633" s="14"/>
      <c r="C633" s="32"/>
      <c r="D633" s="33"/>
      <c r="E633" s="58" t="s">
        <v>3051</v>
      </c>
      <c r="G633" s="56" t="s">
        <v>3617</v>
      </c>
      <c r="H633" s="56" t="s">
        <v>3052</v>
      </c>
      <c r="I633" s="14" t="s">
        <v>4118</v>
      </c>
      <c r="L633" s="56" t="s">
        <v>342</v>
      </c>
      <c r="M633" s="32">
        <v>78702</v>
      </c>
      <c r="N633" s="32">
        <v>22</v>
      </c>
      <c r="O633" s="53">
        <v>0.45600000000000002</v>
      </c>
      <c r="P633" s="59">
        <v>38300</v>
      </c>
      <c r="Q633" s="59">
        <v>38656</v>
      </c>
      <c r="R633" s="5" t="s">
        <v>4111</v>
      </c>
      <c r="S633" s="5" t="s">
        <v>4116</v>
      </c>
      <c r="T633" s="5" t="s">
        <v>4117</v>
      </c>
      <c r="U633" s="32" t="s">
        <v>3338</v>
      </c>
      <c r="V633" s="32" t="s">
        <v>597</v>
      </c>
      <c r="X633" s="43"/>
      <c r="Y633" s="44"/>
      <c r="Z633" s="43"/>
      <c r="AA633" s="8"/>
      <c r="AB633" s="6"/>
      <c r="AC633" s="8"/>
      <c r="AD633" s="8"/>
      <c r="AE633" s="8"/>
      <c r="AF633" s="36"/>
      <c r="AG633" s="8"/>
      <c r="AH633" s="6"/>
      <c r="AI633" s="10"/>
      <c r="AJ633" s="10"/>
      <c r="AK633" s="10"/>
      <c r="AL633" s="6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  <c r="EN633" s="10"/>
      <c r="EO633" s="10"/>
      <c r="EP633" s="10"/>
      <c r="EQ633" s="10"/>
    </row>
    <row r="634" spans="1:147" ht="18.75">
      <c r="B634" s="14"/>
      <c r="C634" s="137"/>
      <c r="D634" s="33"/>
      <c r="E634" s="131">
        <v>10465540</v>
      </c>
      <c r="F634" s="14"/>
      <c r="G634" s="132" t="s">
        <v>2660</v>
      </c>
      <c r="H634" s="132" t="s">
        <v>2204</v>
      </c>
      <c r="I634" s="132" t="s">
        <v>3374</v>
      </c>
      <c r="J634" s="133">
        <v>3043419</v>
      </c>
      <c r="K634" s="132"/>
      <c r="L634" s="132"/>
      <c r="M634" s="133" t="s">
        <v>3957</v>
      </c>
      <c r="N634" s="32">
        <v>118</v>
      </c>
      <c r="O634" s="135">
        <v>6.47</v>
      </c>
      <c r="P634" s="134">
        <v>40373</v>
      </c>
      <c r="Q634" s="134">
        <v>40752</v>
      </c>
      <c r="R634" s="32" t="s">
        <v>4111</v>
      </c>
      <c r="S634" s="133" t="s">
        <v>3102</v>
      </c>
      <c r="T634" s="133" t="s">
        <v>3101</v>
      </c>
      <c r="U634" s="133" t="s">
        <v>178</v>
      </c>
      <c r="V634" s="32" t="s">
        <v>3878</v>
      </c>
      <c r="X634" s="43"/>
      <c r="Y634" s="44"/>
      <c r="Z634" s="43"/>
      <c r="AA634" s="8"/>
      <c r="AB634" s="6"/>
      <c r="AC634" s="8"/>
      <c r="AD634" s="8"/>
      <c r="AE634" s="8"/>
      <c r="AF634" s="36"/>
      <c r="AG634" s="8"/>
      <c r="AH634" s="6"/>
      <c r="AI634" s="10"/>
      <c r="AJ634" s="10"/>
      <c r="AK634" s="10"/>
      <c r="AL634" s="6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  <c r="EI634" s="10"/>
      <c r="EJ634" s="10"/>
      <c r="EK634" s="10"/>
      <c r="EL634" s="10"/>
      <c r="EM634" s="10"/>
      <c r="EN634" s="10"/>
      <c r="EO634" s="10"/>
      <c r="EP634" s="10"/>
      <c r="EQ634" s="10"/>
    </row>
    <row r="635" spans="1:147" ht="18.75">
      <c r="B635" s="14"/>
      <c r="C635" s="32"/>
      <c r="D635" s="33"/>
      <c r="E635" s="33">
        <v>175828</v>
      </c>
      <c r="G635" s="14" t="s">
        <v>1934</v>
      </c>
      <c r="H635" s="14" t="s">
        <v>3861</v>
      </c>
      <c r="I635" s="14" t="s">
        <v>1050</v>
      </c>
      <c r="L635" s="14" t="s">
        <v>2862</v>
      </c>
      <c r="M635" s="32">
        <v>78744</v>
      </c>
      <c r="N635" s="41">
        <v>496</v>
      </c>
      <c r="O635" s="53">
        <v>24.463999999999999</v>
      </c>
      <c r="P635" s="31">
        <v>37119</v>
      </c>
      <c r="Q635" s="31">
        <v>37410</v>
      </c>
      <c r="R635" s="32" t="s">
        <v>750</v>
      </c>
      <c r="S635" s="32" t="s">
        <v>3176</v>
      </c>
      <c r="T635" s="47" t="s">
        <v>3177</v>
      </c>
      <c r="U635" s="32" t="s">
        <v>562</v>
      </c>
      <c r="V635" s="32" t="s">
        <v>3036</v>
      </c>
      <c r="X635" s="43"/>
      <c r="Y635" s="44"/>
      <c r="Z635" s="43"/>
      <c r="AA635" s="8"/>
      <c r="AB635" s="6"/>
      <c r="AC635" s="8"/>
      <c r="AD635" s="8"/>
      <c r="AE635" s="8"/>
      <c r="AF635" s="36"/>
      <c r="AG635" s="8"/>
      <c r="AH635" s="6"/>
      <c r="AI635" s="10"/>
      <c r="AJ635" s="10"/>
      <c r="AK635" s="10"/>
      <c r="AL635" s="6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  <c r="EI635" s="10"/>
      <c r="EJ635" s="10"/>
      <c r="EK635" s="10"/>
      <c r="EL635" s="10"/>
      <c r="EM635" s="10"/>
      <c r="EN635" s="10"/>
      <c r="EO635" s="10"/>
      <c r="EP635" s="10"/>
      <c r="EQ635" s="10"/>
    </row>
    <row r="636" spans="1:147" ht="18.75">
      <c r="B636" s="14"/>
      <c r="C636" s="32"/>
      <c r="D636" s="33"/>
      <c r="E636" s="60">
        <v>288994</v>
      </c>
      <c r="G636" s="56" t="s">
        <v>816</v>
      </c>
      <c r="H636" s="56" t="s">
        <v>870</v>
      </c>
      <c r="I636" s="56" t="s">
        <v>817</v>
      </c>
      <c r="J636" s="92">
        <v>3052472</v>
      </c>
      <c r="K636" s="92"/>
      <c r="L636" s="56" t="s">
        <v>817</v>
      </c>
      <c r="M636" s="32">
        <v>78704</v>
      </c>
      <c r="N636" s="92">
        <v>375</v>
      </c>
      <c r="O636" s="99">
        <v>5.56</v>
      </c>
      <c r="P636" s="59">
        <v>38785</v>
      </c>
      <c r="Q636" s="59">
        <v>38915</v>
      </c>
      <c r="R636" s="47" t="s">
        <v>604</v>
      </c>
      <c r="S636" s="32" t="s">
        <v>871</v>
      </c>
      <c r="T636" s="93" t="s">
        <v>872</v>
      </c>
      <c r="U636" s="32" t="s">
        <v>3338</v>
      </c>
      <c r="V636" s="32" t="s">
        <v>1969</v>
      </c>
      <c r="X636" s="43"/>
      <c r="Y636" s="44"/>
      <c r="Z636" s="43"/>
      <c r="AA636" s="8"/>
      <c r="AB636" s="10"/>
      <c r="AC636" s="8"/>
      <c r="AD636" s="8"/>
      <c r="AE636" s="8"/>
      <c r="AF636" s="7"/>
      <c r="AG636" s="8"/>
      <c r="AH636" s="6"/>
      <c r="AI636" s="10"/>
      <c r="AJ636" s="10"/>
      <c r="AK636" s="10"/>
      <c r="AL636" s="6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  <c r="EN636" s="10"/>
      <c r="EO636" s="10"/>
      <c r="EP636" s="10"/>
      <c r="EQ636" s="10"/>
    </row>
    <row r="637" spans="1:147" ht="18.75">
      <c r="B637" s="14"/>
      <c r="C637" s="32"/>
      <c r="D637" s="33"/>
      <c r="E637" s="58" t="s">
        <v>4359</v>
      </c>
      <c r="G637" s="56" t="s">
        <v>1486</v>
      </c>
      <c r="H637" s="56" t="s">
        <v>4360</v>
      </c>
      <c r="I637" s="56" t="s">
        <v>815</v>
      </c>
      <c r="J637" s="92">
        <v>3207598</v>
      </c>
      <c r="K637" s="92"/>
      <c r="L637" s="56" t="s">
        <v>815</v>
      </c>
      <c r="M637" s="32">
        <v>78704</v>
      </c>
      <c r="N637" s="92">
        <v>62</v>
      </c>
      <c r="O637" s="99">
        <v>2.6419999999999999</v>
      </c>
      <c r="P637" s="59">
        <v>38842</v>
      </c>
      <c r="Q637" s="59">
        <v>39254</v>
      </c>
      <c r="R637" s="32" t="s">
        <v>1615</v>
      </c>
      <c r="S637" s="32" t="s">
        <v>868</v>
      </c>
      <c r="T637" s="32" t="s">
        <v>1398</v>
      </c>
      <c r="U637" s="32" t="s">
        <v>3338</v>
      </c>
      <c r="V637" s="32" t="s">
        <v>1969</v>
      </c>
      <c r="X637" s="43"/>
      <c r="Y637" s="44"/>
      <c r="Z637" s="43"/>
      <c r="AA637" s="8"/>
      <c r="AB637" s="10"/>
      <c r="AC637" s="8"/>
      <c r="AD637" s="8"/>
      <c r="AE637" s="8"/>
      <c r="AF637" s="7"/>
      <c r="AG637" s="8"/>
      <c r="AH637" s="6"/>
      <c r="AI637" s="10"/>
      <c r="AJ637" s="10"/>
      <c r="AK637" s="10"/>
      <c r="AL637" s="6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  <c r="EN637" s="10"/>
      <c r="EO637" s="10"/>
      <c r="EP637" s="10"/>
      <c r="EQ637" s="10"/>
    </row>
    <row r="638" spans="1:147" ht="18.75">
      <c r="A638" s="60"/>
      <c r="B638" s="14" t="s">
        <v>2807</v>
      </c>
      <c r="C638" s="92"/>
      <c r="D638" s="33"/>
      <c r="G638" s="14" t="s">
        <v>3208</v>
      </c>
      <c r="H638" s="14" t="s">
        <v>3209</v>
      </c>
      <c r="I638" s="14" t="s">
        <v>3210</v>
      </c>
      <c r="L638" s="14" t="s">
        <v>2770</v>
      </c>
      <c r="M638" s="32">
        <v>78731</v>
      </c>
      <c r="N638" s="41">
        <v>128</v>
      </c>
      <c r="O638" s="53">
        <v>8.86</v>
      </c>
      <c r="P638" s="31">
        <v>34535</v>
      </c>
      <c r="Q638" s="31">
        <v>34647</v>
      </c>
      <c r="R638" s="31"/>
      <c r="S638" s="32" t="s">
        <v>3211</v>
      </c>
      <c r="T638" s="32" t="s">
        <v>3212</v>
      </c>
      <c r="U638" s="32" t="s">
        <v>3338</v>
      </c>
      <c r="V638" s="32" t="s">
        <v>3549</v>
      </c>
      <c r="X638" s="43"/>
      <c r="Y638" s="44"/>
      <c r="Z638" s="43"/>
      <c r="AA638" s="8"/>
      <c r="AB638" s="6"/>
      <c r="AC638" s="8"/>
      <c r="AD638" s="8"/>
      <c r="AE638" s="8"/>
      <c r="AF638" s="36"/>
      <c r="AG638" s="8"/>
      <c r="AH638" s="6"/>
      <c r="AI638" s="10"/>
      <c r="AJ638" s="10"/>
      <c r="AK638" s="10"/>
      <c r="AL638" s="6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  <c r="EN638" s="10"/>
      <c r="EO638" s="10"/>
      <c r="EP638" s="10"/>
      <c r="EQ638" s="10"/>
    </row>
    <row r="639" spans="1:147" ht="18.75">
      <c r="B639" s="14"/>
      <c r="C639" s="32"/>
      <c r="D639" s="33"/>
      <c r="G639" s="14" t="s">
        <v>3213</v>
      </c>
      <c r="H639" s="14" t="s">
        <v>3214</v>
      </c>
      <c r="I639" s="14" t="s">
        <v>3059</v>
      </c>
      <c r="L639" s="14" t="s">
        <v>1149</v>
      </c>
      <c r="M639" s="32">
        <v>78726</v>
      </c>
      <c r="N639" s="41">
        <v>272</v>
      </c>
      <c r="O639" s="53">
        <v>20.12</v>
      </c>
      <c r="P639" s="31">
        <v>35335</v>
      </c>
      <c r="Q639" s="31">
        <v>35493</v>
      </c>
      <c r="R639" s="31"/>
      <c r="S639" s="32" t="s">
        <v>271</v>
      </c>
      <c r="T639" s="32" t="s">
        <v>272</v>
      </c>
      <c r="U639" s="32" t="s">
        <v>3338</v>
      </c>
      <c r="V639" s="32" t="s">
        <v>3557</v>
      </c>
      <c r="X639" s="43"/>
      <c r="Y639" s="44"/>
      <c r="Z639" s="43"/>
      <c r="AA639" s="8"/>
      <c r="AB639" s="6"/>
      <c r="AC639" s="8"/>
      <c r="AD639" s="8"/>
      <c r="AE639" s="8"/>
      <c r="AF639" s="36"/>
      <c r="AG639" s="8"/>
      <c r="AH639" s="6"/>
      <c r="AI639" s="10"/>
      <c r="AJ639" s="10"/>
      <c r="AK639" s="10"/>
      <c r="AL639" s="6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  <c r="EN639" s="10"/>
      <c r="EO639" s="10"/>
      <c r="EP639" s="10"/>
      <c r="EQ639" s="10"/>
    </row>
    <row r="640" spans="1:147" ht="18.75">
      <c r="B640" s="14"/>
      <c r="C640" s="32"/>
      <c r="D640" s="33"/>
      <c r="E640" s="63"/>
      <c r="G640" s="14" t="s">
        <v>273</v>
      </c>
      <c r="H640" s="14" t="s">
        <v>274</v>
      </c>
      <c r="I640" s="14" t="s">
        <v>3059</v>
      </c>
      <c r="L640" s="14" t="s">
        <v>1150</v>
      </c>
      <c r="M640" s="32">
        <v>78726</v>
      </c>
      <c r="N640" s="41">
        <v>300</v>
      </c>
      <c r="O640" s="53">
        <v>22</v>
      </c>
      <c r="P640" s="31">
        <v>36090</v>
      </c>
      <c r="Q640" s="31">
        <v>36282</v>
      </c>
      <c r="R640" s="31"/>
      <c r="S640" s="32" t="s">
        <v>271</v>
      </c>
      <c r="T640" s="32" t="s">
        <v>272</v>
      </c>
      <c r="U640" s="32" t="s">
        <v>3338</v>
      </c>
      <c r="V640" s="32" t="s">
        <v>3566</v>
      </c>
      <c r="X640" s="43"/>
      <c r="Y640" s="8"/>
      <c r="Z640" s="43"/>
      <c r="AA640" s="8"/>
      <c r="AB640" s="6"/>
      <c r="AC640" s="8"/>
      <c r="AD640" s="8"/>
      <c r="AE640" s="8"/>
      <c r="AF640" s="36"/>
      <c r="AG640" s="8"/>
      <c r="AH640" s="6"/>
      <c r="AI640" s="10"/>
      <c r="AJ640" s="10"/>
      <c r="AK640" s="10"/>
      <c r="AL640" s="6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  <c r="EN640" s="10"/>
      <c r="EO640" s="10"/>
      <c r="EP640" s="10"/>
      <c r="EQ640" s="10"/>
    </row>
    <row r="641" spans="1:147" ht="18.75">
      <c r="A641" s="137"/>
      <c r="B641"/>
      <c r="D641" s="33"/>
      <c r="E641" s="33">
        <v>10120307</v>
      </c>
      <c r="G641" s="14" t="s">
        <v>617</v>
      </c>
      <c r="H641" s="14" t="s">
        <v>618</v>
      </c>
      <c r="I641" s="14" t="s">
        <v>619</v>
      </c>
      <c r="J641" s="32">
        <v>300476</v>
      </c>
      <c r="M641" s="32">
        <v>78704</v>
      </c>
      <c r="N641" s="32">
        <v>8</v>
      </c>
      <c r="O641" s="53">
        <v>0.52</v>
      </c>
      <c r="P641" s="59">
        <v>39507</v>
      </c>
      <c r="Q641" s="59">
        <v>39750</v>
      </c>
      <c r="R641" s="32" t="s">
        <v>4364</v>
      </c>
      <c r="S641" s="93" t="s">
        <v>3395</v>
      </c>
      <c r="T641" s="32" t="s">
        <v>3396</v>
      </c>
      <c r="U641" s="93" t="s">
        <v>914</v>
      </c>
      <c r="V641" s="32" t="s">
        <v>3922</v>
      </c>
      <c r="X641" s="43"/>
      <c r="Y641" s="44"/>
      <c r="Z641" s="43"/>
      <c r="AA641" s="8"/>
      <c r="AB641" s="6"/>
      <c r="AC641" s="8"/>
      <c r="AD641" s="8"/>
      <c r="AE641" s="8"/>
      <c r="AF641" s="36"/>
      <c r="AG641" s="8"/>
      <c r="AH641" s="6"/>
      <c r="AI641" s="10"/>
      <c r="AJ641" s="10"/>
      <c r="AK641" s="10"/>
      <c r="AL641" s="6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P641" s="10"/>
      <c r="DQ641" s="10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10"/>
      <c r="EJ641" s="10"/>
      <c r="EK641" s="10"/>
      <c r="EL641" s="10"/>
      <c r="EM641" s="10"/>
      <c r="EN641" s="10"/>
      <c r="EO641" s="10"/>
      <c r="EP641" s="10"/>
      <c r="EQ641" s="10"/>
    </row>
    <row r="642" spans="1:147" ht="18.75">
      <c r="A642" s="101"/>
      <c r="B642" s="32"/>
      <c r="C642" s="128"/>
      <c r="D642" s="33"/>
      <c r="E642" s="131">
        <v>10565616</v>
      </c>
      <c r="F642" s="14"/>
      <c r="G642" s="132" t="s">
        <v>3149</v>
      </c>
      <c r="H642" s="132" t="s">
        <v>3150</v>
      </c>
      <c r="I642" s="132" t="s">
        <v>3148</v>
      </c>
      <c r="J642" s="133">
        <v>751508</v>
      </c>
      <c r="K642" s="14"/>
      <c r="M642" s="133" t="s">
        <v>3957</v>
      </c>
      <c r="N642" s="32">
        <v>39</v>
      </c>
      <c r="O642" s="135">
        <v>5.7</v>
      </c>
      <c r="P642" s="134">
        <v>40630</v>
      </c>
      <c r="Q642" s="134">
        <v>40925</v>
      </c>
      <c r="R642" s="32" t="s">
        <v>4364</v>
      </c>
      <c r="S642" s="133" t="s">
        <v>2577</v>
      </c>
      <c r="T642" s="162" t="s">
        <v>2578</v>
      </c>
      <c r="U642" s="133" t="s">
        <v>178</v>
      </c>
      <c r="V642" s="32" t="s">
        <v>2582</v>
      </c>
      <c r="X642" s="43"/>
      <c r="Y642" s="44"/>
      <c r="Z642" s="43"/>
      <c r="AA642" s="8"/>
      <c r="AB642" s="6"/>
      <c r="AC642" s="8"/>
      <c r="AD642" s="8"/>
      <c r="AE642" s="8"/>
      <c r="AF642" s="36"/>
      <c r="AG642" s="8"/>
      <c r="AH642" s="6"/>
      <c r="AI642" s="10"/>
      <c r="AJ642" s="10"/>
      <c r="AK642" s="10"/>
      <c r="AL642" s="6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  <c r="EN642" s="10"/>
      <c r="EO642" s="10"/>
      <c r="EP642" s="10"/>
      <c r="EQ642" s="10"/>
    </row>
    <row r="643" spans="1:147" ht="18.75">
      <c r="B643" s="14"/>
      <c r="C643" s="32"/>
      <c r="D643" s="33"/>
      <c r="E643" s="131">
        <v>10904589</v>
      </c>
      <c r="F643" s="14"/>
      <c r="G643" s="132" t="s">
        <v>4738</v>
      </c>
      <c r="H643" s="132" t="s">
        <v>4736</v>
      </c>
      <c r="I643" s="132" t="s">
        <v>4737</v>
      </c>
      <c r="J643" s="133">
        <v>751634</v>
      </c>
      <c r="K643" s="14"/>
      <c r="M643" s="133" t="s">
        <v>3957</v>
      </c>
      <c r="N643" s="5">
        <v>36</v>
      </c>
      <c r="O643" s="141">
        <v>7.4</v>
      </c>
      <c r="P643" s="134">
        <v>41333</v>
      </c>
      <c r="Q643" s="14"/>
      <c r="R643" s="133" t="s">
        <v>263</v>
      </c>
      <c r="S643" s="133" t="s">
        <v>4782</v>
      </c>
      <c r="T643" s="133" t="s">
        <v>2355</v>
      </c>
      <c r="U643" s="32" t="s">
        <v>915</v>
      </c>
      <c r="V643" s="32" t="s">
        <v>4801</v>
      </c>
      <c r="X643" s="43"/>
      <c r="Y643" s="44"/>
      <c r="Z643" s="43"/>
      <c r="AA643" s="8"/>
      <c r="AB643" s="6"/>
      <c r="AC643" s="8"/>
      <c r="AD643" s="8"/>
      <c r="AE643" s="8"/>
      <c r="AF643" s="36"/>
      <c r="AG643" s="8"/>
      <c r="AH643" s="6"/>
      <c r="AI643" s="10"/>
      <c r="AJ643" s="10"/>
      <c r="AK643" s="10"/>
      <c r="AL643" s="6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</row>
    <row r="644" spans="1:147" ht="18.75">
      <c r="A644" s="137"/>
      <c r="B644"/>
      <c r="C644" s="136"/>
      <c r="D644" s="33"/>
      <c r="E644" s="33">
        <v>214306</v>
      </c>
      <c r="G644" s="14" t="s">
        <v>4403</v>
      </c>
      <c r="H644" s="14" t="s">
        <v>4402</v>
      </c>
      <c r="I644" s="14" t="s">
        <v>46</v>
      </c>
      <c r="L644" s="14" t="s">
        <v>4387</v>
      </c>
      <c r="M644" s="32">
        <v>78704</v>
      </c>
      <c r="N644" s="32">
        <v>375</v>
      </c>
      <c r="O644" s="53">
        <v>5.1289999999999996</v>
      </c>
      <c r="P644" s="31">
        <v>37335</v>
      </c>
      <c r="Q644" s="31">
        <v>37929</v>
      </c>
      <c r="R644" s="32" t="s">
        <v>4364</v>
      </c>
      <c r="S644" s="32" t="s">
        <v>2855</v>
      </c>
      <c r="T644" s="32" t="s">
        <v>2856</v>
      </c>
      <c r="U644" s="32" t="s">
        <v>562</v>
      </c>
      <c r="V644" s="32" t="s">
        <v>2326</v>
      </c>
      <c r="X644" s="43"/>
      <c r="Y644" s="44"/>
      <c r="Z644" s="43"/>
      <c r="AA644" s="8"/>
      <c r="AB644" s="6"/>
      <c r="AC644" s="8"/>
      <c r="AD644" s="8"/>
      <c r="AE644" s="8"/>
      <c r="AF644" s="36"/>
      <c r="AG644" s="8"/>
      <c r="AH644" s="6"/>
      <c r="AI644" s="10"/>
      <c r="AJ644" s="10"/>
      <c r="AK644" s="10"/>
      <c r="AL644" s="6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</row>
    <row r="645" spans="1:147" ht="18.75">
      <c r="B645" s="14"/>
      <c r="C645" s="32"/>
      <c r="D645" s="33"/>
      <c r="E645" s="60">
        <v>233455</v>
      </c>
      <c r="G645" s="57" t="s">
        <v>1981</v>
      </c>
      <c r="H645" s="57" t="s">
        <v>1980</v>
      </c>
      <c r="I645" s="14" t="s">
        <v>1982</v>
      </c>
      <c r="L645" s="56" t="s">
        <v>1983</v>
      </c>
      <c r="M645" s="32">
        <v>78704</v>
      </c>
      <c r="N645" s="41">
        <v>375</v>
      </c>
      <c r="O645" s="53">
        <v>6.4</v>
      </c>
      <c r="P645" s="59">
        <v>38082</v>
      </c>
      <c r="Q645" s="59">
        <v>38331</v>
      </c>
      <c r="R645" s="32" t="s">
        <v>4364</v>
      </c>
      <c r="S645" s="32" t="s">
        <v>2855</v>
      </c>
      <c r="T645" s="32" t="s">
        <v>2856</v>
      </c>
      <c r="U645" s="32" t="s">
        <v>562</v>
      </c>
      <c r="V645" s="32" t="s">
        <v>2674</v>
      </c>
      <c r="X645" s="43"/>
      <c r="Y645" s="17"/>
      <c r="Z645" s="43"/>
      <c r="AA645" s="8"/>
      <c r="AB645" s="6"/>
      <c r="AC645" s="8"/>
      <c r="AD645" s="8"/>
      <c r="AE645" s="8"/>
      <c r="AF645" s="36"/>
      <c r="AG645" s="8"/>
      <c r="AH645" s="6"/>
      <c r="AI645" s="10"/>
      <c r="AJ645" s="10"/>
      <c r="AK645" s="10"/>
      <c r="AL645" s="6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  <c r="EN645" s="10"/>
      <c r="EO645" s="10"/>
      <c r="EP645" s="10"/>
      <c r="EQ645" s="10"/>
    </row>
    <row r="646" spans="1:147" ht="18.75">
      <c r="B646" s="14"/>
      <c r="C646" s="32"/>
      <c r="D646" s="33"/>
      <c r="E646" s="60">
        <v>10014588</v>
      </c>
      <c r="G646" s="56" t="s">
        <v>1100</v>
      </c>
      <c r="H646" s="56" t="s">
        <v>1101</v>
      </c>
      <c r="I646" s="56" t="s">
        <v>1102</v>
      </c>
      <c r="J646" s="32">
        <v>300476</v>
      </c>
      <c r="K646" s="92"/>
      <c r="L646" s="56" t="s">
        <v>1102</v>
      </c>
      <c r="M646" s="92">
        <v>78704</v>
      </c>
      <c r="N646" s="92">
        <v>8</v>
      </c>
      <c r="O646" s="99">
        <v>0.42199999999999999</v>
      </c>
      <c r="P646" s="59">
        <v>39161</v>
      </c>
      <c r="Q646" s="14"/>
      <c r="R646" s="93" t="s">
        <v>4364</v>
      </c>
      <c r="S646" s="93" t="s">
        <v>959</v>
      </c>
      <c r="T646" s="32" t="s">
        <v>960</v>
      </c>
      <c r="U646" s="32" t="s">
        <v>562</v>
      </c>
      <c r="V646" s="93" t="s">
        <v>2285</v>
      </c>
      <c r="X646" s="43"/>
      <c r="Y646" s="44"/>
      <c r="Z646" s="43"/>
      <c r="AA646" s="8"/>
      <c r="AB646" s="6"/>
      <c r="AC646" s="8"/>
      <c r="AD646" s="8"/>
      <c r="AE646" s="8"/>
      <c r="AF646" s="36"/>
      <c r="AG646" s="8"/>
      <c r="AH646" s="6"/>
      <c r="AI646" s="10"/>
      <c r="AJ646" s="10"/>
      <c r="AK646" s="10"/>
      <c r="AL646" s="6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  <c r="EN646" s="10"/>
      <c r="EO646" s="10"/>
      <c r="EP646" s="10"/>
      <c r="EQ646" s="10"/>
    </row>
    <row r="647" spans="1:147" ht="18.75">
      <c r="A647" s="131">
        <v>10826608</v>
      </c>
      <c r="B647" s="14"/>
      <c r="C647" s="132" t="s">
        <v>4523</v>
      </c>
      <c r="D647" s="33"/>
      <c r="E647" s="131" t="s">
        <v>4663</v>
      </c>
      <c r="F647" s="14"/>
      <c r="G647" s="132" t="s">
        <v>2126</v>
      </c>
      <c r="H647" s="132" t="s">
        <v>4007</v>
      </c>
      <c r="I647" s="132" t="s">
        <v>2125</v>
      </c>
      <c r="J647" s="133">
        <v>3528607</v>
      </c>
      <c r="K647" s="14"/>
      <c r="M647" s="133" t="s">
        <v>547</v>
      </c>
      <c r="N647" s="32">
        <v>448</v>
      </c>
      <c r="O647" s="121">
        <v>8.9559999999999995</v>
      </c>
      <c r="P647" s="134">
        <v>40793</v>
      </c>
      <c r="Q647" s="134">
        <v>41180</v>
      </c>
      <c r="R647" s="32" t="s">
        <v>2147</v>
      </c>
      <c r="S647" s="133" t="s">
        <v>2162</v>
      </c>
      <c r="T647" s="133" t="s">
        <v>120</v>
      </c>
      <c r="U647" s="133" t="s">
        <v>914</v>
      </c>
      <c r="V647" s="32" t="s">
        <v>3140</v>
      </c>
      <c r="X647" s="43"/>
      <c r="Y647" s="44"/>
      <c r="Z647" s="43"/>
      <c r="AA647" s="8"/>
      <c r="AB647" s="6"/>
      <c r="AC647" s="8"/>
      <c r="AD647" s="8"/>
      <c r="AE647" s="8"/>
      <c r="AF647" s="36"/>
      <c r="AG647" s="8"/>
      <c r="AH647" s="6"/>
      <c r="AI647" s="10"/>
      <c r="AJ647" s="10"/>
      <c r="AK647" s="10"/>
      <c r="AL647" s="6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  <c r="EN647" s="10"/>
      <c r="EO647" s="10"/>
      <c r="EP647" s="10"/>
      <c r="EQ647" s="10"/>
    </row>
    <row r="648" spans="1:147" ht="18.75">
      <c r="B648" s="14"/>
      <c r="C648" s="32"/>
      <c r="D648" s="33"/>
      <c r="E648" s="60">
        <v>295496</v>
      </c>
      <c r="G648" s="56" t="s">
        <v>1915</v>
      </c>
      <c r="H648" s="57" t="s">
        <v>1711</v>
      </c>
      <c r="I648" s="56" t="s">
        <v>1151</v>
      </c>
      <c r="J648" s="92">
        <v>1141647</v>
      </c>
      <c r="K648" s="92"/>
      <c r="L648" s="56" t="s">
        <v>1151</v>
      </c>
      <c r="M648" s="92">
        <v>78748</v>
      </c>
      <c r="N648" s="92">
        <v>192</v>
      </c>
      <c r="O648" s="99">
        <v>9.7690000000000001</v>
      </c>
      <c r="P648" s="59">
        <v>38840</v>
      </c>
      <c r="Q648" s="59">
        <v>39062</v>
      </c>
      <c r="R648" s="32" t="s">
        <v>2033</v>
      </c>
      <c r="S648" s="93" t="s">
        <v>4286</v>
      </c>
      <c r="T648" s="93" t="s">
        <v>1398</v>
      </c>
      <c r="U648" s="32" t="s">
        <v>3338</v>
      </c>
      <c r="V648" s="32" t="s">
        <v>1830</v>
      </c>
      <c r="X648" s="13"/>
      <c r="Y648" s="44"/>
      <c r="Z648" s="43"/>
      <c r="AA648" s="8"/>
      <c r="AB648" s="6"/>
      <c r="AC648" s="8"/>
      <c r="AD648" s="8"/>
      <c r="AE648" s="8"/>
      <c r="AF648" s="36"/>
      <c r="AG648" s="8"/>
      <c r="AH648" s="6"/>
      <c r="AI648" s="10"/>
      <c r="AJ648" s="10"/>
      <c r="AK648" s="10"/>
      <c r="AL648" s="6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 s="10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  <c r="EB648" s="10"/>
      <c r="EC648" s="10"/>
      <c r="ED648" s="10"/>
      <c r="EE648" s="10"/>
      <c r="EF648" s="10"/>
      <c r="EG648" s="10"/>
      <c r="EH648" s="10"/>
      <c r="EI648" s="10"/>
      <c r="EJ648" s="10"/>
      <c r="EK648" s="10"/>
      <c r="EL648" s="10"/>
      <c r="EM648" s="10"/>
      <c r="EN648" s="10"/>
      <c r="EO648" s="10"/>
      <c r="EP648" s="10"/>
      <c r="EQ648" s="10"/>
    </row>
    <row r="649" spans="1:147" ht="18.75">
      <c r="B649" s="14"/>
      <c r="C649" s="32"/>
      <c r="D649" s="33"/>
      <c r="E649" s="131">
        <v>10614444</v>
      </c>
      <c r="F649" s="14"/>
      <c r="G649" s="132" t="s">
        <v>210</v>
      </c>
      <c r="H649" s="132" t="s">
        <v>4004</v>
      </c>
      <c r="I649" s="132" t="s">
        <v>4692</v>
      </c>
      <c r="J649" s="133">
        <v>838064</v>
      </c>
      <c r="K649" s="14"/>
      <c r="M649" s="133" t="s">
        <v>4109</v>
      </c>
      <c r="N649" s="32">
        <v>258</v>
      </c>
      <c r="O649" s="121">
        <v>8.7420000000000009</v>
      </c>
      <c r="P649" s="134">
        <v>40725</v>
      </c>
      <c r="Q649" s="134">
        <v>40998</v>
      </c>
      <c r="R649" s="32" t="s">
        <v>1671</v>
      </c>
      <c r="S649" s="133" t="s">
        <v>529</v>
      </c>
      <c r="T649" s="133" t="s">
        <v>2249</v>
      </c>
      <c r="U649" s="32" t="s">
        <v>178</v>
      </c>
      <c r="V649" s="32" t="s">
        <v>3140</v>
      </c>
      <c r="X649" s="43"/>
      <c r="Y649" s="44"/>
      <c r="Z649" s="43"/>
      <c r="AA649" s="8"/>
      <c r="AB649" s="6"/>
      <c r="AC649" s="8"/>
      <c r="AD649" s="8"/>
      <c r="AE649" s="8"/>
      <c r="AF649" s="36"/>
      <c r="AG649" s="8"/>
      <c r="AH649" s="6"/>
      <c r="AI649" s="10"/>
      <c r="AJ649" s="10"/>
      <c r="AK649" s="10"/>
      <c r="AL649" s="6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</row>
    <row r="650" spans="1:147" ht="18.75">
      <c r="A650" s="33"/>
      <c r="B650" s="32"/>
      <c r="C650" s="32"/>
      <c r="D650" s="33"/>
      <c r="E650" s="131">
        <v>10589673</v>
      </c>
      <c r="F650" s="14"/>
      <c r="G650" s="132" t="s">
        <v>216</v>
      </c>
      <c r="H650" s="132" t="s">
        <v>533</v>
      </c>
      <c r="I650" s="132" t="s">
        <v>4691</v>
      </c>
      <c r="J650" s="133">
        <v>275</v>
      </c>
      <c r="K650" s="14"/>
      <c r="M650" s="133" t="s">
        <v>4109</v>
      </c>
      <c r="N650" s="32">
        <v>246</v>
      </c>
      <c r="O650" s="135">
        <v>4.29</v>
      </c>
      <c r="P650" s="134">
        <v>40675</v>
      </c>
      <c r="Q650" s="134">
        <v>40897</v>
      </c>
      <c r="R650" s="133" t="s">
        <v>1671</v>
      </c>
      <c r="S650" s="133" t="s">
        <v>529</v>
      </c>
      <c r="T650" s="133" t="s">
        <v>2249</v>
      </c>
      <c r="U650" s="32" t="s">
        <v>178</v>
      </c>
      <c r="V650" s="32" t="s">
        <v>3163</v>
      </c>
      <c r="X650" s="43"/>
      <c r="Y650" s="17"/>
      <c r="Z650" s="43"/>
      <c r="AA650" s="8"/>
      <c r="AB650" s="6"/>
      <c r="AC650" s="8"/>
      <c r="AD650" s="8"/>
      <c r="AE650" s="8"/>
      <c r="AF650" s="36"/>
      <c r="AG650" s="8"/>
      <c r="AH650" s="6"/>
      <c r="AI650" s="10"/>
      <c r="AJ650" s="10"/>
      <c r="AK650" s="10"/>
      <c r="AL650" s="6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  <c r="EN650" s="10"/>
      <c r="EO650" s="10"/>
      <c r="EP650" s="10"/>
      <c r="EQ650" s="10"/>
    </row>
    <row r="651" spans="1:147" ht="18.75">
      <c r="A651" s="60"/>
      <c r="B651" s="32"/>
      <c r="D651" s="33"/>
      <c r="E651" s="58" t="s">
        <v>3503</v>
      </c>
      <c r="G651" s="56" t="s">
        <v>3280</v>
      </c>
      <c r="H651" s="56" t="s">
        <v>3888</v>
      </c>
      <c r="I651" s="56" t="s">
        <v>723</v>
      </c>
      <c r="J651" s="92">
        <v>3308029</v>
      </c>
      <c r="K651" s="92"/>
      <c r="L651" s="56" t="s">
        <v>723</v>
      </c>
      <c r="M651" s="92">
        <v>78745</v>
      </c>
      <c r="N651" s="92">
        <v>54</v>
      </c>
      <c r="O651" s="99">
        <v>8.17</v>
      </c>
      <c r="P651" s="59">
        <v>39234</v>
      </c>
      <c r="Q651" s="59">
        <v>39517</v>
      </c>
      <c r="R651" s="93" t="s">
        <v>4364</v>
      </c>
      <c r="S651" s="93" t="s">
        <v>582</v>
      </c>
      <c r="T651" s="32" t="s">
        <v>583</v>
      </c>
      <c r="U651" s="32" t="s">
        <v>914</v>
      </c>
      <c r="V651" s="93" t="s">
        <v>2284</v>
      </c>
      <c r="X651" s="43"/>
      <c r="Y651" s="17"/>
      <c r="Z651" s="43"/>
      <c r="AA651" s="8"/>
      <c r="AB651" s="6"/>
      <c r="AC651" s="8"/>
      <c r="AD651" s="8"/>
      <c r="AE651" s="8"/>
      <c r="AF651" s="36"/>
      <c r="AG651" s="8"/>
      <c r="AH651" s="6"/>
      <c r="AI651" s="10"/>
      <c r="AJ651" s="10"/>
      <c r="AK651" s="10"/>
      <c r="AL651" s="6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</row>
    <row r="652" spans="1:147" ht="18.75">
      <c r="A652" s="131"/>
      <c r="B652" s="14"/>
      <c r="C652" s="32"/>
      <c r="D652" s="33"/>
      <c r="E652" s="58" t="s">
        <v>2161</v>
      </c>
      <c r="G652" s="56" t="s">
        <v>4006</v>
      </c>
      <c r="H652" s="56" t="s">
        <v>2628</v>
      </c>
      <c r="I652" s="56" t="s">
        <v>1098</v>
      </c>
      <c r="J652" s="92">
        <v>3090635</v>
      </c>
      <c r="K652" s="92"/>
      <c r="L652" s="56" t="s">
        <v>1098</v>
      </c>
      <c r="M652" s="92">
        <v>78745</v>
      </c>
      <c r="N652" s="92">
        <v>163</v>
      </c>
      <c r="O652" s="99">
        <v>2.9</v>
      </c>
      <c r="P652" s="59">
        <v>39246</v>
      </c>
      <c r="Q652" s="59">
        <v>39667</v>
      </c>
      <c r="R652" s="93" t="s">
        <v>4364</v>
      </c>
      <c r="S652" s="93" t="s">
        <v>2562</v>
      </c>
      <c r="T652" s="32" t="s">
        <v>2758</v>
      </c>
      <c r="U652" s="93" t="s">
        <v>562</v>
      </c>
      <c r="V652" s="93" t="s">
        <v>2284</v>
      </c>
      <c r="X652" s="43"/>
      <c r="Y652" s="44"/>
      <c r="Z652" s="43"/>
      <c r="AA652" s="8"/>
      <c r="AB652" s="6"/>
      <c r="AC652" s="8"/>
      <c r="AD652" s="8"/>
      <c r="AE652" s="8"/>
      <c r="AF652" s="36"/>
      <c r="AG652" s="8"/>
      <c r="AH652" s="6"/>
      <c r="AI652" s="10"/>
      <c r="AJ652" s="10"/>
      <c r="AK652" s="10"/>
      <c r="AL652" s="6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  <c r="EN652" s="10"/>
      <c r="EO652" s="10"/>
      <c r="EP652" s="10"/>
      <c r="EQ652" s="10"/>
    </row>
    <row r="653" spans="1:147" ht="18.75">
      <c r="B653" s="136"/>
      <c r="C653" s="136"/>
      <c r="D653" s="33"/>
      <c r="E653" s="131">
        <v>10842536</v>
      </c>
      <c r="F653" s="14"/>
      <c r="G653" s="132" t="s">
        <v>4602</v>
      </c>
      <c r="H653" s="132" t="s">
        <v>4683</v>
      </c>
      <c r="I653" s="132" t="s">
        <v>4601</v>
      </c>
      <c r="J653" s="133">
        <v>3090635</v>
      </c>
      <c r="K653" s="14"/>
      <c r="M653" s="133" t="s">
        <v>3957</v>
      </c>
      <c r="N653" s="32">
        <v>217</v>
      </c>
      <c r="O653" s="135">
        <v>2.69</v>
      </c>
      <c r="P653" s="134">
        <v>41194</v>
      </c>
      <c r="R653" s="32" t="s">
        <v>263</v>
      </c>
      <c r="S653" s="133" t="s">
        <v>4658</v>
      </c>
      <c r="T653" s="133" t="s">
        <v>4657</v>
      </c>
      <c r="U653" s="32" t="s">
        <v>915</v>
      </c>
      <c r="V653" s="32" t="s">
        <v>4706</v>
      </c>
      <c r="X653" s="43"/>
      <c r="Y653" s="44"/>
      <c r="Z653" s="43"/>
      <c r="AA653" s="8"/>
      <c r="AB653" s="6"/>
      <c r="AC653" s="8"/>
      <c r="AD653" s="8"/>
      <c r="AE653" s="8"/>
      <c r="AF653" s="36"/>
      <c r="AG653" s="8"/>
      <c r="AH653" s="6"/>
      <c r="AI653" s="10"/>
      <c r="AJ653" s="10"/>
      <c r="AK653" s="10"/>
      <c r="AL653" s="6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  <c r="EN653" s="10"/>
      <c r="EO653" s="10"/>
      <c r="EP653" s="10"/>
      <c r="EQ653" s="10"/>
    </row>
    <row r="654" spans="1:147" ht="18.75">
      <c r="B654" s="14"/>
      <c r="C654" s="32"/>
      <c r="D654" s="33"/>
      <c r="E654" s="33">
        <v>122355</v>
      </c>
      <c r="G654" s="14" t="s">
        <v>3122</v>
      </c>
      <c r="H654" s="14" t="s">
        <v>3025</v>
      </c>
      <c r="I654" s="14" t="s">
        <v>3332</v>
      </c>
      <c r="L654" s="14" t="s">
        <v>1901</v>
      </c>
      <c r="M654" s="32">
        <v>78748</v>
      </c>
      <c r="N654" s="41">
        <v>192</v>
      </c>
      <c r="O654" s="53">
        <v>9.69</v>
      </c>
      <c r="P654" s="31">
        <v>36594</v>
      </c>
      <c r="Q654" s="31">
        <v>36987</v>
      </c>
      <c r="R654" s="31"/>
      <c r="S654" s="32" t="s">
        <v>3123</v>
      </c>
      <c r="T654" s="32" t="s">
        <v>3124</v>
      </c>
      <c r="U654" s="32" t="s">
        <v>2780</v>
      </c>
      <c r="V654" s="32" t="s">
        <v>3002</v>
      </c>
      <c r="X654" s="43"/>
      <c r="Y654" s="44"/>
      <c r="Z654" s="43"/>
      <c r="AA654" s="8"/>
      <c r="AB654" s="6"/>
      <c r="AC654" s="8"/>
      <c r="AD654" s="8"/>
      <c r="AE654" s="8"/>
      <c r="AF654" s="36"/>
      <c r="AG654" s="8"/>
      <c r="AH654" s="6"/>
      <c r="AI654" s="10"/>
      <c r="AJ654" s="10"/>
      <c r="AK654" s="10"/>
      <c r="AL654" s="6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  <c r="EI654" s="10"/>
      <c r="EJ654" s="10"/>
      <c r="EK654" s="10"/>
      <c r="EL654" s="10"/>
      <c r="EM654" s="10"/>
      <c r="EN654" s="10"/>
      <c r="EO654" s="10"/>
      <c r="EP654" s="10"/>
      <c r="EQ654" s="10"/>
    </row>
    <row r="655" spans="1:147" ht="18.75">
      <c r="B655" s="14"/>
      <c r="C655" s="32"/>
      <c r="D655" s="33"/>
      <c r="E655" s="131">
        <v>10646634</v>
      </c>
      <c r="F655" s="14"/>
      <c r="G655" s="132" t="s">
        <v>3992</v>
      </c>
      <c r="H655" s="132" t="s">
        <v>3990</v>
      </c>
      <c r="I655" s="132" t="s">
        <v>3991</v>
      </c>
      <c r="J655" s="133">
        <v>3528558</v>
      </c>
      <c r="K655" s="14"/>
      <c r="M655" s="133" t="s">
        <v>554</v>
      </c>
      <c r="N655" s="32">
        <v>77</v>
      </c>
      <c r="O655" s="121">
        <v>10.66</v>
      </c>
      <c r="P655" s="134">
        <v>40788</v>
      </c>
      <c r="Q655" s="134">
        <v>40973</v>
      </c>
      <c r="R655" s="32" t="s">
        <v>263</v>
      </c>
      <c r="S655" s="133" t="s">
        <v>2155</v>
      </c>
      <c r="T655" s="133" t="s">
        <v>2355</v>
      </c>
      <c r="U655" s="32" t="s">
        <v>178</v>
      </c>
      <c r="V655" s="32" t="s">
        <v>3140</v>
      </c>
      <c r="X655" s="43"/>
      <c r="Y655" s="44"/>
      <c r="Z655" s="43"/>
      <c r="AA655" s="8"/>
      <c r="AB655" s="6"/>
      <c r="AC655" s="8"/>
      <c r="AD655" s="8"/>
      <c r="AE655" s="8"/>
      <c r="AF655" s="36"/>
      <c r="AG655" s="8"/>
      <c r="AH655" s="6"/>
      <c r="AI655" s="10"/>
      <c r="AJ655" s="10"/>
      <c r="AK655" s="10"/>
      <c r="AL655" s="6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  <c r="EI655" s="10"/>
      <c r="EJ655" s="10"/>
      <c r="EK655" s="10"/>
      <c r="EL655" s="10"/>
      <c r="EM655" s="10"/>
      <c r="EN655" s="10"/>
      <c r="EO655" s="10"/>
      <c r="EP655" s="10"/>
      <c r="EQ655" s="10"/>
    </row>
    <row r="656" spans="1:147" ht="18.75">
      <c r="B656" s="14"/>
      <c r="C656" s="32"/>
      <c r="D656" s="33"/>
      <c r="E656" s="33">
        <v>152775</v>
      </c>
      <c r="G656" s="14" t="s">
        <v>1233</v>
      </c>
      <c r="H656" s="14" t="s">
        <v>4273</v>
      </c>
      <c r="I656" s="14" t="s">
        <v>1504</v>
      </c>
      <c r="L656" s="14" t="s">
        <v>2115</v>
      </c>
      <c r="M656" s="32">
        <v>78735</v>
      </c>
      <c r="N656" s="41">
        <v>160</v>
      </c>
      <c r="O656" s="53">
        <v>27.89</v>
      </c>
      <c r="P656" s="31">
        <v>36689</v>
      </c>
      <c r="Q656" s="31">
        <v>36805</v>
      </c>
      <c r="R656" s="31"/>
      <c r="S656" s="32" t="s">
        <v>1234</v>
      </c>
      <c r="T656" s="32" t="s">
        <v>4267</v>
      </c>
      <c r="U656" s="32" t="s">
        <v>3338</v>
      </c>
      <c r="V656" s="32" t="s">
        <v>4270</v>
      </c>
      <c r="X656" s="43"/>
      <c r="Y656" s="44"/>
      <c r="Z656" s="43"/>
      <c r="AA656" s="8"/>
      <c r="AB656" s="6"/>
      <c r="AC656" s="8"/>
      <c r="AD656" s="8"/>
      <c r="AE656" s="8"/>
      <c r="AF656" s="36"/>
      <c r="AG656" s="8"/>
      <c r="AH656" s="6"/>
      <c r="AI656" s="10"/>
      <c r="AJ656" s="10"/>
      <c r="AK656" s="10"/>
      <c r="AL656" s="6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P656" s="10"/>
      <c r="DQ656" s="10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/>
      <c r="EI656" s="10"/>
      <c r="EJ656" s="10"/>
      <c r="EK656" s="10"/>
      <c r="EL656" s="10"/>
      <c r="EM656" s="10"/>
      <c r="EN656" s="10"/>
      <c r="EO656" s="10"/>
      <c r="EP656" s="10"/>
      <c r="EQ656" s="10"/>
    </row>
    <row r="657" spans="1:147" ht="18.75">
      <c r="B657" s="14"/>
      <c r="C657" s="32"/>
      <c r="D657" s="33"/>
      <c r="E657" s="33">
        <v>272240</v>
      </c>
      <c r="G657" s="14" t="s">
        <v>989</v>
      </c>
      <c r="H657" s="14" t="s">
        <v>990</v>
      </c>
      <c r="I657" s="14" t="s">
        <v>991</v>
      </c>
      <c r="J657" s="32">
        <v>813866</v>
      </c>
      <c r="L657" s="14" t="s">
        <v>1743</v>
      </c>
      <c r="M657" s="32">
        <v>78704</v>
      </c>
      <c r="N657" s="41">
        <v>52</v>
      </c>
      <c r="O657" s="53">
        <v>2.14</v>
      </c>
      <c r="P657" s="59">
        <v>38553</v>
      </c>
      <c r="Q657" s="59">
        <v>38757</v>
      </c>
      <c r="R657" s="32" t="s">
        <v>1036</v>
      </c>
      <c r="S657" s="32" t="s">
        <v>1744</v>
      </c>
      <c r="T657" s="32" t="s">
        <v>1745</v>
      </c>
      <c r="U657" s="32" t="s">
        <v>178</v>
      </c>
      <c r="V657" s="32" t="s">
        <v>738</v>
      </c>
      <c r="X657" s="43"/>
      <c r="Y657" s="44"/>
      <c r="Z657" s="43"/>
      <c r="AA657" s="8"/>
      <c r="AB657" s="6"/>
      <c r="AC657" s="8"/>
      <c r="AD657" s="8"/>
      <c r="AE657" s="8"/>
      <c r="AF657" s="36"/>
      <c r="AG657" s="8"/>
      <c r="AH657" s="6"/>
      <c r="AI657" s="10"/>
      <c r="AJ657" s="10"/>
      <c r="AK657" s="10"/>
      <c r="AL657" s="6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  <c r="EN657" s="10"/>
      <c r="EO657" s="10"/>
      <c r="EP657" s="10"/>
      <c r="EQ657" s="10"/>
    </row>
    <row r="658" spans="1:147" ht="18.75">
      <c r="B658" s="14"/>
      <c r="C658" s="32"/>
      <c r="D658" s="33"/>
      <c r="E658" s="131">
        <v>10646060</v>
      </c>
      <c r="F658" s="14"/>
      <c r="G658" s="132" t="s">
        <v>2135</v>
      </c>
      <c r="H658" s="132" t="s">
        <v>2133</v>
      </c>
      <c r="I658" s="132" t="s">
        <v>2134</v>
      </c>
      <c r="J658" s="133">
        <v>3503482</v>
      </c>
      <c r="K658" s="14"/>
      <c r="M658" s="133" t="s">
        <v>3960</v>
      </c>
      <c r="N658" s="32">
        <v>342</v>
      </c>
      <c r="O658" s="121">
        <v>22.99</v>
      </c>
      <c r="P658" s="134">
        <v>40787</v>
      </c>
      <c r="Q658" s="134">
        <v>41058</v>
      </c>
      <c r="R658" s="32" t="s">
        <v>4364</v>
      </c>
      <c r="S658" s="133" t="s">
        <v>2164</v>
      </c>
      <c r="T658" s="133" t="s">
        <v>2145</v>
      </c>
      <c r="U658" s="32" t="s">
        <v>178</v>
      </c>
      <c r="V658" s="32" t="s">
        <v>3140</v>
      </c>
      <c r="X658" s="43"/>
      <c r="Y658" s="44"/>
      <c r="Z658" s="43"/>
      <c r="AA658" s="8"/>
      <c r="AB658" s="6"/>
      <c r="AC658" s="8"/>
      <c r="AD658" s="8"/>
      <c r="AE658" s="8"/>
      <c r="AF658" s="36"/>
      <c r="AG658" s="8"/>
      <c r="AH658" s="6"/>
      <c r="AI658" s="10"/>
      <c r="AJ658" s="10"/>
      <c r="AK658" s="10"/>
      <c r="AL658" s="6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  <c r="EN658" s="10"/>
      <c r="EO658" s="10"/>
      <c r="EP658" s="10"/>
      <c r="EQ658" s="10"/>
    </row>
    <row r="659" spans="1:147" ht="18.75">
      <c r="B659" s="14"/>
      <c r="C659" s="32"/>
      <c r="D659" s="33"/>
      <c r="E659" s="60">
        <v>247122</v>
      </c>
      <c r="G659" s="56" t="s">
        <v>310</v>
      </c>
      <c r="H659" s="56" t="s">
        <v>311</v>
      </c>
      <c r="I659" s="56" t="s">
        <v>312</v>
      </c>
      <c r="J659" s="92">
        <v>250806</v>
      </c>
      <c r="K659" s="92"/>
      <c r="L659" s="14" t="s">
        <v>2328</v>
      </c>
      <c r="M659" s="72">
        <v>78751</v>
      </c>
      <c r="N659" s="32">
        <v>18</v>
      </c>
      <c r="O659" s="53">
        <v>0.5</v>
      </c>
      <c r="P659" s="59">
        <v>38363</v>
      </c>
      <c r="Q659" s="59">
        <v>38426</v>
      </c>
      <c r="R659" s="32" t="s">
        <v>2045</v>
      </c>
      <c r="S659" s="32" t="s">
        <v>313</v>
      </c>
      <c r="T659" s="85" t="s">
        <v>314</v>
      </c>
      <c r="U659" s="32" t="s">
        <v>178</v>
      </c>
      <c r="V659" s="32" t="s">
        <v>2473</v>
      </c>
      <c r="X659" s="43"/>
      <c r="Y659" s="44"/>
      <c r="Z659" s="43"/>
      <c r="AA659" s="8"/>
      <c r="AB659" s="6"/>
      <c r="AC659" s="8"/>
      <c r="AD659" s="8"/>
      <c r="AE659" s="8"/>
      <c r="AF659" s="36"/>
      <c r="AG659" s="8"/>
      <c r="AH659" s="6"/>
      <c r="AI659" s="10"/>
      <c r="AJ659" s="10"/>
      <c r="AK659" s="10"/>
      <c r="AL659" s="6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  <c r="EI659" s="10"/>
      <c r="EJ659" s="10"/>
      <c r="EK659" s="10"/>
      <c r="EL659" s="10"/>
      <c r="EM659" s="10"/>
      <c r="EN659" s="10"/>
      <c r="EO659" s="10"/>
      <c r="EP659" s="10"/>
      <c r="EQ659" s="10"/>
    </row>
    <row r="660" spans="1:147" ht="18.75">
      <c r="B660" s="131"/>
      <c r="C660" s="32"/>
      <c r="D660" s="33"/>
      <c r="E660" s="60">
        <v>307814</v>
      </c>
      <c r="G660" s="60" t="s">
        <v>1480</v>
      </c>
      <c r="H660" s="60" t="s">
        <v>1564</v>
      </c>
      <c r="I660" s="60" t="s">
        <v>1481</v>
      </c>
      <c r="J660" s="92">
        <v>3275669</v>
      </c>
      <c r="K660" s="92"/>
      <c r="L660" s="60" t="s">
        <v>1481</v>
      </c>
      <c r="M660" s="92">
        <v>78705</v>
      </c>
      <c r="N660" s="92">
        <v>8</v>
      </c>
      <c r="O660" s="99">
        <v>0.44800000000000001</v>
      </c>
      <c r="P660" s="114">
        <v>39035</v>
      </c>
      <c r="Q660" s="114">
        <v>39240</v>
      </c>
      <c r="R660" s="92" t="s">
        <v>1562</v>
      </c>
      <c r="S660" s="92" t="s">
        <v>1563</v>
      </c>
      <c r="T660" s="92" t="s">
        <v>314</v>
      </c>
      <c r="U660" s="93" t="s">
        <v>3338</v>
      </c>
      <c r="V660" s="32" t="s">
        <v>4361</v>
      </c>
      <c r="X660" s="43"/>
      <c r="Y660" s="44"/>
      <c r="Z660" s="43"/>
      <c r="AA660" s="8"/>
      <c r="AB660" s="6"/>
      <c r="AC660" s="8"/>
      <c r="AD660" s="8"/>
      <c r="AE660" s="8"/>
      <c r="AF660" s="36"/>
      <c r="AG660" s="8"/>
      <c r="AH660" s="6"/>
      <c r="AI660" s="10"/>
      <c r="AJ660" s="10"/>
      <c r="AK660" s="10"/>
      <c r="AL660" s="6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</row>
    <row r="661" spans="1:147" ht="18.75">
      <c r="B661" s="14"/>
      <c r="C661" s="32"/>
      <c r="D661" s="33"/>
      <c r="E661" s="60">
        <v>298607</v>
      </c>
      <c r="G661" s="56" t="s">
        <v>1916</v>
      </c>
      <c r="H661" s="57" t="s">
        <v>493</v>
      </c>
      <c r="I661" s="56" t="s">
        <v>1917</v>
      </c>
      <c r="J661" s="92"/>
      <c r="K661" s="92"/>
      <c r="L661" s="56" t="s">
        <v>1917</v>
      </c>
      <c r="M661" s="92">
        <v>78705</v>
      </c>
      <c r="N661" s="102">
        <v>12</v>
      </c>
      <c r="O661" s="99">
        <v>0.22</v>
      </c>
      <c r="P661" s="59">
        <v>38891</v>
      </c>
      <c r="Q661" s="56"/>
      <c r="R661" s="32" t="s">
        <v>1615</v>
      </c>
      <c r="S661" s="93" t="s">
        <v>494</v>
      </c>
      <c r="T661" s="93" t="s">
        <v>495</v>
      </c>
      <c r="U661" s="93" t="s">
        <v>562</v>
      </c>
      <c r="V661" s="32" t="s">
        <v>1830</v>
      </c>
      <c r="X661" s="43"/>
      <c r="Y661" s="17"/>
      <c r="Z661" s="43"/>
      <c r="AA661" s="8"/>
      <c r="AB661" s="6"/>
      <c r="AC661" s="8"/>
      <c r="AD661" s="8"/>
      <c r="AE661" s="8"/>
      <c r="AF661" s="36"/>
      <c r="AG661" s="8"/>
      <c r="AH661" s="6"/>
      <c r="AI661" s="10"/>
      <c r="AJ661" s="10"/>
      <c r="AK661" s="10"/>
      <c r="AL661" s="6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0"/>
      <c r="DR661" s="10"/>
      <c r="DS661" s="10"/>
      <c r="DT661" s="10"/>
      <c r="DU661" s="10"/>
      <c r="DV661" s="10"/>
      <c r="DW661" s="10"/>
      <c r="DX661" s="10"/>
      <c r="DY661" s="10"/>
      <c r="DZ661" s="10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  <c r="EN661" s="10"/>
      <c r="EO661" s="10"/>
      <c r="EP661" s="10"/>
      <c r="EQ661" s="10"/>
    </row>
    <row r="662" spans="1:147" ht="18.75">
      <c r="B662" s="14"/>
      <c r="C662" s="32"/>
      <c r="D662" s="33"/>
      <c r="E662" s="33" t="s">
        <v>4036</v>
      </c>
      <c r="G662" s="14" t="s">
        <v>4105</v>
      </c>
      <c r="H662" s="14" t="s">
        <v>3599</v>
      </c>
      <c r="I662" s="14" t="s">
        <v>3833</v>
      </c>
      <c r="L662" s="14" t="s">
        <v>2116</v>
      </c>
      <c r="M662" s="32">
        <v>78759</v>
      </c>
      <c r="N662" s="41">
        <v>22</v>
      </c>
      <c r="O662" s="53">
        <v>5.17</v>
      </c>
      <c r="P662" s="31">
        <v>36719</v>
      </c>
      <c r="Q662" s="31">
        <v>36845</v>
      </c>
      <c r="R662" s="31"/>
      <c r="S662" s="32" t="s">
        <v>3631</v>
      </c>
      <c r="T662" s="32" t="s">
        <v>4106</v>
      </c>
      <c r="U662" s="32" t="s">
        <v>3338</v>
      </c>
      <c r="V662" s="32" t="s">
        <v>1769</v>
      </c>
      <c r="X662" s="43"/>
      <c r="Y662" s="44"/>
      <c r="Z662" s="43"/>
      <c r="AA662" s="8"/>
      <c r="AB662" s="6"/>
      <c r="AC662" s="8"/>
      <c r="AD662" s="8"/>
      <c r="AE662" s="8"/>
      <c r="AF662" s="36"/>
      <c r="AG662" s="8"/>
      <c r="AH662" s="6"/>
      <c r="AI662" s="10"/>
      <c r="AJ662" s="10"/>
      <c r="AK662" s="10"/>
      <c r="AL662" s="6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  <c r="EN662" s="10"/>
      <c r="EO662" s="10"/>
      <c r="EP662" s="10"/>
      <c r="EQ662" s="10"/>
    </row>
    <row r="663" spans="1:147" ht="18.75">
      <c r="B663" s="33"/>
      <c r="C663" s="32"/>
      <c r="G663" s="14" t="s">
        <v>1218</v>
      </c>
      <c r="H663" s="14" t="s">
        <v>275</v>
      </c>
      <c r="I663" s="14" t="s">
        <v>640</v>
      </c>
      <c r="L663" s="14" t="s">
        <v>2777</v>
      </c>
      <c r="M663" s="32">
        <v>78717</v>
      </c>
      <c r="N663" s="41">
        <v>430</v>
      </c>
      <c r="O663" s="53">
        <v>33.049999999999997</v>
      </c>
      <c r="P663" s="31">
        <v>36118</v>
      </c>
      <c r="Q663" s="31">
        <v>36320</v>
      </c>
      <c r="R663" s="31"/>
      <c r="S663" s="32" t="s">
        <v>276</v>
      </c>
      <c r="T663" s="32" t="s">
        <v>3654</v>
      </c>
      <c r="U663" s="32" t="s">
        <v>3338</v>
      </c>
      <c r="V663" s="32" t="s">
        <v>3566</v>
      </c>
      <c r="X663" s="43"/>
      <c r="Y663" s="44"/>
      <c r="Z663" s="43"/>
      <c r="AA663" s="8"/>
      <c r="AB663" s="6"/>
      <c r="AC663" s="8"/>
      <c r="AD663" s="8"/>
      <c r="AE663" s="8"/>
      <c r="AF663" s="36"/>
      <c r="AG663" s="8"/>
      <c r="AH663" s="6"/>
      <c r="AI663" s="10"/>
      <c r="AJ663" s="10"/>
      <c r="AK663" s="10"/>
      <c r="AL663" s="6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P663" s="10"/>
      <c r="DQ663" s="10"/>
      <c r="DR663" s="10"/>
      <c r="DS663" s="10"/>
      <c r="DT663" s="10"/>
      <c r="DU663" s="10"/>
      <c r="DV663" s="10"/>
      <c r="DW663" s="10"/>
      <c r="DX663" s="10"/>
      <c r="DY663" s="10"/>
      <c r="DZ663" s="10"/>
      <c r="EA663" s="10"/>
      <c r="EB663" s="10"/>
      <c r="EC663" s="10"/>
      <c r="ED663" s="10"/>
      <c r="EE663" s="10"/>
      <c r="EF663" s="10"/>
      <c r="EG663" s="10"/>
      <c r="EH663" s="10"/>
      <c r="EI663" s="10"/>
      <c r="EJ663" s="10"/>
      <c r="EK663" s="10"/>
      <c r="EL663" s="10"/>
      <c r="EM663" s="10"/>
      <c r="EN663" s="10"/>
      <c r="EO663" s="10"/>
      <c r="EP663" s="10"/>
      <c r="EQ663" s="10"/>
    </row>
    <row r="664" spans="1:147" ht="18.75">
      <c r="B664" s="14"/>
      <c r="C664" s="32"/>
      <c r="D664" s="33"/>
      <c r="E664" s="58" t="s">
        <v>3761</v>
      </c>
      <c r="G664" s="56" t="s">
        <v>3271</v>
      </c>
      <c r="H664" s="56" t="s">
        <v>3484</v>
      </c>
      <c r="I664" s="33" t="s">
        <v>3495</v>
      </c>
      <c r="J664" s="32">
        <v>3261969</v>
      </c>
      <c r="L664" s="56" t="s">
        <v>4129</v>
      </c>
      <c r="M664" s="92">
        <v>78703</v>
      </c>
      <c r="N664" s="92">
        <v>263</v>
      </c>
      <c r="O664" s="99">
        <v>2.5634000000000001</v>
      </c>
      <c r="P664" s="59">
        <v>38972</v>
      </c>
      <c r="Q664" s="59">
        <v>39289</v>
      </c>
      <c r="R664" s="32" t="s">
        <v>4111</v>
      </c>
      <c r="S664" s="93" t="s">
        <v>3355</v>
      </c>
      <c r="T664" s="93" t="s">
        <v>3356</v>
      </c>
      <c r="U664" s="32" t="s">
        <v>3338</v>
      </c>
      <c r="V664" s="32" t="s">
        <v>777</v>
      </c>
      <c r="X664" s="43"/>
      <c r="Y664" s="44"/>
      <c r="Z664" s="43"/>
      <c r="AA664" s="8"/>
      <c r="AB664" s="6"/>
      <c r="AC664" s="8"/>
      <c r="AD664" s="8"/>
      <c r="AE664" s="8"/>
      <c r="AF664" s="36"/>
      <c r="AG664" s="8"/>
      <c r="AH664" s="6"/>
      <c r="AI664" s="10"/>
      <c r="AJ664" s="10"/>
      <c r="AK664" s="10"/>
      <c r="AL664" s="6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10"/>
      <c r="EJ664" s="10"/>
      <c r="EK664" s="10"/>
      <c r="EL664" s="10"/>
      <c r="EM664" s="10"/>
      <c r="EN664" s="10"/>
      <c r="EO664" s="10"/>
      <c r="EP664" s="10"/>
      <c r="EQ664" s="10"/>
    </row>
    <row r="665" spans="1:147" ht="20.25">
      <c r="B665" s="179"/>
      <c r="C665" s="132"/>
      <c r="D665" s="33"/>
      <c r="E665" s="33">
        <v>148261</v>
      </c>
      <c r="G665" s="14" t="s">
        <v>440</v>
      </c>
      <c r="H665" s="14" t="s">
        <v>1653</v>
      </c>
      <c r="I665" s="14" t="s">
        <v>2605</v>
      </c>
      <c r="L665" s="14" t="s">
        <v>2117</v>
      </c>
      <c r="M665" s="32">
        <v>78744</v>
      </c>
      <c r="N665" s="41">
        <v>230</v>
      </c>
      <c r="O665" s="53">
        <v>8.9</v>
      </c>
      <c r="P665" s="31">
        <v>36651</v>
      </c>
      <c r="Q665" s="31">
        <v>36824</v>
      </c>
      <c r="R665" s="32" t="s">
        <v>2045</v>
      </c>
      <c r="S665" s="32" t="s">
        <v>441</v>
      </c>
      <c r="T665" s="32" t="s">
        <v>442</v>
      </c>
      <c r="U665" s="32" t="s">
        <v>3338</v>
      </c>
      <c r="V665" s="32" t="s">
        <v>4270</v>
      </c>
      <c r="X665" s="43"/>
      <c r="Y665" s="44"/>
      <c r="Z665" s="43"/>
      <c r="AA665" s="8"/>
      <c r="AB665" s="6"/>
      <c r="AC665" s="8"/>
      <c r="AD665" s="8"/>
      <c r="AE665" s="8"/>
      <c r="AF665" s="36"/>
      <c r="AG665" s="8"/>
      <c r="AH665" s="6"/>
      <c r="AI665" s="10"/>
      <c r="AJ665" s="10"/>
      <c r="AK665" s="10"/>
      <c r="AL665" s="6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P665" s="10"/>
      <c r="DQ665" s="10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  <c r="EI665" s="10"/>
      <c r="EJ665" s="10"/>
      <c r="EK665" s="10"/>
      <c r="EL665" s="10"/>
      <c r="EM665" s="10"/>
      <c r="EN665" s="10"/>
      <c r="EO665" s="10"/>
      <c r="EP665" s="10"/>
      <c r="EQ665" s="10"/>
    </row>
    <row r="666" spans="1:147" ht="18.75">
      <c r="A666" s="60"/>
      <c r="B666" s="32"/>
      <c r="C666" s="92"/>
      <c r="D666" s="33"/>
      <c r="E666" s="60">
        <v>309020</v>
      </c>
      <c r="G666" s="14" t="s">
        <v>3458</v>
      </c>
      <c r="H666" s="60" t="s">
        <v>2604</v>
      </c>
      <c r="I666" s="60" t="s">
        <v>1467</v>
      </c>
      <c r="J666" s="92">
        <v>209808</v>
      </c>
      <c r="K666" s="92"/>
      <c r="L666" s="60" t="s">
        <v>1467</v>
      </c>
      <c r="M666" s="92">
        <v>78723</v>
      </c>
      <c r="N666" s="92">
        <v>105</v>
      </c>
      <c r="O666" s="99">
        <v>6.31</v>
      </c>
      <c r="P666" s="114">
        <v>39057</v>
      </c>
      <c r="Q666" s="59">
        <v>39489</v>
      </c>
      <c r="R666" s="92" t="s">
        <v>1615</v>
      </c>
      <c r="S666" s="92" t="s">
        <v>1526</v>
      </c>
      <c r="T666" s="92" t="s">
        <v>1527</v>
      </c>
      <c r="U666" s="32" t="s">
        <v>914</v>
      </c>
      <c r="V666" s="32" t="s">
        <v>4361</v>
      </c>
      <c r="X666" s="43"/>
      <c r="Y666" s="44"/>
      <c r="Z666" s="43"/>
      <c r="AA666" s="8"/>
      <c r="AB666" s="6"/>
      <c r="AC666" s="8"/>
      <c r="AD666" s="8"/>
      <c r="AE666" s="8"/>
      <c r="AF666" s="36"/>
      <c r="AG666" s="8"/>
      <c r="AH666" s="6"/>
      <c r="AI666" s="10"/>
      <c r="AJ666" s="10"/>
      <c r="AK666" s="10"/>
      <c r="AL666" s="6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P666" s="10"/>
      <c r="DQ666" s="10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  <c r="EB666" s="10"/>
      <c r="EC666" s="10"/>
      <c r="ED666" s="10"/>
      <c r="EE666" s="10"/>
      <c r="EF666" s="10"/>
      <c r="EG666" s="10"/>
      <c r="EH666" s="10"/>
      <c r="EI666" s="10"/>
      <c r="EJ666" s="10"/>
      <c r="EK666" s="10"/>
      <c r="EL666" s="10"/>
      <c r="EM666" s="10"/>
      <c r="EN666" s="10"/>
      <c r="EO666" s="10"/>
      <c r="EP666" s="10"/>
      <c r="EQ666" s="10"/>
    </row>
    <row r="667" spans="1:147" ht="18.75">
      <c r="B667" s="14"/>
      <c r="C667" s="32"/>
      <c r="D667" s="33"/>
      <c r="E667" s="33">
        <v>192946</v>
      </c>
      <c r="G667" s="14" t="s">
        <v>4030</v>
      </c>
      <c r="H667" s="14" t="s">
        <v>2344</v>
      </c>
      <c r="I667" s="14" t="s">
        <v>1338</v>
      </c>
      <c r="L667" s="14" t="s">
        <v>1339</v>
      </c>
      <c r="M667" s="32">
        <v>78721</v>
      </c>
      <c r="N667" s="32">
        <v>43</v>
      </c>
      <c r="O667" s="53">
        <v>3.3</v>
      </c>
      <c r="P667" s="31">
        <v>37228</v>
      </c>
      <c r="Q667" s="31">
        <v>37454</v>
      </c>
      <c r="R667" s="32" t="s">
        <v>2045</v>
      </c>
      <c r="S667" s="32" t="s">
        <v>2088</v>
      </c>
      <c r="T667" s="32" t="s">
        <v>4031</v>
      </c>
      <c r="U667" s="32" t="s">
        <v>3338</v>
      </c>
      <c r="V667" s="32" t="s">
        <v>4038</v>
      </c>
      <c r="X667" s="43"/>
      <c r="Y667" s="44"/>
      <c r="Z667" s="43"/>
      <c r="AA667" s="8"/>
      <c r="AB667" s="6"/>
      <c r="AC667" s="8"/>
      <c r="AD667" s="8"/>
      <c r="AE667" s="8"/>
      <c r="AF667" s="36"/>
      <c r="AG667" s="8"/>
      <c r="AH667" s="6"/>
      <c r="AI667" s="10"/>
      <c r="AJ667" s="10"/>
      <c r="AK667" s="10"/>
      <c r="AL667" s="6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  <c r="EI667" s="10"/>
      <c r="EJ667" s="10"/>
      <c r="EK667" s="10"/>
      <c r="EL667" s="10"/>
      <c r="EM667" s="10"/>
      <c r="EN667" s="10"/>
      <c r="EO667" s="10"/>
      <c r="EP667" s="10"/>
      <c r="EQ667" s="10"/>
    </row>
    <row r="668" spans="1:147" ht="18.75">
      <c r="B668" s="14"/>
      <c r="C668" s="32"/>
      <c r="D668" s="33"/>
      <c r="E668" s="33" t="s">
        <v>2729</v>
      </c>
      <c r="G668" s="14" t="s">
        <v>2730</v>
      </c>
      <c r="H668" s="14" t="s">
        <v>2728</v>
      </c>
      <c r="I668" s="14" t="s">
        <v>1987</v>
      </c>
      <c r="L668" s="14" t="s">
        <v>1988</v>
      </c>
      <c r="M668" s="32">
        <v>78753</v>
      </c>
      <c r="N668" s="41">
        <v>394</v>
      </c>
      <c r="O668" s="53">
        <v>24.27</v>
      </c>
      <c r="P668" s="31">
        <v>37637</v>
      </c>
      <c r="Q668" s="31">
        <v>37973</v>
      </c>
      <c r="R668" s="32" t="s">
        <v>2045</v>
      </c>
      <c r="S668" s="32" t="s">
        <v>2963</v>
      </c>
      <c r="T668" s="47" t="s">
        <v>2964</v>
      </c>
      <c r="U668" s="32" t="s">
        <v>562</v>
      </c>
      <c r="V668" s="32" t="s">
        <v>2028</v>
      </c>
      <c r="X668" s="43"/>
      <c r="Y668" s="44"/>
      <c r="Z668" s="43"/>
      <c r="AA668" s="8"/>
      <c r="AB668" s="6"/>
      <c r="AC668" s="8"/>
      <c r="AD668" s="8"/>
      <c r="AE668" s="8"/>
      <c r="AF668" s="36"/>
      <c r="AG668" s="8"/>
      <c r="AH668" s="6"/>
      <c r="AI668" s="10"/>
      <c r="AJ668" s="10"/>
      <c r="AK668" s="10"/>
      <c r="AL668" s="6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P668" s="10"/>
      <c r="DQ668" s="10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/>
      <c r="EI668" s="10"/>
      <c r="EJ668" s="10"/>
      <c r="EK668" s="10"/>
      <c r="EL668" s="10"/>
      <c r="EM668" s="10"/>
      <c r="EN668" s="10"/>
      <c r="EO668" s="10"/>
      <c r="EP668" s="10"/>
      <c r="EQ668" s="10"/>
    </row>
    <row r="669" spans="1:147" ht="18.75">
      <c r="B669" s="14"/>
      <c r="C669" s="32"/>
      <c r="D669" s="33"/>
      <c r="E669" s="63">
        <v>172678</v>
      </c>
      <c r="G669" s="14" t="s">
        <v>830</v>
      </c>
      <c r="H669" s="14" t="s">
        <v>831</v>
      </c>
      <c r="I669" s="14" t="s">
        <v>1273</v>
      </c>
      <c r="J669" s="32">
        <v>3054254</v>
      </c>
      <c r="K669" s="47"/>
      <c r="L669" s="14" t="s">
        <v>1273</v>
      </c>
      <c r="M669" s="32">
        <v>78744</v>
      </c>
      <c r="N669" s="41">
        <v>330</v>
      </c>
      <c r="O669" s="53">
        <v>26</v>
      </c>
      <c r="P669" s="31">
        <v>37216</v>
      </c>
      <c r="Q669" s="31">
        <v>37238</v>
      </c>
      <c r="R669" s="32" t="s">
        <v>750</v>
      </c>
      <c r="S669" s="32" t="s">
        <v>1274</v>
      </c>
      <c r="T669" s="32" t="s">
        <v>1275</v>
      </c>
      <c r="U669" s="32" t="s">
        <v>3338</v>
      </c>
      <c r="V669" s="32" t="s">
        <v>1090</v>
      </c>
      <c r="X669" s="43"/>
      <c r="Y669" s="44"/>
      <c r="Z669" s="43"/>
      <c r="AA669" s="8"/>
      <c r="AB669" s="6"/>
      <c r="AC669" s="8"/>
      <c r="AD669" s="8"/>
      <c r="AE669" s="8"/>
      <c r="AF669" s="36"/>
      <c r="AG669" s="8"/>
      <c r="AH669" s="6"/>
      <c r="AI669" s="10"/>
      <c r="AJ669" s="10"/>
      <c r="AK669" s="10"/>
      <c r="AL669" s="6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P669" s="10"/>
      <c r="DQ669" s="10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  <c r="EB669" s="10"/>
      <c r="EC669" s="10"/>
      <c r="ED669" s="10"/>
      <c r="EE669" s="10"/>
      <c r="EF669" s="10"/>
      <c r="EG669" s="10"/>
      <c r="EH669" s="10"/>
      <c r="EI669" s="10"/>
      <c r="EJ669" s="10"/>
      <c r="EK669" s="10"/>
      <c r="EL669" s="10"/>
      <c r="EM669" s="10"/>
      <c r="EN669" s="10"/>
      <c r="EO669" s="10"/>
      <c r="EP669" s="10"/>
      <c r="EQ669" s="10"/>
    </row>
    <row r="670" spans="1:147" ht="18.75">
      <c r="B670" s="14"/>
      <c r="C670" s="32"/>
      <c r="D670" s="33"/>
      <c r="E670" s="131">
        <v>10696486</v>
      </c>
      <c r="F670" s="14"/>
      <c r="G670" s="132" t="s">
        <v>2934</v>
      </c>
      <c r="H670" s="132" t="s">
        <v>2931</v>
      </c>
      <c r="I670" s="132" t="s">
        <v>2935</v>
      </c>
      <c r="J670" s="132" t="s">
        <v>2932</v>
      </c>
      <c r="K670" s="132" t="s">
        <v>2933</v>
      </c>
      <c r="L670" s="132">
        <v>3351107</v>
      </c>
      <c r="M670" s="133" t="s">
        <v>3743</v>
      </c>
      <c r="N670" s="133">
        <v>342</v>
      </c>
      <c r="O670" s="135">
        <v>18.34</v>
      </c>
      <c r="P670" s="59">
        <v>40897</v>
      </c>
      <c r="Q670" s="134">
        <v>41151</v>
      </c>
      <c r="R670" s="32" t="s">
        <v>2147</v>
      </c>
      <c r="S670" s="133" t="s">
        <v>1176</v>
      </c>
      <c r="T670" s="133" t="s">
        <v>1167</v>
      </c>
      <c r="U670" s="32" t="s">
        <v>178</v>
      </c>
      <c r="V670" s="32" t="s">
        <v>664</v>
      </c>
      <c r="X670" s="43"/>
      <c r="Y670" s="44"/>
      <c r="Z670" s="43"/>
      <c r="AA670" s="8"/>
      <c r="AB670" s="6"/>
      <c r="AC670" s="8"/>
      <c r="AD670" s="8"/>
      <c r="AE670" s="8"/>
      <c r="AF670" s="36"/>
      <c r="AG670" s="8"/>
      <c r="AH670" s="6"/>
      <c r="AI670" s="10"/>
      <c r="AJ670" s="10"/>
      <c r="AK670" s="10"/>
      <c r="AL670" s="6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 s="10"/>
      <c r="DR670" s="10"/>
      <c r="DS670" s="10"/>
      <c r="DT670" s="10"/>
      <c r="DU670" s="10"/>
      <c r="DV670" s="10"/>
      <c r="DW670" s="10"/>
      <c r="DX670" s="10"/>
      <c r="DY670" s="10"/>
      <c r="DZ670" s="10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  <c r="EN670" s="10"/>
      <c r="EO670" s="10"/>
      <c r="EP670" s="10"/>
      <c r="EQ670" s="10"/>
    </row>
    <row r="671" spans="1:147" ht="18.75">
      <c r="B671" s="14"/>
      <c r="C671" s="32"/>
      <c r="D671" s="33"/>
      <c r="E671" s="33">
        <v>150016</v>
      </c>
      <c r="G671" s="14" t="s">
        <v>443</v>
      </c>
      <c r="H671" s="14" t="s">
        <v>3244</v>
      </c>
      <c r="I671" s="14" t="s">
        <v>1799</v>
      </c>
      <c r="L671" s="14" t="s">
        <v>2118</v>
      </c>
      <c r="M671" s="32">
        <v>78746</v>
      </c>
      <c r="N671" s="41">
        <v>34</v>
      </c>
      <c r="O671" s="53">
        <v>2.0299999999999998</v>
      </c>
      <c r="P671" s="31">
        <v>36672</v>
      </c>
      <c r="Q671" s="31">
        <v>36868</v>
      </c>
      <c r="R671" s="31"/>
      <c r="S671" s="32" t="s">
        <v>444</v>
      </c>
      <c r="T671" s="32" t="s">
        <v>3068</v>
      </c>
      <c r="U671" s="32" t="s">
        <v>2070</v>
      </c>
      <c r="V671" s="32" t="s">
        <v>4270</v>
      </c>
      <c r="X671" s="43"/>
      <c r="Y671" s="44"/>
      <c r="Z671" s="43"/>
      <c r="AA671" s="8"/>
      <c r="AB671" s="6"/>
      <c r="AC671" s="8"/>
      <c r="AD671" s="8"/>
      <c r="AE671" s="8"/>
      <c r="AF671" s="36"/>
      <c r="AG671" s="8"/>
      <c r="AH671" s="6"/>
      <c r="AI671" s="10"/>
      <c r="AJ671" s="10"/>
      <c r="AK671" s="10"/>
      <c r="AL671" s="6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</row>
    <row r="672" spans="1:147" ht="18.75">
      <c r="B672" s="14"/>
      <c r="C672" s="32"/>
      <c r="D672" s="33"/>
      <c r="E672" s="33">
        <v>10225794</v>
      </c>
      <c r="F672" s="33"/>
      <c r="G672" s="33" t="s">
        <v>4075</v>
      </c>
      <c r="H672" s="33" t="s">
        <v>2074</v>
      </c>
      <c r="I672" s="33" t="s">
        <v>4077</v>
      </c>
      <c r="J672" s="32">
        <v>429579</v>
      </c>
      <c r="K672" s="33" t="s">
        <v>3788</v>
      </c>
      <c r="L672" s="33">
        <v>429579</v>
      </c>
      <c r="M672" s="32" t="s">
        <v>4076</v>
      </c>
      <c r="N672" s="32">
        <v>29</v>
      </c>
      <c r="O672" s="53">
        <v>2.0739999999999998</v>
      </c>
      <c r="P672" s="59">
        <v>39822</v>
      </c>
      <c r="Q672" s="14"/>
      <c r="R672" s="32" t="s">
        <v>1671</v>
      </c>
      <c r="S672" s="32" t="s">
        <v>3447</v>
      </c>
      <c r="T672" s="33" t="s">
        <v>3448</v>
      </c>
      <c r="U672" s="133" t="s">
        <v>562</v>
      </c>
      <c r="V672" s="32" t="s">
        <v>1646</v>
      </c>
      <c r="X672" s="43"/>
      <c r="Y672" s="17"/>
      <c r="Z672" s="43"/>
      <c r="AA672" s="8"/>
      <c r="AB672" s="6"/>
      <c r="AC672" s="8"/>
      <c r="AD672" s="8"/>
      <c r="AE672" s="8"/>
      <c r="AF672" s="36"/>
      <c r="AG672" s="8"/>
      <c r="AH672" s="6"/>
      <c r="AI672" s="10"/>
      <c r="AJ672" s="10"/>
      <c r="AK672" s="10"/>
      <c r="AL672" s="6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P672" s="10"/>
      <c r="DQ672" s="10"/>
      <c r="DR672" s="10"/>
      <c r="DS672" s="10"/>
      <c r="DT672" s="10"/>
      <c r="DU672" s="10"/>
      <c r="DV672" s="10"/>
      <c r="DW672" s="10"/>
      <c r="DX672" s="10"/>
      <c r="DY672" s="10"/>
      <c r="DZ672" s="10"/>
      <c r="EA672" s="10"/>
      <c r="EB672" s="10"/>
      <c r="EC672" s="10"/>
      <c r="ED672" s="10"/>
      <c r="EE672" s="10"/>
      <c r="EF672" s="10"/>
      <c r="EG672" s="10"/>
      <c r="EH672" s="10"/>
      <c r="EI672" s="10"/>
      <c r="EJ672" s="10"/>
      <c r="EK672" s="10"/>
      <c r="EL672" s="10"/>
      <c r="EM672" s="10"/>
      <c r="EN672" s="10"/>
      <c r="EO672" s="10"/>
      <c r="EP672" s="10"/>
      <c r="EQ672" s="10"/>
    </row>
    <row r="673" spans="1:147" ht="18.75">
      <c r="A673" s="137"/>
      <c r="B673" s="14"/>
      <c r="C673" s="136"/>
      <c r="D673" s="33"/>
      <c r="G673" s="14" t="s">
        <v>2681</v>
      </c>
      <c r="H673" s="14" t="s">
        <v>2683</v>
      </c>
      <c r="I673" s="14" t="s">
        <v>241</v>
      </c>
      <c r="L673" s="14" t="s">
        <v>2119</v>
      </c>
      <c r="M673" s="32">
        <v>78704</v>
      </c>
      <c r="N673" s="41">
        <v>88</v>
      </c>
      <c r="O673" s="53">
        <v>12.42</v>
      </c>
      <c r="P673" s="31">
        <v>34852</v>
      </c>
      <c r="Q673" s="31">
        <v>34995</v>
      </c>
      <c r="R673" s="31"/>
      <c r="S673" s="32" t="s">
        <v>2684</v>
      </c>
      <c r="T673" s="32" t="s">
        <v>2685</v>
      </c>
      <c r="U673" s="32" t="s">
        <v>3338</v>
      </c>
      <c r="V673" s="32" t="s">
        <v>3552</v>
      </c>
      <c r="X673" s="43"/>
      <c r="Y673" s="17"/>
      <c r="Z673" s="43"/>
      <c r="AA673" s="8"/>
      <c r="AB673" s="6"/>
      <c r="AC673" s="8"/>
      <c r="AD673" s="8"/>
      <c r="AE673" s="8"/>
      <c r="AF673" s="36"/>
      <c r="AG673" s="8"/>
      <c r="AH673" s="6"/>
      <c r="AI673" s="10"/>
      <c r="AJ673" s="10"/>
      <c r="AK673" s="10"/>
      <c r="AL673" s="6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P673" s="10"/>
      <c r="DQ673" s="10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/>
      <c r="EI673" s="10"/>
      <c r="EJ673" s="10"/>
      <c r="EK673" s="10"/>
      <c r="EL673" s="10"/>
      <c r="EM673" s="10"/>
      <c r="EN673" s="10"/>
      <c r="EO673" s="10"/>
      <c r="EP673" s="10"/>
      <c r="EQ673" s="10"/>
    </row>
    <row r="674" spans="1:147" ht="18.75">
      <c r="A674" s="137"/>
      <c r="B674"/>
      <c r="C674" s="136"/>
      <c r="D674" s="33"/>
      <c r="G674" s="14" t="s">
        <v>424</v>
      </c>
      <c r="H674" s="14" t="s">
        <v>425</v>
      </c>
      <c r="I674" s="14" t="s">
        <v>241</v>
      </c>
      <c r="L674" s="14" t="s">
        <v>2119</v>
      </c>
      <c r="M674" s="32">
        <v>78704</v>
      </c>
      <c r="N674" s="41">
        <v>98</v>
      </c>
      <c r="O674" s="53">
        <v>6.690000057220459</v>
      </c>
      <c r="P674" s="31">
        <v>36031</v>
      </c>
      <c r="Q674" s="31">
        <v>36108</v>
      </c>
      <c r="R674" s="31"/>
      <c r="S674" s="32" t="s">
        <v>2688</v>
      </c>
      <c r="T674" s="32" t="s">
        <v>2689</v>
      </c>
      <c r="U674" s="32" t="s">
        <v>3338</v>
      </c>
      <c r="V674" s="32" t="s">
        <v>3565</v>
      </c>
      <c r="X674" s="43"/>
      <c r="Y674" s="17"/>
      <c r="Z674" s="43"/>
      <c r="AA674" s="8"/>
      <c r="AB674" s="6"/>
      <c r="AC674" s="8"/>
      <c r="AD674" s="8"/>
      <c r="AE674" s="8"/>
      <c r="AF674" s="36"/>
      <c r="AG674" s="8"/>
      <c r="AH674" s="6"/>
      <c r="AI674" s="10"/>
      <c r="AJ674" s="10"/>
      <c r="AK674" s="10"/>
      <c r="AL674" s="6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P674" s="10"/>
      <c r="DQ674" s="10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/>
      <c r="EI674" s="10"/>
      <c r="EJ674" s="10"/>
      <c r="EK674" s="10"/>
      <c r="EL674" s="10"/>
      <c r="EM674" s="10"/>
      <c r="EN674" s="10"/>
      <c r="EO674" s="10"/>
      <c r="EP674" s="10"/>
      <c r="EQ674" s="10"/>
    </row>
    <row r="675" spans="1:147" ht="18.75">
      <c r="B675" s="14"/>
      <c r="C675" s="32"/>
      <c r="D675" s="33"/>
      <c r="E675" s="33">
        <v>118320</v>
      </c>
      <c r="G675" s="14" t="s">
        <v>388</v>
      </c>
      <c r="H675" s="14" t="s">
        <v>3245</v>
      </c>
      <c r="I675" s="14" t="s">
        <v>822</v>
      </c>
      <c r="L675" s="14" t="s">
        <v>2645</v>
      </c>
      <c r="M675" s="32">
        <v>78745</v>
      </c>
      <c r="N675" s="41">
        <v>45</v>
      </c>
      <c r="O675" s="53">
        <v>6.88</v>
      </c>
      <c r="P675" s="31">
        <v>36621</v>
      </c>
      <c r="Q675" s="31">
        <v>36837</v>
      </c>
      <c r="R675" s="31"/>
      <c r="S675" s="32" t="s">
        <v>389</v>
      </c>
      <c r="T675" s="32" t="s">
        <v>390</v>
      </c>
      <c r="U675" s="32" t="s">
        <v>3338</v>
      </c>
      <c r="V675" s="32" t="s">
        <v>4270</v>
      </c>
      <c r="X675" s="43"/>
      <c r="Y675" s="44"/>
      <c r="Z675" s="43"/>
      <c r="AA675" s="8"/>
      <c r="AB675" s="6"/>
      <c r="AC675" s="8"/>
      <c r="AD675" s="8"/>
      <c r="AE675" s="8"/>
      <c r="AF675" s="36"/>
      <c r="AG675" s="8"/>
      <c r="AH675" s="6"/>
      <c r="AI675" s="10"/>
      <c r="AJ675" s="10"/>
      <c r="AK675" s="10"/>
      <c r="AL675" s="6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  <c r="EI675" s="10"/>
      <c r="EJ675" s="10"/>
      <c r="EK675" s="10"/>
      <c r="EL675" s="10"/>
      <c r="EM675" s="10"/>
      <c r="EN675" s="10"/>
      <c r="EO675" s="10"/>
      <c r="EP675" s="10"/>
      <c r="EQ675" s="10"/>
    </row>
    <row r="676" spans="1:147" ht="18.75">
      <c r="B676" s="14"/>
      <c r="C676" s="32"/>
      <c r="D676" s="33"/>
      <c r="G676" s="14" t="s">
        <v>3343</v>
      </c>
      <c r="H676" s="14" t="s">
        <v>1190</v>
      </c>
      <c r="I676" s="14" t="s">
        <v>2514</v>
      </c>
      <c r="L676" s="14" t="s">
        <v>2646</v>
      </c>
      <c r="M676" s="32">
        <v>78752</v>
      </c>
      <c r="N676" s="41">
        <v>151</v>
      </c>
      <c r="O676" s="53">
        <v>10.8</v>
      </c>
      <c r="P676" s="31">
        <v>36203</v>
      </c>
      <c r="Q676" s="31">
        <v>36445</v>
      </c>
      <c r="R676" s="31"/>
      <c r="S676" s="32" t="s">
        <v>1778</v>
      </c>
      <c r="T676" s="32" t="s">
        <v>2690</v>
      </c>
      <c r="U676" s="32" t="s">
        <v>3338</v>
      </c>
      <c r="V676" s="32" t="s">
        <v>2848</v>
      </c>
      <c r="X676" s="43"/>
      <c r="Y676" s="44"/>
      <c r="Z676" s="43"/>
      <c r="AA676" s="8"/>
      <c r="AB676" s="6"/>
      <c r="AC676" s="8"/>
      <c r="AD676" s="8"/>
      <c r="AE676" s="8"/>
      <c r="AF676" s="36"/>
      <c r="AG676" s="8"/>
      <c r="AH676" s="6"/>
      <c r="AI676" s="10"/>
      <c r="AJ676" s="10"/>
      <c r="AK676" s="10"/>
      <c r="AL676" s="6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P676" s="10"/>
      <c r="DQ676" s="10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  <c r="EI676" s="10"/>
      <c r="EJ676" s="10"/>
      <c r="EK676" s="10"/>
      <c r="EL676" s="10"/>
      <c r="EM676" s="10"/>
      <c r="EN676" s="10"/>
      <c r="EO676" s="10"/>
      <c r="EP676" s="10"/>
      <c r="EQ676" s="10"/>
    </row>
    <row r="677" spans="1:147" ht="18.75">
      <c r="B677" s="14"/>
      <c r="C677" s="32"/>
      <c r="D677" s="33"/>
      <c r="E677" s="60">
        <v>306904</v>
      </c>
      <c r="G677" s="60" t="s">
        <v>1477</v>
      </c>
      <c r="H677" s="60" t="s">
        <v>465</v>
      </c>
      <c r="I677" s="60" t="s">
        <v>766</v>
      </c>
      <c r="J677" s="92">
        <v>3272084</v>
      </c>
      <c r="K677" s="92"/>
      <c r="L677" s="60" t="s">
        <v>766</v>
      </c>
      <c r="M677" s="92">
        <v>78745</v>
      </c>
      <c r="N677" s="92">
        <v>196</v>
      </c>
      <c r="O677" s="99">
        <v>6.5</v>
      </c>
      <c r="P677" s="114">
        <v>39016</v>
      </c>
      <c r="Q677" s="114">
        <v>39317</v>
      </c>
      <c r="R677" s="92" t="s">
        <v>4364</v>
      </c>
      <c r="S677" s="92" t="s">
        <v>764</v>
      </c>
      <c r="T677" s="92" t="s">
        <v>765</v>
      </c>
      <c r="U677" s="32" t="s">
        <v>3338</v>
      </c>
      <c r="V677" s="32" t="s">
        <v>4361</v>
      </c>
      <c r="X677" s="43"/>
      <c r="Y677" s="8"/>
      <c r="Z677" s="43"/>
      <c r="AA677" s="8"/>
      <c r="AB677" s="6"/>
      <c r="AC677" s="8"/>
      <c r="AD677" s="8"/>
      <c r="AE677" s="8"/>
      <c r="AF677" s="36"/>
      <c r="AG677" s="8"/>
      <c r="AH677" s="6"/>
      <c r="AI677" s="10"/>
      <c r="AJ677" s="10"/>
      <c r="AK677" s="10"/>
      <c r="AL677" s="6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 s="10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/>
      <c r="EI677" s="10"/>
      <c r="EJ677" s="10"/>
      <c r="EK677" s="10"/>
      <c r="EL677" s="10"/>
      <c r="EM677" s="10"/>
      <c r="EN677" s="10"/>
      <c r="EO677" s="10"/>
      <c r="EP677" s="10"/>
      <c r="EQ677" s="10"/>
    </row>
    <row r="678" spans="1:147" ht="18.75">
      <c r="A678" s="101"/>
      <c r="B678" s="32"/>
      <c r="C678" s="128"/>
      <c r="D678" s="33"/>
      <c r="E678" s="60">
        <v>291989</v>
      </c>
      <c r="G678" s="56" t="s">
        <v>928</v>
      </c>
      <c r="H678" s="56" t="s">
        <v>6</v>
      </c>
      <c r="I678" s="56" t="s">
        <v>929</v>
      </c>
      <c r="J678" s="92"/>
      <c r="K678" s="92"/>
      <c r="L678" s="56" t="s">
        <v>1703</v>
      </c>
      <c r="M678" s="32">
        <v>78745</v>
      </c>
      <c r="N678" s="92">
        <v>46</v>
      </c>
      <c r="O678" s="99">
        <v>3.32</v>
      </c>
      <c r="P678" s="59">
        <v>38791</v>
      </c>
      <c r="Q678" s="59">
        <v>39055</v>
      </c>
      <c r="R678" s="47" t="s">
        <v>604</v>
      </c>
      <c r="S678" s="93" t="s">
        <v>3184</v>
      </c>
      <c r="T678" s="85" t="s">
        <v>3185</v>
      </c>
      <c r="U678" s="32" t="s">
        <v>562</v>
      </c>
      <c r="V678" s="32" t="s">
        <v>1969</v>
      </c>
      <c r="X678" s="43"/>
      <c r="Y678" s="8"/>
      <c r="Z678" s="43"/>
      <c r="AA678" s="8"/>
      <c r="AB678" s="6"/>
      <c r="AC678" s="8"/>
      <c r="AD678" s="8"/>
      <c r="AE678" s="8"/>
      <c r="AF678" s="36"/>
      <c r="AG678" s="8"/>
      <c r="AH678" s="6"/>
      <c r="AI678" s="10"/>
      <c r="AJ678" s="10"/>
      <c r="AK678" s="10"/>
      <c r="AL678" s="6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P678" s="10"/>
      <c r="DQ678" s="10"/>
      <c r="DR678" s="10"/>
      <c r="DS678" s="10"/>
      <c r="DT678" s="10"/>
      <c r="DU678" s="10"/>
      <c r="DV678" s="10"/>
      <c r="DW678" s="10"/>
      <c r="DX678" s="10"/>
      <c r="DY678" s="10"/>
      <c r="DZ678" s="10"/>
      <c r="EA678" s="10"/>
      <c r="EB678" s="10"/>
      <c r="EC678" s="10"/>
      <c r="ED678" s="10"/>
      <c r="EE678" s="10"/>
      <c r="EF678" s="10"/>
      <c r="EG678" s="10"/>
      <c r="EH678" s="10"/>
      <c r="EI678" s="10"/>
      <c r="EJ678" s="10"/>
      <c r="EK678" s="10"/>
      <c r="EL678" s="10"/>
      <c r="EM678" s="10"/>
      <c r="EN678" s="10"/>
      <c r="EO678" s="10"/>
      <c r="EP678" s="10"/>
      <c r="EQ678" s="10"/>
    </row>
    <row r="679" spans="1:147" ht="18.75">
      <c r="B679" s="14"/>
      <c r="C679" s="32"/>
      <c r="D679" s="33"/>
      <c r="G679" s="14" t="s">
        <v>970</v>
      </c>
      <c r="H679" s="14" t="s">
        <v>971</v>
      </c>
      <c r="I679" s="14" t="s">
        <v>972</v>
      </c>
      <c r="L679" s="14" t="s">
        <v>2647</v>
      </c>
      <c r="M679" s="32">
        <v>78750</v>
      </c>
      <c r="N679" s="41">
        <v>224</v>
      </c>
      <c r="O679" s="53">
        <v>19.3</v>
      </c>
      <c r="P679" s="31">
        <v>35040</v>
      </c>
      <c r="Q679" s="31">
        <v>35171</v>
      </c>
      <c r="R679" s="31"/>
      <c r="S679" s="32" t="s">
        <v>973</v>
      </c>
      <c r="T679" s="32" t="s">
        <v>974</v>
      </c>
      <c r="U679" s="32" t="s">
        <v>3338</v>
      </c>
      <c r="V679" s="32" t="s">
        <v>3554</v>
      </c>
      <c r="X679" s="43"/>
      <c r="Y679" s="44"/>
      <c r="Z679" s="43"/>
      <c r="AA679" s="8"/>
      <c r="AB679" s="6"/>
      <c r="AC679" s="8"/>
      <c r="AD679" s="8"/>
      <c r="AE679" s="8"/>
      <c r="AF679" s="36"/>
      <c r="AG679" s="8"/>
      <c r="AH679" s="6"/>
      <c r="AI679" s="10"/>
      <c r="AJ679" s="10"/>
      <c r="AK679" s="10"/>
      <c r="AL679" s="6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</row>
    <row r="680" spans="1:147" ht="18.75">
      <c r="D680" s="33"/>
      <c r="E680" s="131">
        <v>10625056</v>
      </c>
      <c r="F680" s="14"/>
      <c r="G680" s="132" t="s">
        <v>4000</v>
      </c>
      <c r="H680" s="132" t="s">
        <v>3998</v>
      </c>
      <c r="I680" s="132" t="s">
        <v>3999</v>
      </c>
      <c r="J680" s="133">
        <v>3502756</v>
      </c>
      <c r="K680" s="14"/>
      <c r="M680" s="133" t="s">
        <v>1401</v>
      </c>
      <c r="N680" s="32">
        <v>298</v>
      </c>
      <c r="O680" s="121">
        <v>51.92</v>
      </c>
      <c r="P680" s="134">
        <v>40745</v>
      </c>
      <c r="Q680" s="134">
        <v>41128</v>
      </c>
      <c r="R680" s="32" t="s">
        <v>263</v>
      </c>
      <c r="S680" s="133" t="s">
        <v>2158</v>
      </c>
      <c r="T680" s="133" t="s">
        <v>2144</v>
      </c>
      <c r="U680" s="133" t="s">
        <v>914</v>
      </c>
      <c r="V680" s="32" t="s">
        <v>3140</v>
      </c>
      <c r="X680" s="43"/>
      <c r="Y680" s="44"/>
      <c r="Z680" s="43"/>
      <c r="AA680" s="8"/>
      <c r="AB680" s="6"/>
      <c r="AC680" s="8"/>
      <c r="AD680" s="8"/>
      <c r="AE680" s="8"/>
      <c r="AF680" s="36"/>
      <c r="AG680" s="8"/>
      <c r="AH680" s="6"/>
      <c r="AI680" s="10"/>
      <c r="AJ680" s="10"/>
      <c r="AK680" s="10"/>
      <c r="AL680" s="6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P680" s="10"/>
      <c r="DQ680" s="1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  <c r="EI680" s="10"/>
      <c r="EJ680" s="10"/>
      <c r="EK680" s="10"/>
      <c r="EL680" s="10"/>
      <c r="EM680" s="10"/>
      <c r="EN680" s="10"/>
      <c r="EO680" s="10"/>
      <c r="EP680" s="10"/>
      <c r="EQ680" s="10"/>
    </row>
    <row r="681" spans="1:147" ht="18.75">
      <c r="D681" s="33"/>
      <c r="E681" s="131">
        <v>10770256</v>
      </c>
      <c r="F681" s="14"/>
      <c r="G681" s="132" t="s">
        <v>4475</v>
      </c>
      <c r="H681" s="132" t="s">
        <v>4502</v>
      </c>
      <c r="I681" s="132" t="s">
        <v>4476</v>
      </c>
      <c r="J681" s="133">
        <v>3774494</v>
      </c>
      <c r="K681" s="132"/>
      <c r="M681" s="133" t="s">
        <v>1401</v>
      </c>
      <c r="N681" s="32">
        <v>55</v>
      </c>
      <c r="O681" s="135">
        <v>24.39</v>
      </c>
      <c r="P681" s="134">
        <v>41051</v>
      </c>
      <c r="R681" s="32" t="s">
        <v>4111</v>
      </c>
      <c r="S681" s="133" t="s">
        <v>4503</v>
      </c>
      <c r="T681" s="133" t="s">
        <v>2355</v>
      </c>
      <c r="U681" s="32" t="s">
        <v>915</v>
      </c>
      <c r="V681" s="32" t="s">
        <v>4519</v>
      </c>
      <c r="X681" s="43"/>
      <c r="Y681" s="44"/>
      <c r="Z681" s="43"/>
      <c r="AA681" s="8"/>
      <c r="AB681" s="6"/>
      <c r="AC681" s="8"/>
      <c r="AD681" s="8"/>
      <c r="AE681" s="8"/>
      <c r="AF681" s="36"/>
      <c r="AG681" s="8"/>
      <c r="AH681" s="6"/>
      <c r="AI681" s="10"/>
      <c r="AJ681" s="10"/>
      <c r="AK681" s="10"/>
      <c r="AL681" s="6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P681" s="10"/>
      <c r="DQ681" s="10"/>
      <c r="DR681" s="10"/>
      <c r="DS681" s="10"/>
      <c r="DT681" s="10"/>
      <c r="DU681" s="10"/>
      <c r="DV681" s="10"/>
      <c r="DW681" s="10"/>
      <c r="DX681" s="10"/>
      <c r="DY681" s="10"/>
      <c r="DZ681" s="10"/>
      <c r="EA681" s="10"/>
      <c r="EB681" s="10"/>
      <c r="EC681" s="10"/>
      <c r="ED681" s="10"/>
      <c r="EE681" s="10"/>
      <c r="EF681" s="10"/>
      <c r="EG681" s="10"/>
      <c r="EH681" s="10"/>
      <c r="EI681" s="10"/>
      <c r="EJ681" s="10"/>
      <c r="EK681" s="10"/>
      <c r="EL681" s="10"/>
      <c r="EM681" s="10"/>
      <c r="EN681" s="10"/>
      <c r="EO681" s="10"/>
      <c r="EP681" s="10"/>
      <c r="EQ681" s="10"/>
    </row>
    <row r="682" spans="1:147" ht="18.75">
      <c r="D682" s="33"/>
      <c r="E682" s="131">
        <v>10565571</v>
      </c>
      <c r="F682" s="14"/>
      <c r="G682" s="132" t="s">
        <v>3273</v>
      </c>
      <c r="H682" s="132" t="s">
        <v>3762</v>
      </c>
      <c r="I682" s="132" t="s">
        <v>3272</v>
      </c>
      <c r="J682" s="133">
        <v>3503920</v>
      </c>
      <c r="K682" s="14"/>
      <c r="M682" s="133" t="s">
        <v>1401</v>
      </c>
      <c r="N682" s="32">
        <v>20</v>
      </c>
      <c r="O682" s="135">
        <v>16.38</v>
      </c>
      <c r="P682" s="134">
        <v>40630</v>
      </c>
      <c r="Q682" s="134">
        <v>41045</v>
      </c>
      <c r="R682" s="32" t="s">
        <v>4111</v>
      </c>
      <c r="S682" s="133" t="s">
        <v>3763</v>
      </c>
      <c r="T682" s="133" t="s">
        <v>3764</v>
      </c>
      <c r="U682" s="133" t="s">
        <v>914</v>
      </c>
      <c r="V682" s="32" t="s">
        <v>2582</v>
      </c>
      <c r="X682" s="43"/>
      <c r="Y682" s="44"/>
      <c r="Z682" s="43"/>
      <c r="AA682" s="8"/>
      <c r="AB682" s="6"/>
      <c r="AC682" s="8"/>
      <c r="AD682" s="8"/>
      <c r="AE682" s="8"/>
      <c r="AF682" s="36"/>
      <c r="AG682" s="8"/>
      <c r="AH682" s="6"/>
      <c r="AI682" s="10"/>
      <c r="AJ682" s="10"/>
      <c r="AK682" s="10"/>
      <c r="AL682" s="6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 s="10"/>
      <c r="DR682" s="10"/>
      <c r="DS682" s="10"/>
      <c r="DT682" s="10"/>
      <c r="DU682" s="10"/>
      <c r="DV682" s="10"/>
      <c r="DW682" s="10"/>
      <c r="DX682" s="10"/>
      <c r="DY682" s="10"/>
      <c r="DZ682" s="10"/>
      <c r="EA682" s="10"/>
      <c r="EB682" s="10"/>
      <c r="EC682" s="10"/>
      <c r="ED682" s="10"/>
      <c r="EE682" s="10"/>
      <c r="EF682" s="10"/>
      <c r="EG682" s="10"/>
      <c r="EH682" s="10"/>
      <c r="EI682" s="10"/>
      <c r="EJ682" s="10"/>
      <c r="EK682" s="10"/>
      <c r="EL682" s="10"/>
      <c r="EM682" s="10"/>
      <c r="EN682" s="10"/>
      <c r="EO682" s="10"/>
      <c r="EP682" s="10"/>
      <c r="EQ682" s="10"/>
    </row>
    <row r="683" spans="1:147" ht="18.75">
      <c r="A683" s="137"/>
      <c r="B683" s="14"/>
      <c r="C683" s="136"/>
      <c r="D683" s="33"/>
      <c r="E683" s="131">
        <v>10792165</v>
      </c>
      <c r="F683" s="14"/>
      <c r="G683" s="132" t="s">
        <v>4505</v>
      </c>
      <c r="H683" s="132" t="s">
        <v>4506</v>
      </c>
      <c r="I683" s="132" t="s">
        <v>4507</v>
      </c>
      <c r="J683" s="133">
        <v>3071141</v>
      </c>
      <c r="K683" s="132"/>
      <c r="M683" s="133" t="s">
        <v>1401</v>
      </c>
      <c r="N683" s="32">
        <v>246</v>
      </c>
      <c r="O683" s="135">
        <v>59.3</v>
      </c>
      <c r="P683" s="134">
        <v>41093</v>
      </c>
      <c r="R683" s="32" t="s">
        <v>4518</v>
      </c>
      <c r="S683" s="133" t="s">
        <v>3109</v>
      </c>
      <c r="T683" s="133" t="s">
        <v>2249</v>
      </c>
      <c r="U683" s="32" t="s">
        <v>915</v>
      </c>
      <c r="V683" s="32" t="s">
        <v>4519</v>
      </c>
      <c r="X683" s="43"/>
      <c r="Y683" s="44"/>
      <c r="Z683" s="43"/>
      <c r="AA683" s="8"/>
      <c r="AB683" s="6"/>
      <c r="AC683" s="8"/>
      <c r="AD683" s="8"/>
      <c r="AE683" s="8"/>
      <c r="AF683" s="36"/>
      <c r="AG683" s="8"/>
      <c r="AH683" s="6"/>
      <c r="AI683" s="10"/>
      <c r="AJ683" s="10"/>
      <c r="AK683" s="10"/>
      <c r="AL683" s="6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 s="10"/>
      <c r="DR683" s="10"/>
      <c r="DS683" s="10"/>
      <c r="DT683" s="10"/>
      <c r="DU683" s="10"/>
      <c r="DV683" s="10"/>
      <c r="DW683" s="10"/>
      <c r="DX683" s="10"/>
      <c r="DY683" s="10"/>
      <c r="DZ683" s="10"/>
      <c r="EA683" s="10"/>
      <c r="EB683" s="10"/>
      <c r="EC683" s="10"/>
      <c r="ED683" s="10"/>
      <c r="EE683" s="10"/>
      <c r="EF683" s="10"/>
      <c r="EG683" s="10"/>
      <c r="EH683" s="10"/>
      <c r="EI683" s="10"/>
      <c r="EJ683" s="10"/>
      <c r="EK683" s="10"/>
      <c r="EL683" s="10"/>
      <c r="EM683" s="10"/>
      <c r="EN683" s="10"/>
      <c r="EO683" s="10"/>
      <c r="EP683" s="10"/>
      <c r="EQ683" s="10"/>
    </row>
    <row r="684" spans="1:147" ht="18.75">
      <c r="B684" s="14"/>
      <c r="C684" s="32"/>
      <c r="D684" s="33"/>
      <c r="G684" s="14" t="s">
        <v>2908</v>
      </c>
      <c r="H684" s="14" t="s">
        <v>2526</v>
      </c>
      <c r="I684" s="14" t="s">
        <v>2909</v>
      </c>
      <c r="L684" s="14" t="s">
        <v>1902</v>
      </c>
      <c r="M684" s="8">
        <v>78741</v>
      </c>
      <c r="N684" s="41">
        <v>192</v>
      </c>
      <c r="O684" s="53">
        <v>22.34</v>
      </c>
      <c r="P684" s="31">
        <v>36182</v>
      </c>
      <c r="Q684" s="31">
        <v>36325</v>
      </c>
      <c r="R684" s="31"/>
      <c r="S684" s="32" t="s">
        <v>3802</v>
      </c>
      <c r="T684" s="32" t="s">
        <v>3803</v>
      </c>
      <c r="U684" s="32" t="s">
        <v>3338</v>
      </c>
      <c r="V684" s="32" t="s">
        <v>2848</v>
      </c>
      <c r="X684" s="43"/>
      <c r="Y684" s="17"/>
      <c r="Z684" s="43"/>
      <c r="AA684" s="8"/>
      <c r="AB684" s="6"/>
      <c r="AC684" s="8"/>
      <c r="AD684" s="8"/>
      <c r="AE684" s="8"/>
      <c r="AF684" s="36"/>
      <c r="AG684" s="8"/>
      <c r="AH684" s="6"/>
      <c r="AI684" s="10"/>
      <c r="AJ684" s="10"/>
      <c r="AK684" s="10"/>
      <c r="AL684" s="6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 s="10"/>
      <c r="DR684" s="10"/>
      <c r="DS684" s="10"/>
      <c r="DT684" s="10"/>
      <c r="DU684" s="10"/>
      <c r="DV684" s="10"/>
      <c r="DW684" s="10"/>
      <c r="DX684" s="10"/>
      <c r="DY684" s="10"/>
      <c r="DZ684" s="10"/>
      <c r="EA684" s="10"/>
      <c r="EB684" s="10"/>
      <c r="EC684" s="10"/>
      <c r="ED684" s="10"/>
      <c r="EE684" s="10"/>
      <c r="EF684" s="10"/>
      <c r="EG684" s="10"/>
      <c r="EH684" s="10"/>
      <c r="EI684" s="10"/>
      <c r="EJ684" s="10"/>
      <c r="EK684" s="10"/>
      <c r="EL684" s="10"/>
      <c r="EM684" s="10"/>
      <c r="EN684" s="10"/>
      <c r="EO684" s="10"/>
      <c r="EP684" s="10"/>
      <c r="EQ684" s="10"/>
    </row>
    <row r="685" spans="1:147" ht="18.75">
      <c r="B685" s="14"/>
      <c r="C685" s="32"/>
      <c r="D685" s="33"/>
      <c r="E685" s="33">
        <v>203519</v>
      </c>
      <c r="G685" s="14" t="s">
        <v>4287</v>
      </c>
      <c r="H685" s="14" t="s">
        <v>3889</v>
      </c>
      <c r="I685" s="14" t="s">
        <v>104</v>
      </c>
      <c r="L685" s="14" t="s">
        <v>4288</v>
      </c>
      <c r="M685" s="8">
        <v>78744</v>
      </c>
      <c r="N685" s="41">
        <v>216</v>
      </c>
      <c r="O685" s="53">
        <v>8.5039999999999996</v>
      </c>
      <c r="P685" s="31">
        <v>37369</v>
      </c>
      <c r="Q685" s="31">
        <v>37411</v>
      </c>
      <c r="R685" s="32" t="s">
        <v>750</v>
      </c>
      <c r="S685" s="32" t="s">
        <v>4289</v>
      </c>
      <c r="T685" s="32" t="s">
        <v>4290</v>
      </c>
      <c r="U685" s="32" t="s">
        <v>3338</v>
      </c>
      <c r="V685" s="32" t="s">
        <v>2327</v>
      </c>
      <c r="X685" s="43"/>
      <c r="Y685" s="44"/>
      <c r="Z685" s="43"/>
      <c r="AA685" s="8"/>
      <c r="AB685" s="6"/>
      <c r="AC685" s="8"/>
      <c r="AD685" s="8"/>
      <c r="AE685" s="8"/>
      <c r="AF685" s="36"/>
      <c r="AG685" s="8"/>
      <c r="AH685" s="6"/>
      <c r="AI685" s="10"/>
      <c r="AJ685" s="10"/>
      <c r="AK685" s="10"/>
      <c r="AL685" s="6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</row>
    <row r="686" spans="1:147" ht="18.75">
      <c r="B686" s="14"/>
      <c r="C686" s="32"/>
      <c r="D686" s="33"/>
      <c r="E686" s="33">
        <v>193697</v>
      </c>
      <c r="G686" s="14" t="s">
        <v>4032</v>
      </c>
      <c r="H686" s="14" t="s">
        <v>3890</v>
      </c>
      <c r="I686" s="14" t="s">
        <v>1823</v>
      </c>
      <c r="L686" s="14" t="s">
        <v>4033</v>
      </c>
      <c r="M686" s="8">
        <v>78744</v>
      </c>
      <c r="N686" s="32">
        <v>528</v>
      </c>
      <c r="O686" s="53">
        <v>22.8</v>
      </c>
      <c r="P686" s="31">
        <v>37238</v>
      </c>
      <c r="Q686" s="31">
        <v>37454</v>
      </c>
      <c r="R686" s="32" t="s">
        <v>4034</v>
      </c>
      <c r="S686" s="32" t="s">
        <v>2089</v>
      </c>
      <c r="T686" s="32" t="s">
        <v>4037</v>
      </c>
      <c r="U686" s="32" t="s">
        <v>3338</v>
      </c>
      <c r="V686" s="32" t="s">
        <v>4038</v>
      </c>
      <c r="X686" s="43"/>
      <c r="Y686" s="17"/>
      <c r="Z686" s="43"/>
      <c r="AA686" s="8"/>
      <c r="AB686" s="6"/>
      <c r="AC686" s="8"/>
      <c r="AD686" s="8"/>
      <c r="AE686" s="8"/>
      <c r="AF686" s="36"/>
      <c r="AG686" s="8"/>
      <c r="AH686" s="6"/>
      <c r="AI686" s="10"/>
      <c r="AJ686" s="10"/>
      <c r="AK686" s="10"/>
      <c r="AL686" s="6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  <c r="DG686" s="10"/>
      <c r="DH686" s="10"/>
      <c r="DI686" s="10"/>
      <c r="DJ686" s="10"/>
      <c r="DK686" s="10"/>
      <c r="DL686" s="10"/>
      <c r="DM686" s="10"/>
      <c r="DN686" s="10"/>
      <c r="DO686" s="10"/>
      <c r="DP686" s="10"/>
      <c r="DQ686" s="10"/>
      <c r="DR686" s="10"/>
      <c r="DS686" s="10"/>
      <c r="DT686" s="10"/>
      <c r="DU686" s="10"/>
      <c r="DV686" s="10"/>
      <c r="DW686" s="10"/>
      <c r="DX686" s="10"/>
      <c r="DY686" s="10"/>
      <c r="DZ686" s="10"/>
      <c r="EA686" s="10"/>
      <c r="EB686" s="10"/>
      <c r="EC686" s="10"/>
      <c r="ED686" s="10"/>
      <c r="EE686" s="10"/>
      <c r="EF686" s="10"/>
      <c r="EG686" s="10"/>
      <c r="EH686" s="10"/>
      <c r="EI686" s="10"/>
      <c r="EJ686" s="10"/>
      <c r="EK686" s="10"/>
      <c r="EL686" s="10"/>
      <c r="EM686" s="10"/>
      <c r="EN686" s="10"/>
      <c r="EO686" s="10"/>
      <c r="EP686" s="10"/>
      <c r="EQ686" s="10"/>
    </row>
    <row r="687" spans="1:147" ht="18.75">
      <c r="B687" s="14"/>
      <c r="C687" s="32"/>
      <c r="D687" s="33"/>
      <c r="E687" s="33">
        <v>170386</v>
      </c>
      <c r="G687" s="14" t="s">
        <v>2911</v>
      </c>
      <c r="H687" s="14" t="s">
        <v>3891</v>
      </c>
      <c r="I687" s="14" t="s">
        <v>1088</v>
      </c>
      <c r="L687" s="14" t="s">
        <v>1088</v>
      </c>
      <c r="M687" s="32">
        <v>78747</v>
      </c>
      <c r="N687" s="41">
        <v>875</v>
      </c>
      <c r="O687" s="53">
        <v>56.29</v>
      </c>
      <c r="P687" s="31">
        <v>36917</v>
      </c>
      <c r="Q687" s="31">
        <v>37148</v>
      </c>
      <c r="R687" s="32" t="s">
        <v>1262</v>
      </c>
      <c r="S687" s="32" t="s">
        <v>1263</v>
      </c>
      <c r="T687" s="32" t="s">
        <v>1264</v>
      </c>
      <c r="U687" s="32" t="s">
        <v>3338</v>
      </c>
      <c r="V687" s="32" t="s">
        <v>1089</v>
      </c>
      <c r="X687" s="43"/>
      <c r="Y687" s="17"/>
      <c r="Z687" s="43"/>
      <c r="AA687" s="8"/>
      <c r="AB687" s="6"/>
      <c r="AC687" s="8"/>
      <c r="AD687" s="8"/>
      <c r="AE687" s="8"/>
      <c r="AF687" s="36"/>
      <c r="AG687" s="8"/>
      <c r="AH687" s="6"/>
      <c r="AI687" s="10"/>
      <c r="AJ687" s="10"/>
      <c r="AK687" s="10"/>
      <c r="AL687" s="6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 s="10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  <c r="EI687" s="10"/>
      <c r="EJ687" s="10"/>
      <c r="EK687" s="10"/>
      <c r="EL687" s="10"/>
      <c r="EM687" s="10"/>
      <c r="EN687" s="10"/>
      <c r="EO687" s="10"/>
      <c r="EP687" s="10"/>
      <c r="EQ687" s="10"/>
    </row>
    <row r="688" spans="1:147" ht="18.75">
      <c r="B688" s="14"/>
      <c r="C688" s="32"/>
      <c r="D688" s="33"/>
      <c r="G688" s="14" t="s">
        <v>975</v>
      </c>
      <c r="H688" s="14" t="s">
        <v>976</v>
      </c>
      <c r="I688" s="14" t="s">
        <v>977</v>
      </c>
      <c r="L688" s="14" t="s">
        <v>2648</v>
      </c>
      <c r="M688" s="32">
        <v>78727</v>
      </c>
      <c r="N688" s="41">
        <v>180</v>
      </c>
      <c r="O688" s="53">
        <v>17.5</v>
      </c>
      <c r="P688" s="31">
        <v>34516</v>
      </c>
      <c r="Q688" s="31">
        <v>34661</v>
      </c>
      <c r="R688" s="31"/>
      <c r="S688" s="32" t="s">
        <v>978</v>
      </c>
      <c r="T688" s="32" t="s">
        <v>322</v>
      </c>
      <c r="U688" s="32" t="s">
        <v>3338</v>
      </c>
      <c r="V688" s="32" t="s">
        <v>3548</v>
      </c>
      <c r="X688" s="43"/>
      <c r="Y688" s="17"/>
      <c r="Z688" s="43"/>
      <c r="AA688" s="8"/>
      <c r="AB688" s="6"/>
      <c r="AC688" s="8"/>
      <c r="AD688" s="8"/>
      <c r="AE688" s="8"/>
      <c r="AF688" s="36"/>
      <c r="AG688" s="8"/>
      <c r="AH688" s="6"/>
      <c r="AI688" s="10"/>
      <c r="AJ688" s="10"/>
      <c r="AK688" s="10"/>
      <c r="AL688" s="6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  <c r="DG688" s="10"/>
      <c r="DH688" s="10"/>
      <c r="DI688" s="10"/>
      <c r="DJ688" s="10"/>
      <c r="DK688" s="10"/>
      <c r="DL688" s="10"/>
      <c r="DM688" s="10"/>
      <c r="DN688" s="10"/>
      <c r="DO688" s="10"/>
      <c r="DP688" s="10"/>
      <c r="DQ688" s="10"/>
      <c r="DR688" s="10"/>
      <c r="DS688" s="10"/>
      <c r="DT688" s="10"/>
      <c r="DU688" s="10"/>
      <c r="DV688" s="10"/>
      <c r="DW688" s="10"/>
      <c r="DX688" s="10"/>
      <c r="DY688" s="10"/>
      <c r="DZ688" s="10"/>
      <c r="EA688" s="10"/>
      <c r="EB688" s="10"/>
      <c r="EC688" s="10"/>
      <c r="ED688" s="10"/>
      <c r="EE688" s="10"/>
      <c r="EF688" s="10"/>
      <c r="EG688" s="10"/>
      <c r="EH688" s="10"/>
      <c r="EI688" s="10"/>
      <c r="EJ688" s="10"/>
      <c r="EK688" s="10"/>
      <c r="EL688" s="10"/>
      <c r="EM688" s="10"/>
      <c r="EN688" s="10"/>
      <c r="EO688" s="10"/>
      <c r="EP688" s="10"/>
      <c r="EQ688" s="10"/>
    </row>
    <row r="689" spans="1:147" ht="18.75">
      <c r="B689" s="14"/>
      <c r="C689" s="32"/>
      <c r="D689" s="33"/>
      <c r="G689" s="14" t="s">
        <v>323</v>
      </c>
      <c r="H689" s="14" t="s">
        <v>324</v>
      </c>
      <c r="I689" s="14" t="s">
        <v>325</v>
      </c>
      <c r="L689" s="14" t="s">
        <v>2649</v>
      </c>
      <c r="M689" s="32">
        <v>78727</v>
      </c>
      <c r="N689" s="41">
        <v>120</v>
      </c>
      <c r="O689" s="53">
        <v>6.1</v>
      </c>
      <c r="P689" s="31">
        <v>34583</v>
      </c>
      <c r="Q689" s="31">
        <v>34661</v>
      </c>
      <c r="R689" s="31"/>
      <c r="S689" s="32" t="s">
        <v>978</v>
      </c>
      <c r="T689" s="32" t="s">
        <v>322</v>
      </c>
      <c r="U689" s="32" t="s">
        <v>3338</v>
      </c>
      <c r="V689" s="32" t="s">
        <v>3549</v>
      </c>
      <c r="X689" s="43"/>
      <c r="Y689" s="17"/>
      <c r="Z689" s="43"/>
      <c r="AA689" s="8"/>
      <c r="AB689" s="6"/>
      <c r="AC689" s="8"/>
      <c r="AD689" s="8"/>
      <c r="AE689" s="8"/>
      <c r="AF689" s="36"/>
      <c r="AG689" s="8"/>
      <c r="AH689" s="6"/>
      <c r="AI689" s="10"/>
      <c r="AJ689" s="10"/>
      <c r="AK689" s="10"/>
      <c r="AL689" s="6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P689" s="10"/>
      <c r="DQ689" s="10"/>
      <c r="DR689" s="10"/>
      <c r="DS689" s="10"/>
      <c r="DT689" s="10"/>
      <c r="DU689" s="10"/>
      <c r="DV689" s="10"/>
      <c r="DW689" s="10"/>
      <c r="DX689" s="10"/>
      <c r="DY689" s="10"/>
      <c r="DZ689" s="10"/>
      <c r="EA689" s="10"/>
      <c r="EB689" s="10"/>
      <c r="EC689" s="10"/>
      <c r="ED689" s="10"/>
      <c r="EE689" s="10"/>
      <c r="EF689" s="10"/>
      <c r="EG689" s="10"/>
      <c r="EH689" s="10"/>
      <c r="EI689" s="10"/>
      <c r="EJ689" s="10"/>
      <c r="EK689" s="10"/>
      <c r="EL689" s="10"/>
      <c r="EM689" s="10"/>
      <c r="EN689" s="10"/>
      <c r="EO689" s="10"/>
      <c r="EP689" s="10"/>
      <c r="EQ689" s="10"/>
    </row>
    <row r="690" spans="1:147" ht="18.75">
      <c r="B690" s="14"/>
      <c r="C690" s="32"/>
      <c r="D690" s="33"/>
      <c r="G690" s="14" t="s">
        <v>2009</v>
      </c>
      <c r="H690" s="14" t="s">
        <v>326</v>
      </c>
      <c r="I690" s="14" t="s">
        <v>327</v>
      </c>
      <c r="L690" s="14" t="s">
        <v>2650</v>
      </c>
      <c r="M690" s="32">
        <v>78664</v>
      </c>
      <c r="N690" s="41">
        <v>240</v>
      </c>
      <c r="O690" s="53">
        <v>14</v>
      </c>
      <c r="P690" s="31" t="s">
        <v>418</v>
      </c>
      <c r="Q690" s="31" t="s">
        <v>418</v>
      </c>
      <c r="R690" s="31"/>
      <c r="S690" s="32" t="s">
        <v>1224</v>
      </c>
      <c r="T690" s="32" t="s">
        <v>1224</v>
      </c>
      <c r="U690" s="32" t="s">
        <v>3338</v>
      </c>
      <c r="V690" s="32" t="s">
        <v>3565</v>
      </c>
      <c r="X690" s="43"/>
      <c r="Y690" s="17"/>
      <c r="Z690" s="43"/>
      <c r="AA690" s="8"/>
      <c r="AB690" s="6"/>
      <c r="AC690" s="8"/>
      <c r="AD690" s="8"/>
      <c r="AE690" s="8"/>
      <c r="AF690" s="36"/>
      <c r="AG690" s="8"/>
      <c r="AH690" s="6"/>
      <c r="AI690" s="10"/>
      <c r="AJ690" s="10"/>
      <c r="AK690" s="10"/>
      <c r="AL690" s="6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0"/>
      <c r="DC690" s="10"/>
      <c r="DD690" s="10"/>
      <c r="DE690" s="10"/>
      <c r="DF690" s="10"/>
      <c r="DG690" s="10"/>
      <c r="DH690" s="10"/>
      <c r="DI690" s="10"/>
      <c r="DJ690" s="10"/>
      <c r="DK690" s="10"/>
      <c r="DL690" s="10"/>
      <c r="DM690" s="10"/>
      <c r="DN690" s="10"/>
      <c r="DO690" s="10"/>
      <c r="DP690" s="10"/>
      <c r="DQ690" s="10"/>
      <c r="DR690" s="10"/>
      <c r="DS690" s="10"/>
      <c r="DT690" s="10"/>
      <c r="DU690" s="10"/>
      <c r="DV690" s="10"/>
      <c r="DW690" s="10"/>
      <c r="DX690" s="10"/>
      <c r="DY690" s="10"/>
      <c r="DZ690" s="10"/>
      <c r="EA690" s="10"/>
      <c r="EB690" s="10"/>
      <c r="EC690" s="10"/>
      <c r="ED690" s="10"/>
      <c r="EE690" s="10"/>
      <c r="EF690" s="10"/>
      <c r="EG690" s="10"/>
      <c r="EH690" s="10"/>
      <c r="EI690" s="10"/>
      <c r="EJ690" s="10"/>
      <c r="EK690" s="10"/>
      <c r="EL690" s="10"/>
      <c r="EM690" s="10"/>
      <c r="EN690" s="10"/>
      <c r="EO690" s="10"/>
      <c r="EP690" s="10"/>
      <c r="EQ690" s="10"/>
    </row>
    <row r="691" spans="1:147" ht="18.75">
      <c r="B691" s="136"/>
      <c r="C691" s="32"/>
      <c r="D691" s="33"/>
      <c r="G691" s="14" t="s">
        <v>2009</v>
      </c>
      <c r="H691" s="14" t="s">
        <v>2679</v>
      </c>
      <c r="I691" s="14" t="s">
        <v>2680</v>
      </c>
      <c r="L691" s="14" t="s">
        <v>2651</v>
      </c>
      <c r="M691" s="32">
        <v>78664</v>
      </c>
      <c r="N691" s="41">
        <v>240</v>
      </c>
      <c r="O691" s="53">
        <v>14</v>
      </c>
      <c r="P691" s="31" t="s">
        <v>418</v>
      </c>
      <c r="Q691" s="31" t="s">
        <v>418</v>
      </c>
      <c r="R691" s="31"/>
      <c r="S691" s="32" t="s">
        <v>1224</v>
      </c>
      <c r="T691" s="32" t="s">
        <v>1224</v>
      </c>
      <c r="U691" s="32" t="s">
        <v>3338</v>
      </c>
      <c r="V691" s="32" t="s">
        <v>345</v>
      </c>
      <c r="X691" s="43"/>
      <c r="Y691" s="17"/>
      <c r="AA691" s="136"/>
      <c r="AB691" s="136"/>
      <c r="AC691" s="136"/>
      <c r="AD691" s="136"/>
      <c r="AE691" s="8"/>
      <c r="AF691" s="36"/>
      <c r="AG691" s="8"/>
      <c r="AH691" s="6"/>
      <c r="AI691" s="10"/>
      <c r="AJ691" s="10"/>
      <c r="AK691" s="10"/>
      <c r="AL691" s="6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0"/>
      <c r="DC691" s="10"/>
      <c r="DD691" s="10"/>
      <c r="DE691" s="10"/>
      <c r="DF691" s="10"/>
      <c r="DG691" s="10"/>
      <c r="DH691" s="10"/>
      <c r="DI691" s="10"/>
      <c r="DJ691" s="10"/>
      <c r="DK691" s="10"/>
      <c r="DL691" s="10"/>
      <c r="DM691" s="10"/>
      <c r="DN691" s="10"/>
      <c r="DO691" s="10"/>
      <c r="DP691" s="10"/>
      <c r="DQ691" s="10"/>
      <c r="DR691" s="10"/>
      <c r="DS691" s="10"/>
      <c r="DT691" s="10"/>
      <c r="DU691" s="10"/>
      <c r="DV691" s="10"/>
      <c r="DW691" s="10"/>
      <c r="DX691" s="10"/>
      <c r="DY691" s="10"/>
      <c r="DZ691" s="10"/>
      <c r="EA691" s="10"/>
      <c r="EB691" s="10"/>
      <c r="EC691" s="10"/>
      <c r="ED691" s="10"/>
      <c r="EE691" s="10"/>
      <c r="EF691" s="10"/>
      <c r="EG691" s="10"/>
      <c r="EH691" s="10"/>
      <c r="EI691" s="10"/>
      <c r="EJ691" s="10"/>
      <c r="EK691" s="10"/>
      <c r="EL691" s="10"/>
      <c r="EM691" s="10"/>
      <c r="EN691" s="10"/>
      <c r="EO691" s="10"/>
      <c r="EP691" s="10"/>
      <c r="EQ691" s="10"/>
    </row>
    <row r="692" spans="1:147" ht="18.75">
      <c r="B692" s="14"/>
      <c r="C692" s="32"/>
      <c r="D692" s="33"/>
      <c r="E692" s="33">
        <v>167103</v>
      </c>
      <c r="G692" s="14" t="s">
        <v>2423</v>
      </c>
      <c r="H692" s="14" t="s">
        <v>479</v>
      </c>
      <c r="I692" s="14" t="s">
        <v>3602</v>
      </c>
      <c r="L692" s="14" t="s">
        <v>2652</v>
      </c>
      <c r="M692" s="32">
        <v>78758</v>
      </c>
      <c r="N692" s="41">
        <v>168</v>
      </c>
      <c r="O692" s="53">
        <v>16.321999999999999</v>
      </c>
      <c r="P692" s="31">
        <v>36797</v>
      </c>
      <c r="Q692" s="31">
        <v>36882</v>
      </c>
      <c r="R692" s="31"/>
      <c r="S692" s="32" t="s">
        <v>2424</v>
      </c>
      <c r="T692" s="32" t="s">
        <v>2425</v>
      </c>
      <c r="U692" s="32" t="s">
        <v>3338</v>
      </c>
      <c r="V692" s="32" t="s">
        <v>1769</v>
      </c>
      <c r="X692" s="43"/>
      <c r="Y692" s="17"/>
      <c r="Z692" s="43"/>
      <c r="AA692" s="8"/>
      <c r="AB692" s="6"/>
      <c r="AC692" s="8"/>
      <c r="AD692" s="8"/>
      <c r="AE692" s="8"/>
      <c r="AF692" s="36"/>
      <c r="AG692" s="8"/>
      <c r="AH692" s="6"/>
      <c r="AI692" s="10"/>
      <c r="AJ692" s="10"/>
      <c r="AK692" s="10"/>
      <c r="AL692" s="6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  <c r="DG692" s="10"/>
      <c r="DH692" s="10"/>
      <c r="DI692" s="10"/>
      <c r="DJ692" s="10"/>
      <c r="DK692" s="10"/>
      <c r="DL692" s="10"/>
      <c r="DM692" s="10"/>
      <c r="DN692" s="10"/>
      <c r="DO692" s="10"/>
      <c r="DP692" s="10"/>
      <c r="DQ692" s="10"/>
      <c r="DR692" s="10"/>
      <c r="DS692" s="10"/>
      <c r="DT692" s="10"/>
      <c r="DU692" s="10"/>
      <c r="DV692" s="10"/>
      <c r="DW692" s="10"/>
      <c r="DX692" s="10"/>
      <c r="DY692" s="10"/>
      <c r="DZ692" s="10"/>
      <c r="EA692" s="10"/>
      <c r="EB692" s="10"/>
      <c r="EC692" s="10"/>
      <c r="ED692" s="10"/>
      <c r="EE692" s="10"/>
      <c r="EF692" s="10"/>
      <c r="EG692" s="10"/>
      <c r="EH692" s="10"/>
      <c r="EI692" s="10"/>
      <c r="EJ692" s="10"/>
      <c r="EK692" s="10"/>
      <c r="EL692" s="10"/>
      <c r="EM692" s="10"/>
      <c r="EN692" s="10"/>
      <c r="EO692" s="10"/>
      <c r="EP692" s="10"/>
      <c r="EQ692" s="10"/>
    </row>
    <row r="693" spans="1:147" ht="18.75">
      <c r="B693" s="14"/>
      <c r="C693" s="32"/>
      <c r="D693" s="33"/>
      <c r="E693" s="33">
        <v>106918</v>
      </c>
      <c r="G693" s="14" t="s">
        <v>2834</v>
      </c>
      <c r="H693" s="14" t="s">
        <v>94</v>
      </c>
      <c r="I693" s="14" t="s">
        <v>2611</v>
      </c>
      <c r="L693" s="14" t="s">
        <v>2612</v>
      </c>
      <c r="M693" s="32">
        <v>78749</v>
      </c>
      <c r="N693" s="41">
        <v>390</v>
      </c>
      <c r="O693" s="53">
        <v>22.65</v>
      </c>
      <c r="P693" s="31">
        <v>36444</v>
      </c>
      <c r="Q693" s="31">
        <v>36607</v>
      </c>
      <c r="R693" s="31"/>
      <c r="S693" s="32" t="s">
        <v>2835</v>
      </c>
      <c r="T693" s="32" t="s">
        <v>2836</v>
      </c>
      <c r="U693" s="32" t="s">
        <v>3338</v>
      </c>
      <c r="V693" s="32" t="s">
        <v>2842</v>
      </c>
      <c r="X693" s="43"/>
      <c r="Y693" s="17"/>
      <c r="Z693" s="43"/>
      <c r="AA693" s="8"/>
      <c r="AB693" s="6"/>
      <c r="AC693" s="8"/>
      <c r="AD693" s="8"/>
      <c r="AE693" s="8"/>
      <c r="AF693" s="36"/>
      <c r="AG693" s="8"/>
      <c r="AH693" s="6"/>
      <c r="AI693" s="10"/>
      <c r="AJ693" s="10"/>
      <c r="AK693" s="10"/>
      <c r="AL693" s="6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0"/>
      <c r="DC693" s="10"/>
      <c r="DD693" s="10"/>
      <c r="DE693" s="10"/>
      <c r="DF693" s="10"/>
      <c r="DG693" s="10"/>
      <c r="DH693" s="10"/>
      <c r="DI693" s="10"/>
      <c r="DJ693" s="10"/>
      <c r="DK693" s="10"/>
      <c r="DL693" s="10"/>
      <c r="DM693" s="10"/>
      <c r="DN693" s="10"/>
      <c r="DO693" s="10"/>
      <c r="DP693" s="10"/>
      <c r="DQ693" s="10"/>
      <c r="DR693" s="10"/>
      <c r="DS693" s="10"/>
      <c r="DT693" s="10"/>
      <c r="DU693" s="10"/>
      <c r="DV693" s="10"/>
      <c r="DW693" s="10"/>
      <c r="DX693" s="10"/>
      <c r="DY693" s="10"/>
      <c r="DZ693" s="10"/>
      <c r="EA693" s="10"/>
      <c r="EB693" s="10"/>
      <c r="EC693" s="10"/>
      <c r="ED693" s="10"/>
      <c r="EE693" s="10"/>
      <c r="EF693" s="10"/>
      <c r="EG693" s="10"/>
      <c r="EH693" s="10"/>
      <c r="EI693" s="10"/>
      <c r="EJ693" s="10"/>
      <c r="EK693" s="10"/>
      <c r="EL693" s="10"/>
      <c r="EM693" s="10"/>
      <c r="EN693" s="10"/>
      <c r="EO693" s="10"/>
      <c r="EP693" s="10"/>
      <c r="EQ693" s="10"/>
    </row>
    <row r="694" spans="1:147" ht="18.75">
      <c r="B694" s="14"/>
      <c r="C694" s="32"/>
      <c r="D694" s="33"/>
      <c r="E694" s="60">
        <v>297418</v>
      </c>
      <c r="G694" s="56" t="s">
        <v>3693</v>
      </c>
      <c r="H694" s="56" t="s">
        <v>2563</v>
      </c>
      <c r="I694" s="56" t="s">
        <v>3694</v>
      </c>
      <c r="J694" s="92">
        <v>3219617</v>
      </c>
      <c r="K694" s="92"/>
      <c r="L694" s="56" t="s">
        <v>3694</v>
      </c>
      <c r="M694" s="92">
        <v>78749</v>
      </c>
      <c r="N694" s="92">
        <v>208</v>
      </c>
      <c r="O694" s="99">
        <v>28.76</v>
      </c>
      <c r="P694" s="59">
        <v>38875</v>
      </c>
      <c r="Q694" s="59">
        <v>39055</v>
      </c>
      <c r="R694" s="93" t="s">
        <v>4364</v>
      </c>
      <c r="S694" s="93" t="s">
        <v>732</v>
      </c>
      <c r="T694" s="93" t="s">
        <v>3855</v>
      </c>
      <c r="U694" s="32" t="s">
        <v>3338</v>
      </c>
      <c r="V694" s="32" t="s">
        <v>1830</v>
      </c>
      <c r="X694" s="43"/>
      <c r="Y694" s="17"/>
      <c r="Z694" s="43"/>
      <c r="AA694" s="8"/>
      <c r="AB694" s="6"/>
      <c r="AC694" s="8"/>
      <c r="AD694" s="8"/>
      <c r="AE694" s="8"/>
      <c r="AF694" s="36"/>
      <c r="AG694" s="8"/>
      <c r="AH694" s="6"/>
      <c r="AI694" s="10"/>
      <c r="AJ694" s="10"/>
      <c r="AK694" s="10"/>
      <c r="AL694" s="6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  <c r="CZ694" s="10"/>
      <c r="DA694" s="10"/>
      <c r="DB694" s="10"/>
      <c r="DC694" s="10"/>
      <c r="DD694" s="10"/>
      <c r="DE694" s="10"/>
      <c r="DF694" s="10"/>
      <c r="DG694" s="10"/>
      <c r="DH694" s="10"/>
      <c r="DI694" s="10"/>
      <c r="DJ694" s="10"/>
      <c r="DK694" s="10"/>
      <c r="DL694" s="10"/>
      <c r="DM694" s="10"/>
      <c r="DN694" s="10"/>
      <c r="DO694" s="10"/>
      <c r="DP694" s="10"/>
      <c r="DQ694" s="10"/>
      <c r="DR694" s="10"/>
      <c r="DS694" s="10"/>
      <c r="DT694" s="10"/>
      <c r="DU694" s="10"/>
      <c r="DV694" s="10"/>
      <c r="DW694" s="10"/>
      <c r="DX694" s="10"/>
      <c r="DY694" s="10"/>
      <c r="DZ694" s="10"/>
      <c r="EA694" s="10"/>
      <c r="EB694" s="10"/>
      <c r="EC694" s="10"/>
      <c r="ED694" s="10"/>
      <c r="EE694" s="10"/>
      <c r="EF694" s="10"/>
      <c r="EG694" s="10"/>
      <c r="EH694" s="10"/>
      <c r="EI694" s="10"/>
      <c r="EJ694" s="10"/>
      <c r="EK694" s="10"/>
      <c r="EL694" s="10"/>
      <c r="EM694" s="10"/>
      <c r="EN694" s="10"/>
      <c r="EO694" s="10"/>
      <c r="EP694" s="10"/>
      <c r="EQ694" s="10"/>
    </row>
    <row r="695" spans="1:147" ht="18.75">
      <c r="A695" s="137"/>
      <c r="B695"/>
      <c r="C695" s="136"/>
      <c r="D695" s="33"/>
      <c r="E695" s="131">
        <v>10662555</v>
      </c>
      <c r="F695" s="14"/>
      <c r="G695" s="132" t="s">
        <v>2920</v>
      </c>
      <c r="H695" s="132" t="s">
        <v>2917</v>
      </c>
      <c r="I695" s="132" t="s">
        <v>2921</v>
      </c>
      <c r="J695" s="132" t="s">
        <v>2918</v>
      </c>
      <c r="K695" s="132" t="s">
        <v>2919</v>
      </c>
      <c r="L695" s="132">
        <v>3334852</v>
      </c>
      <c r="M695" s="133" t="s">
        <v>3678</v>
      </c>
      <c r="N695" s="133">
        <v>283</v>
      </c>
      <c r="O695" s="135">
        <v>2.8940000000000001</v>
      </c>
      <c r="P695" s="59">
        <v>40823</v>
      </c>
      <c r="Q695" s="59">
        <v>41088</v>
      </c>
      <c r="R695" s="32" t="s">
        <v>4364</v>
      </c>
      <c r="S695" s="133" t="s">
        <v>534</v>
      </c>
      <c r="T695" s="133" t="s">
        <v>2249</v>
      </c>
      <c r="U695" s="93" t="s">
        <v>178</v>
      </c>
      <c r="V695" s="32" t="s">
        <v>664</v>
      </c>
      <c r="X695" s="43"/>
      <c r="Y695" s="17"/>
      <c r="Z695" s="43"/>
      <c r="AA695" s="8"/>
      <c r="AB695" s="6"/>
      <c r="AC695" s="8"/>
      <c r="AD695" s="8"/>
      <c r="AE695" s="8"/>
      <c r="AF695" s="36"/>
      <c r="AG695" s="8"/>
      <c r="AH695" s="6"/>
      <c r="AI695" s="10"/>
      <c r="AJ695" s="10"/>
      <c r="AK695" s="10"/>
      <c r="AL695" s="6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0"/>
      <c r="DC695" s="10"/>
      <c r="DD695" s="10"/>
      <c r="DE695" s="10"/>
      <c r="DF695" s="10"/>
      <c r="DG695" s="10"/>
      <c r="DH695" s="10"/>
      <c r="DI695" s="10"/>
      <c r="DJ695" s="10"/>
      <c r="DK695" s="10"/>
      <c r="DL695" s="10"/>
      <c r="DM695" s="10"/>
      <c r="DN695" s="10"/>
      <c r="DO695" s="10"/>
      <c r="DP695" s="10"/>
      <c r="DQ695" s="10"/>
      <c r="DR695" s="10"/>
      <c r="DS695" s="10"/>
      <c r="DT695" s="10"/>
      <c r="DU695" s="10"/>
      <c r="DV695" s="10"/>
      <c r="DW695" s="10"/>
      <c r="DX695" s="10"/>
      <c r="DY695" s="10"/>
      <c r="DZ695" s="10"/>
      <c r="EA695" s="10"/>
      <c r="EB695" s="10"/>
      <c r="EC695" s="10"/>
      <c r="ED695" s="10"/>
      <c r="EE695" s="10"/>
      <c r="EF695" s="10"/>
      <c r="EG695" s="10"/>
      <c r="EH695" s="10"/>
      <c r="EI695" s="10"/>
      <c r="EJ695" s="10"/>
      <c r="EK695" s="10"/>
      <c r="EL695" s="10"/>
      <c r="EM695" s="10"/>
      <c r="EN695" s="10"/>
      <c r="EO695" s="10"/>
      <c r="EP695" s="10"/>
      <c r="EQ695" s="10"/>
    </row>
    <row r="696" spans="1:147" ht="18.75">
      <c r="B696" s="14"/>
      <c r="C696" s="32"/>
      <c r="D696" s="33"/>
      <c r="E696" s="63"/>
      <c r="G696" s="14" t="s">
        <v>2691</v>
      </c>
      <c r="H696" s="14" t="s">
        <v>2692</v>
      </c>
      <c r="I696" s="14" t="s">
        <v>1498</v>
      </c>
      <c r="L696" s="14" t="s">
        <v>992</v>
      </c>
      <c r="M696" s="32">
        <v>78729</v>
      </c>
      <c r="N696" s="41">
        <v>272</v>
      </c>
      <c r="O696" s="53">
        <v>22.59</v>
      </c>
      <c r="P696" s="31">
        <v>35306</v>
      </c>
      <c r="Q696" s="31">
        <v>35517</v>
      </c>
      <c r="R696" s="31"/>
      <c r="S696" s="32" t="s">
        <v>2693</v>
      </c>
      <c r="T696" s="32" t="s">
        <v>2069</v>
      </c>
      <c r="U696" s="32" t="s">
        <v>3338</v>
      </c>
      <c r="V696" s="32" t="s">
        <v>3557</v>
      </c>
      <c r="X696" s="43"/>
      <c r="Y696" s="17"/>
      <c r="Z696" s="43"/>
      <c r="AA696" s="8"/>
      <c r="AB696" s="6"/>
      <c r="AC696" s="8"/>
      <c r="AD696" s="8"/>
      <c r="AE696" s="8"/>
      <c r="AF696" s="36"/>
      <c r="AG696" s="8"/>
      <c r="AH696" s="6"/>
      <c r="AI696" s="10"/>
      <c r="AJ696" s="10"/>
      <c r="AK696" s="10"/>
      <c r="AL696" s="6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  <c r="CZ696" s="10"/>
      <c r="DA696" s="10"/>
      <c r="DB696" s="10"/>
      <c r="DC696" s="10"/>
      <c r="DD696" s="10"/>
      <c r="DE696" s="10"/>
      <c r="DF696" s="10"/>
      <c r="DG696" s="10"/>
      <c r="DH696" s="10"/>
      <c r="DI696" s="10"/>
      <c r="DJ696" s="10"/>
      <c r="DK696" s="10"/>
      <c r="DL696" s="10"/>
      <c r="DM696" s="10"/>
      <c r="DN696" s="10"/>
      <c r="DO696" s="10"/>
      <c r="DP696" s="10"/>
      <c r="DQ696" s="10"/>
      <c r="DR696" s="10"/>
      <c r="DS696" s="10"/>
      <c r="DT696" s="10"/>
      <c r="DU696" s="10"/>
      <c r="DV696" s="10"/>
      <c r="DW696" s="10"/>
      <c r="DX696" s="10"/>
      <c r="DY696" s="10"/>
      <c r="DZ696" s="10"/>
      <c r="EA696" s="10"/>
      <c r="EB696" s="10"/>
      <c r="EC696" s="10"/>
      <c r="ED696" s="10"/>
      <c r="EE696" s="10"/>
      <c r="EF696" s="10"/>
      <c r="EG696" s="10"/>
      <c r="EH696" s="10"/>
      <c r="EI696" s="10"/>
      <c r="EJ696" s="10"/>
      <c r="EK696" s="10"/>
      <c r="EL696" s="10"/>
      <c r="EM696" s="10"/>
      <c r="EN696" s="10"/>
      <c r="EO696" s="10"/>
      <c r="EP696" s="10"/>
      <c r="EQ696" s="10"/>
    </row>
    <row r="697" spans="1:147" ht="18.75">
      <c r="B697" s="14"/>
      <c r="C697" s="32"/>
      <c r="D697" s="33"/>
      <c r="E697" s="60">
        <v>271579</v>
      </c>
      <c r="G697" s="56" t="s">
        <v>2180</v>
      </c>
      <c r="H697" s="56" t="s">
        <v>2176</v>
      </c>
      <c r="I697" s="56" t="s">
        <v>131</v>
      </c>
      <c r="J697" s="92">
        <v>572648</v>
      </c>
      <c r="K697" s="92"/>
      <c r="L697" s="56" t="s">
        <v>2181</v>
      </c>
      <c r="M697" s="32">
        <v>78741</v>
      </c>
      <c r="N697" s="62">
        <v>7</v>
      </c>
      <c r="O697" s="99">
        <v>0.46300000000000002</v>
      </c>
      <c r="P697" s="59">
        <v>38548</v>
      </c>
      <c r="Q697" s="59">
        <v>38783</v>
      </c>
      <c r="R697" s="32" t="s">
        <v>4111</v>
      </c>
      <c r="S697" s="32" t="s">
        <v>1616</v>
      </c>
      <c r="T697" s="32" t="s">
        <v>1617</v>
      </c>
      <c r="U697" s="32" t="s">
        <v>3338</v>
      </c>
      <c r="V697" s="32" t="s">
        <v>738</v>
      </c>
      <c r="X697" s="43"/>
      <c r="Y697" s="17"/>
      <c r="Z697" s="43"/>
      <c r="AA697" s="8"/>
      <c r="AB697" s="6"/>
      <c r="AC697" s="8"/>
      <c r="AD697" s="8"/>
      <c r="AE697" s="8"/>
      <c r="AF697" s="36"/>
      <c r="AG697" s="8"/>
      <c r="AH697" s="6"/>
      <c r="AI697" s="10"/>
      <c r="AJ697" s="10"/>
      <c r="AK697" s="10"/>
      <c r="AL697" s="6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 s="10"/>
      <c r="DR697" s="10"/>
      <c r="DS697" s="10"/>
      <c r="DT697" s="10"/>
      <c r="DU697" s="10"/>
      <c r="DV697" s="10"/>
      <c r="DW697" s="10"/>
      <c r="DX697" s="10"/>
      <c r="DY697" s="10"/>
      <c r="DZ697" s="10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  <c r="EN697" s="10"/>
      <c r="EO697" s="10"/>
      <c r="EP697" s="10"/>
      <c r="EQ697" s="10"/>
    </row>
    <row r="698" spans="1:147" ht="18.75">
      <c r="B698" s="14"/>
      <c r="C698" s="32"/>
      <c r="D698" s="33"/>
      <c r="E698" s="33" t="s">
        <v>4018</v>
      </c>
      <c r="G698" s="14" t="s">
        <v>341</v>
      </c>
      <c r="H698" s="14" t="s">
        <v>4019</v>
      </c>
      <c r="I698" s="14" t="s">
        <v>3682</v>
      </c>
      <c r="J698" s="32">
        <v>3312508</v>
      </c>
      <c r="L698" s="35"/>
      <c r="M698" s="32" t="s">
        <v>542</v>
      </c>
      <c r="N698" s="92">
        <v>50</v>
      </c>
      <c r="O698" s="99">
        <v>1</v>
      </c>
      <c r="P698" s="59">
        <v>39338</v>
      </c>
      <c r="Q698" s="59">
        <v>39682</v>
      </c>
      <c r="R698" s="32" t="s">
        <v>4111</v>
      </c>
      <c r="S698" s="93" t="s">
        <v>2538</v>
      </c>
      <c r="T698" s="32" t="s">
        <v>2537</v>
      </c>
      <c r="U698" s="93" t="s">
        <v>914</v>
      </c>
      <c r="V698" s="93" t="s">
        <v>4107</v>
      </c>
      <c r="X698" s="43"/>
      <c r="Y698" s="17"/>
      <c r="Z698" s="43"/>
      <c r="AA698" s="8"/>
      <c r="AB698" s="6"/>
      <c r="AC698" s="8"/>
      <c r="AD698" s="8"/>
      <c r="AE698" s="8"/>
      <c r="AF698" s="36"/>
      <c r="AG698" s="8"/>
      <c r="AH698" s="6"/>
      <c r="AI698" s="10"/>
      <c r="AJ698" s="10"/>
      <c r="AK698" s="10"/>
      <c r="AL698" s="6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0"/>
      <c r="DR698" s="10"/>
      <c r="DS698" s="10"/>
      <c r="DT698" s="10"/>
      <c r="DU698" s="10"/>
      <c r="DV698" s="10"/>
      <c r="DW698" s="10"/>
      <c r="DX698" s="10"/>
      <c r="DY698" s="10"/>
      <c r="DZ698" s="10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  <c r="EN698" s="10"/>
      <c r="EO698" s="10"/>
      <c r="EP698" s="10"/>
      <c r="EQ698" s="10"/>
    </row>
    <row r="699" spans="1:147" ht="18.75">
      <c r="B699" s="14"/>
      <c r="C699" s="32"/>
      <c r="D699" s="33"/>
      <c r="E699" s="33" t="s">
        <v>499</v>
      </c>
      <c r="G699" s="14" t="s">
        <v>1920</v>
      </c>
      <c r="H699" s="14" t="s">
        <v>2342</v>
      </c>
      <c r="I699" s="14" t="s">
        <v>1821</v>
      </c>
      <c r="L699" s="14" t="s">
        <v>2484</v>
      </c>
      <c r="M699" s="32">
        <v>78741</v>
      </c>
      <c r="N699" s="32">
        <v>47</v>
      </c>
      <c r="O699" s="53">
        <v>6.6</v>
      </c>
      <c r="P699" s="31">
        <v>37214</v>
      </c>
      <c r="Q699" s="59">
        <v>39056</v>
      </c>
      <c r="R699" s="93" t="s">
        <v>4364</v>
      </c>
      <c r="S699" s="32" t="s">
        <v>938</v>
      </c>
      <c r="T699" s="32" t="s">
        <v>3009</v>
      </c>
      <c r="U699" s="32" t="s">
        <v>562</v>
      </c>
      <c r="V699" s="32" t="s">
        <v>4038</v>
      </c>
      <c r="X699" s="43"/>
      <c r="Y699" s="17"/>
      <c r="Z699" s="43"/>
      <c r="AA699" s="8"/>
      <c r="AB699" s="6"/>
      <c r="AC699" s="8"/>
      <c r="AD699" s="8"/>
      <c r="AE699" s="8"/>
      <c r="AF699" s="36"/>
      <c r="AG699" s="8"/>
      <c r="AH699" s="6"/>
      <c r="AI699" s="10"/>
      <c r="AJ699" s="10"/>
      <c r="AK699" s="10"/>
      <c r="AL699" s="6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0"/>
      <c r="DC699" s="10"/>
      <c r="DD699" s="10"/>
      <c r="DE699" s="10"/>
      <c r="DF699" s="10"/>
      <c r="DG699" s="10"/>
      <c r="DH699" s="10"/>
      <c r="DI699" s="10"/>
      <c r="DJ699" s="10"/>
      <c r="DK699" s="10"/>
      <c r="DL699" s="10"/>
      <c r="DM699" s="10"/>
      <c r="DN699" s="10"/>
      <c r="DO699" s="10"/>
      <c r="DP699" s="10"/>
      <c r="DQ699" s="10"/>
      <c r="DR699" s="10"/>
      <c r="DS699" s="10"/>
      <c r="DT699" s="10"/>
      <c r="DU699" s="10"/>
      <c r="DV699" s="10"/>
      <c r="DW699" s="10"/>
      <c r="DX699" s="10"/>
      <c r="DY699" s="10"/>
      <c r="DZ699" s="10"/>
      <c r="EA699" s="10"/>
      <c r="EB699" s="10"/>
      <c r="EC699" s="10"/>
      <c r="ED699" s="10"/>
      <c r="EE699" s="10"/>
      <c r="EF699" s="10"/>
      <c r="EG699" s="10"/>
      <c r="EH699" s="10"/>
      <c r="EI699" s="10"/>
      <c r="EJ699" s="10"/>
      <c r="EK699" s="10"/>
      <c r="EL699" s="10"/>
      <c r="EM699" s="10"/>
      <c r="EN699" s="10"/>
      <c r="EO699" s="10"/>
      <c r="EP699" s="10"/>
      <c r="EQ699" s="10"/>
    </row>
    <row r="700" spans="1:147" ht="18.75">
      <c r="B700" s="14"/>
      <c r="C700" s="32"/>
      <c r="D700" s="33"/>
      <c r="E700" s="60">
        <v>311243</v>
      </c>
      <c r="G700" s="56" t="s">
        <v>717</v>
      </c>
      <c r="H700" s="56" t="s">
        <v>1600</v>
      </c>
      <c r="I700" s="56" t="s">
        <v>718</v>
      </c>
      <c r="J700" s="92">
        <v>474974</v>
      </c>
      <c r="K700" s="92"/>
      <c r="L700" s="56" t="s">
        <v>718</v>
      </c>
      <c r="M700" s="92">
        <v>78705</v>
      </c>
      <c r="N700" s="92">
        <v>178</v>
      </c>
      <c r="O700" s="99">
        <v>0.3856</v>
      </c>
      <c r="P700" s="59">
        <v>39115</v>
      </c>
      <c r="Q700" s="59">
        <v>39218</v>
      </c>
      <c r="R700" s="93" t="s">
        <v>2033</v>
      </c>
      <c r="S700" s="93" t="s">
        <v>3967</v>
      </c>
      <c r="T700" s="32" t="s">
        <v>3968</v>
      </c>
      <c r="U700" s="32" t="s">
        <v>3338</v>
      </c>
      <c r="V700" s="93" t="s">
        <v>2285</v>
      </c>
      <c r="X700" s="43"/>
      <c r="Y700" s="17"/>
      <c r="Z700" s="43"/>
      <c r="AA700" s="8"/>
      <c r="AB700" s="6"/>
      <c r="AC700" s="8"/>
      <c r="AD700" s="8"/>
      <c r="AE700" s="8"/>
      <c r="AF700" s="36"/>
      <c r="AG700" s="8"/>
      <c r="AH700" s="6"/>
      <c r="AI700" s="10"/>
      <c r="AJ700" s="10"/>
      <c r="AK700" s="10"/>
      <c r="AL700" s="6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0"/>
      <c r="DC700" s="10"/>
      <c r="DD700" s="10"/>
      <c r="DE700" s="10"/>
      <c r="DF700" s="10"/>
      <c r="DG700" s="10"/>
      <c r="DH700" s="10"/>
      <c r="DI700" s="10"/>
      <c r="DJ700" s="10"/>
      <c r="DK700" s="10"/>
      <c r="DL700" s="10"/>
      <c r="DM700" s="10"/>
      <c r="DN700" s="10"/>
      <c r="DO700" s="10"/>
      <c r="DP700" s="10"/>
      <c r="DQ700" s="10"/>
      <c r="DR700" s="10"/>
      <c r="DS700" s="10"/>
      <c r="DT700" s="10"/>
      <c r="DU700" s="10"/>
      <c r="DV700" s="10"/>
      <c r="DW700" s="10"/>
      <c r="DX700" s="10"/>
      <c r="DY700" s="10"/>
      <c r="DZ700" s="10"/>
      <c r="EA700" s="10"/>
      <c r="EB700" s="10"/>
      <c r="EC700" s="10"/>
      <c r="ED700" s="10"/>
      <c r="EE700" s="10"/>
      <c r="EF700" s="10"/>
      <c r="EG700" s="10"/>
      <c r="EH700" s="10"/>
      <c r="EI700" s="10"/>
      <c r="EJ700" s="10"/>
      <c r="EK700" s="10"/>
      <c r="EL700" s="10"/>
      <c r="EM700" s="10"/>
      <c r="EN700" s="10"/>
      <c r="EO700" s="10"/>
      <c r="EP700" s="10"/>
      <c r="EQ700" s="10"/>
    </row>
    <row r="701" spans="1:147" ht="18.75">
      <c r="B701" s="14"/>
      <c r="C701" s="32"/>
      <c r="D701" s="33"/>
      <c r="E701" s="60">
        <v>10036607</v>
      </c>
      <c r="G701" s="56" t="s">
        <v>3885</v>
      </c>
      <c r="H701" s="56" t="s">
        <v>3886</v>
      </c>
      <c r="I701" s="56" t="s">
        <v>3887</v>
      </c>
      <c r="J701" s="92"/>
      <c r="K701" s="92"/>
      <c r="L701" s="56" t="s">
        <v>3887</v>
      </c>
      <c r="M701" s="92">
        <v>78734</v>
      </c>
      <c r="N701" s="92">
        <v>19</v>
      </c>
      <c r="O701" s="99">
        <v>5.68</v>
      </c>
      <c r="P701" s="59">
        <v>39226</v>
      </c>
      <c r="Q701" s="14"/>
      <c r="R701" s="56"/>
      <c r="S701" s="93" t="s">
        <v>580</v>
      </c>
      <c r="T701" s="32" t="s">
        <v>581</v>
      </c>
      <c r="U701" s="93" t="s">
        <v>562</v>
      </c>
      <c r="V701" s="93" t="s">
        <v>2284</v>
      </c>
      <c r="X701" s="43"/>
      <c r="Y701" s="17"/>
      <c r="Z701" s="43"/>
      <c r="AA701" s="8"/>
      <c r="AB701" s="6"/>
      <c r="AC701" s="8"/>
      <c r="AD701" s="8"/>
      <c r="AE701" s="8"/>
      <c r="AF701" s="36"/>
      <c r="AG701" s="8"/>
      <c r="AH701" s="6"/>
      <c r="AI701" s="10"/>
      <c r="AJ701" s="10"/>
      <c r="AK701" s="10"/>
      <c r="AL701" s="6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  <c r="CZ701" s="10"/>
      <c r="DA701" s="10"/>
      <c r="DB701" s="10"/>
      <c r="DC701" s="10"/>
      <c r="DD701" s="10"/>
      <c r="DE701" s="10"/>
      <c r="DF701" s="10"/>
      <c r="DG701" s="10"/>
      <c r="DH701" s="10"/>
      <c r="DI701" s="10"/>
      <c r="DJ701" s="10"/>
      <c r="DK701" s="10"/>
      <c r="DL701" s="10"/>
      <c r="DM701" s="10"/>
      <c r="DN701" s="10"/>
      <c r="DO701" s="10"/>
      <c r="DP701" s="10"/>
      <c r="DQ701" s="10"/>
      <c r="DR701" s="10"/>
      <c r="DS701" s="10"/>
      <c r="DT701" s="10"/>
      <c r="DU701" s="10"/>
      <c r="DV701" s="10"/>
      <c r="DW701" s="10"/>
      <c r="DX701" s="10"/>
      <c r="DY701" s="10"/>
      <c r="DZ701" s="10"/>
      <c r="EA701" s="10"/>
      <c r="EB701" s="10"/>
      <c r="EC701" s="10"/>
      <c r="ED701" s="10"/>
      <c r="EE701" s="10"/>
      <c r="EF701" s="10"/>
      <c r="EG701" s="10"/>
      <c r="EH701" s="10"/>
      <c r="EI701" s="10"/>
      <c r="EJ701" s="10"/>
      <c r="EK701" s="10"/>
      <c r="EL701" s="10"/>
      <c r="EM701" s="10"/>
      <c r="EN701" s="10"/>
      <c r="EO701" s="10"/>
      <c r="EP701" s="10"/>
      <c r="EQ701" s="10"/>
    </row>
    <row r="702" spans="1:147" ht="18.75">
      <c r="B702" s="14"/>
      <c r="C702" s="32"/>
      <c r="D702" s="33"/>
      <c r="E702" s="33" t="s">
        <v>1171</v>
      </c>
      <c r="G702" s="14" t="s">
        <v>2926</v>
      </c>
      <c r="H702" s="14" t="s">
        <v>2802</v>
      </c>
      <c r="I702" s="14" t="s">
        <v>2803</v>
      </c>
      <c r="J702" s="32">
        <v>3325867</v>
      </c>
      <c r="L702" s="59"/>
      <c r="M702" s="32" t="s">
        <v>2804</v>
      </c>
      <c r="N702" s="32">
        <v>18</v>
      </c>
      <c r="O702" s="32">
        <v>2.5</v>
      </c>
      <c r="P702" s="59">
        <v>39386</v>
      </c>
      <c r="Q702" s="59">
        <v>39776</v>
      </c>
      <c r="R702" s="32" t="s">
        <v>4111</v>
      </c>
      <c r="S702" s="93" t="s">
        <v>4017</v>
      </c>
      <c r="T702" s="32" t="s">
        <v>2558</v>
      </c>
      <c r="U702" s="93" t="s">
        <v>914</v>
      </c>
      <c r="V702" s="32" t="s">
        <v>2317</v>
      </c>
      <c r="X702" s="43"/>
      <c r="Y702" s="17"/>
      <c r="Z702" s="43"/>
      <c r="AA702" s="8"/>
      <c r="AB702" s="6"/>
      <c r="AC702" s="8"/>
      <c r="AD702" s="8"/>
      <c r="AE702" s="8"/>
      <c r="AF702" s="36"/>
      <c r="AG702" s="8"/>
      <c r="AH702" s="6"/>
      <c r="AI702" s="10"/>
      <c r="AJ702" s="10"/>
      <c r="AK702" s="10"/>
      <c r="AL702" s="6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0"/>
      <c r="DC702" s="10"/>
      <c r="DD702" s="10"/>
      <c r="DE702" s="10"/>
      <c r="DF702" s="10"/>
      <c r="DG702" s="10"/>
      <c r="DH702" s="10"/>
      <c r="DI702" s="10"/>
      <c r="DJ702" s="10"/>
      <c r="DK702" s="10"/>
      <c r="DL702" s="10"/>
      <c r="DM702" s="10"/>
      <c r="DN702" s="10"/>
      <c r="DO702" s="10"/>
      <c r="DP702" s="10"/>
      <c r="DQ702" s="10"/>
      <c r="DR702" s="10"/>
      <c r="DS702" s="10"/>
      <c r="DT702" s="10"/>
      <c r="DU702" s="10"/>
      <c r="DV702" s="10"/>
      <c r="DW702" s="10"/>
      <c r="DX702" s="10"/>
      <c r="DY702" s="10"/>
      <c r="DZ702" s="10"/>
      <c r="EA702" s="10"/>
      <c r="EB702" s="10"/>
      <c r="EC702" s="10"/>
      <c r="ED702" s="10"/>
      <c r="EE702" s="10"/>
      <c r="EF702" s="10"/>
      <c r="EG702" s="10"/>
      <c r="EH702" s="10"/>
      <c r="EI702" s="10"/>
      <c r="EJ702" s="10"/>
      <c r="EK702" s="10"/>
      <c r="EL702" s="10"/>
      <c r="EM702" s="10"/>
      <c r="EN702" s="10"/>
      <c r="EO702" s="10"/>
      <c r="EP702" s="10"/>
      <c r="EQ702" s="10"/>
    </row>
    <row r="703" spans="1:147" ht="18.75">
      <c r="B703" s="14"/>
      <c r="C703" s="32"/>
      <c r="D703" s="33"/>
      <c r="E703" s="33" t="s">
        <v>262</v>
      </c>
      <c r="G703" s="14" t="s">
        <v>610</v>
      </c>
      <c r="H703" s="14" t="s">
        <v>261</v>
      </c>
      <c r="I703" s="14" t="s">
        <v>543</v>
      </c>
      <c r="J703" s="32">
        <v>850082</v>
      </c>
      <c r="L703" s="35"/>
      <c r="M703" s="32" t="s">
        <v>544</v>
      </c>
      <c r="N703" s="92">
        <v>21</v>
      </c>
      <c r="O703" s="99">
        <v>0.91</v>
      </c>
      <c r="P703" s="59">
        <v>39275</v>
      </c>
      <c r="Q703" s="59">
        <v>39637</v>
      </c>
      <c r="R703" s="93" t="s">
        <v>4111</v>
      </c>
      <c r="S703" s="93" t="s">
        <v>1664</v>
      </c>
      <c r="T703" s="32" t="s">
        <v>1665</v>
      </c>
      <c r="U703" s="32" t="s">
        <v>3338</v>
      </c>
      <c r="V703" s="93" t="s">
        <v>4107</v>
      </c>
      <c r="X703" s="43"/>
      <c r="Y703" s="17"/>
      <c r="Z703" s="43"/>
      <c r="AA703" s="8"/>
      <c r="AB703" s="6"/>
      <c r="AC703" s="8"/>
      <c r="AD703" s="8"/>
      <c r="AE703" s="8"/>
      <c r="AF703" s="36"/>
      <c r="AG703" s="8"/>
      <c r="AH703" s="6"/>
      <c r="AI703" s="10"/>
      <c r="AJ703" s="10"/>
      <c r="AK703" s="10"/>
      <c r="AL703" s="6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/>
      <c r="DE703" s="10"/>
      <c r="DF703" s="10"/>
      <c r="DG703" s="10"/>
      <c r="DH703" s="10"/>
      <c r="DI703" s="10"/>
      <c r="DJ703" s="10"/>
      <c r="DK703" s="10"/>
      <c r="DL703" s="10"/>
      <c r="DM703" s="10"/>
      <c r="DN703" s="10"/>
      <c r="DO703" s="10"/>
      <c r="DP703" s="10"/>
      <c r="DQ703" s="10"/>
      <c r="DR703" s="10"/>
      <c r="DS703" s="10"/>
      <c r="DT703" s="10"/>
      <c r="DU703" s="10"/>
      <c r="DV703" s="10"/>
      <c r="DW703" s="10"/>
      <c r="DX703" s="10"/>
      <c r="DY703" s="10"/>
      <c r="DZ703" s="10"/>
      <c r="EA703" s="10"/>
      <c r="EB703" s="10"/>
      <c r="EC703" s="10"/>
      <c r="ED703" s="10"/>
      <c r="EE703" s="10"/>
      <c r="EF703" s="10"/>
      <c r="EG703" s="10"/>
      <c r="EH703" s="10"/>
      <c r="EI703" s="10"/>
      <c r="EJ703" s="10"/>
      <c r="EK703" s="10"/>
      <c r="EL703" s="10"/>
      <c r="EM703" s="10"/>
      <c r="EN703" s="10"/>
      <c r="EO703" s="10"/>
      <c r="EP703" s="10"/>
      <c r="EQ703" s="10"/>
    </row>
    <row r="704" spans="1:147" ht="18.75">
      <c r="B704" s="14"/>
      <c r="C704" s="32"/>
      <c r="D704" s="33"/>
      <c r="E704" s="58" t="s">
        <v>3821</v>
      </c>
      <c r="G704" s="56" t="s">
        <v>2619</v>
      </c>
      <c r="H704" s="56" t="s">
        <v>2059</v>
      </c>
      <c r="I704" s="56" t="s">
        <v>712</v>
      </c>
      <c r="J704" s="92">
        <v>850484</v>
      </c>
      <c r="K704" s="92"/>
      <c r="L704" s="56" t="s">
        <v>712</v>
      </c>
      <c r="M704" s="92">
        <v>78752</v>
      </c>
      <c r="N704" s="32">
        <v>8</v>
      </c>
      <c r="O704" s="99">
        <v>0.29399999999999998</v>
      </c>
      <c r="P704" s="59">
        <v>39140</v>
      </c>
      <c r="Q704" s="59">
        <v>39588</v>
      </c>
      <c r="R704" s="32" t="s">
        <v>4111</v>
      </c>
      <c r="S704" s="93" t="s">
        <v>3820</v>
      </c>
      <c r="T704" s="32" t="s">
        <v>2306</v>
      </c>
      <c r="U704" s="93" t="s">
        <v>914</v>
      </c>
      <c r="V704" s="93" t="s">
        <v>2285</v>
      </c>
      <c r="X704" s="43"/>
      <c r="Y704" s="17"/>
      <c r="Z704" s="43"/>
      <c r="AA704" s="8"/>
      <c r="AB704" s="6"/>
      <c r="AC704" s="8"/>
      <c r="AD704" s="8"/>
      <c r="AE704" s="8"/>
      <c r="AF704" s="36"/>
      <c r="AG704" s="8"/>
      <c r="AH704" s="6"/>
      <c r="AI704" s="10"/>
      <c r="AJ704" s="10"/>
      <c r="AK704" s="10"/>
      <c r="AL704" s="6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0"/>
      <c r="DC704" s="10"/>
      <c r="DD704" s="10"/>
      <c r="DE704" s="10"/>
      <c r="DF704" s="10"/>
      <c r="DG704" s="10"/>
      <c r="DH704" s="10"/>
      <c r="DI704" s="10"/>
      <c r="DJ704" s="10"/>
      <c r="DK704" s="10"/>
      <c r="DL704" s="10"/>
      <c r="DM704" s="10"/>
      <c r="DN704" s="10"/>
      <c r="DO704" s="10"/>
      <c r="DP704" s="10"/>
      <c r="DQ704" s="10"/>
      <c r="DR704" s="10"/>
      <c r="DS704" s="10"/>
      <c r="DT704" s="10"/>
      <c r="DU704" s="10"/>
      <c r="DV704" s="10"/>
      <c r="DW704" s="10"/>
      <c r="DX704" s="10"/>
      <c r="DY704" s="10"/>
      <c r="DZ704" s="10"/>
      <c r="EA704" s="10"/>
      <c r="EB704" s="10"/>
      <c r="EC704" s="10"/>
      <c r="ED704" s="10"/>
      <c r="EE704" s="10"/>
      <c r="EF704" s="10"/>
      <c r="EG704" s="10"/>
      <c r="EH704" s="10"/>
      <c r="EI704" s="10"/>
      <c r="EJ704" s="10"/>
      <c r="EK704" s="10"/>
      <c r="EL704" s="10"/>
      <c r="EM704" s="10"/>
      <c r="EN704" s="10"/>
      <c r="EO704" s="10"/>
      <c r="EP704" s="10"/>
      <c r="EQ704" s="10"/>
    </row>
    <row r="705" spans="2:147" ht="18.75">
      <c r="B705" s="14"/>
      <c r="C705" s="32"/>
      <c r="D705" s="33"/>
      <c r="E705" s="33">
        <v>169448</v>
      </c>
      <c r="G705" s="14" t="s">
        <v>735</v>
      </c>
      <c r="H705" s="14" t="s">
        <v>1681</v>
      </c>
      <c r="I705" s="14" t="s">
        <v>1072</v>
      </c>
      <c r="L705" s="14" t="s">
        <v>967</v>
      </c>
      <c r="M705" s="32">
        <v>78748</v>
      </c>
      <c r="N705" s="41">
        <v>348</v>
      </c>
      <c r="O705" s="53">
        <v>28.736000000000001</v>
      </c>
      <c r="P705" s="31">
        <v>36887</v>
      </c>
      <c r="Q705" s="31">
        <v>37195</v>
      </c>
      <c r="R705" s="31"/>
      <c r="S705" s="32" t="s">
        <v>736</v>
      </c>
      <c r="T705" s="32" t="s">
        <v>737</v>
      </c>
      <c r="U705" s="32" t="s">
        <v>562</v>
      </c>
      <c r="V705" s="32" t="s">
        <v>3830</v>
      </c>
      <c r="X705" s="43"/>
      <c r="Y705" s="17"/>
      <c r="Z705" s="43"/>
      <c r="AA705" s="8"/>
      <c r="AB705" s="6"/>
      <c r="AC705" s="8"/>
      <c r="AD705" s="8"/>
      <c r="AE705" s="8"/>
      <c r="AF705" s="36"/>
      <c r="AG705" s="8"/>
      <c r="AH705" s="6"/>
      <c r="AI705" s="10"/>
      <c r="AJ705" s="10"/>
      <c r="AK705" s="10"/>
      <c r="AL705" s="6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0"/>
      <c r="DC705" s="10"/>
      <c r="DD705" s="10"/>
      <c r="DE705" s="10"/>
      <c r="DF705" s="10"/>
      <c r="DG705" s="10"/>
      <c r="DH705" s="10"/>
      <c r="DI705" s="10"/>
      <c r="DJ705" s="10"/>
      <c r="DK705" s="10"/>
      <c r="DL705" s="10"/>
      <c r="DM705" s="10"/>
      <c r="DN705" s="10"/>
      <c r="DO705" s="10"/>
      <c r="DP705" s="10"/>
      <c r="DQ705" s="10"/>
      <c r="DR705" s="10"/>
      <c r="DS705" s="10"/>
      <c r="DT705" s="10"/>
      <c r="DU705" s="10"/>
      <c r="DV705" s="10"/>
      <c r="DW705" s="10"/>
      <c r="DX705" s="10"/>
      <c r="DY705" s="10"/>
      <c r="DZ705" s="10"/>
      <c r="EA705" s="10"/>
      <c r="EB705" s="10"/>
      <c r="EC705" s="10"/>
      <c r="ED705" s="10"/>
      <c r="EE705" s="10"/>
      <c r="EF705" s="10"/>
      <c r="EG705" s="10"/>
      <c r="EH705" s="10"/>
      <c r="EI705" s="10"/>
      <c r="EJ705" s="10"/>
      <c r="EK705" s="10"/>
      <c r="EL705" s="10"/>
      <c r="EM705" s="10"/>
      <c r="EN705" s="10"/>
      <c r="EO705" s="10"/>
      <c r="EP705" s="10"/>
      <c r="EQ705" s="10"/>
    </row>
    <row r="706" spans="2:147" ht="18.75">
      <c r="B706" s="14"/>
      <c r="C706" s="32"/>
      <c r="D706" s="33"/>
      <c r="E706" s="60">
        <v>252283</v>
      </c>
      <c r="G706" s="56" t="s">
        <v>2474</v>
      </c>
      <c r="H706" s="56" t="s">
        <v>3621</v>
      </c>
      <c r="I706" s="14" t="s">
        <v>4435</v>
      </c>
      <c r="L706" s="56" t="s">
        <v>2475</v>
      </c>
      <c r="M706" s="32">
        <v>78702</v>
      </c>
      <c r="N706" s="92">
        <v>18</v>
      </c>
      <c r="O706" s="99">
        <v>0.39300000000000002</v>
      </c>
      <c r="P706" s="59">
        <v>38453</v>
      </c>
      <c r="Q706" s="59">
        <v>38741</v>
      </c>
      <c r="R706" s="32" t="s">
        <v>1157</v>
      </c>
      <c r="S706" s="32" t="s">
        <v>3045</v>
      </c>
      <c r="T706" s="93" t="s">
        <v>3046</v>
      </c>
      <c r="U706" s="32" t="s">
        <v>3338</v>
      </c>
      <c r="V706" s="32" t="s">
        <v>3050</v>
      </c>
      <c r="X706" s="43"/>
      <c r="Y706" s="17"/>
      <c r="Z706" s="43"/>
      <c r="AA706" s="8"/>
      <c r="AB706" s="6"/>
      <c r="AC706" s="8"/>
      <c r="AD706" s="8"/>
      <c r="AE706" s="8"/>
      <c r="AF706" s="36"/>
      <c r="AG706" s="8"/>
      <c r="AH706" s="6"/>
      <c r="AI706" s="10"/>
      <c r="AJ706" s="10"/>
      <c r="AK706" s="10"/>
      <c r="AL706" s="6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  <c r="CZ706" s="10"/>
      <c r="DA706" s="10"/>
      <c r="DB706" s="10"/>
      <c r="DC706" s="10"/>
      <c r="DD706" s="10"/>
      <c r="DE706" s="10"/>
      <c r="DF706" s="10"/>
      <c r="DG706" s="10"/>
      <c r="DH706" s="10"/>
      <c r="DI706" s="10"/>
      <c r="DJ706" s="10"/>
      <c r="DK706" s="10"/>
      <c r="DL706" s="10"/>
      <c r="DM706" s="10"/>
      <c r="DN706" s="10"/>
      <c r="DO706" s="10"/>
      <c r="DP706" s="10"/>
      <c r="DQ706" s="10"/>
      <c r="DR706" s="10"/>
      <c r="DS706" s="10"/>
      <c r="DT706" s="10"/>
      <c r="DU706" s="10"/>
      <c r="DV706" s="10"/>
      <c r="DW706" s="10"/>
      <c r="DX706" s="10"/>
      <c r="DY706" s="10"/>
      <c r="DZ706" s="10"/>
      <c r="EA706" s="10"/>
      <c r="EB706" s="10"/>
      <c r="EC706" s="10"/>
      <c r="ED706" s="10"/>
      <c r="EE706" s="10"/>
      <c r="EF706" s="10"/>
      <c r="EG706" s="10"/>
      <c r="EH706" s="10"/>
      <c r="EI706" s="10"/>
      <c r="EJ706" s="10"/>
      <c r="EK706" s="10"/>
      <c r="EL706" s="10"/>
      <c r="EM706" s="10"/>
      <c r="EN706" s="10"/>
      <c r="EO706" s="10"/>
      <c r="EP706" s="10"/>
      <c r="EQ706" s="10"/>
    </row>
    <row r="707" spans="2:147" ht="18.75">
      <c r="B707" s="14"/>
      <c r="C707" s="32"/>
      <c r="D707" s="33"/>
      <c r="E707" s="33">
        <v>10094478</v>
      </c>
      <c r="G707" s="14" t="s">
        <v>21</v>
      </c>
      <c r="H707" s="14" t="s">
        <v>22</v>
      </c>
      <c r="I707" s="14" t="s">
        <v>23</v>
      </c>
      <c r="J707" s="32">
        <v>232558</v>
      </c>
      <c r="L707" s="59"/>
      <c r="M707" s="32" t="s">
        <v>3957</v>
      </c>
      <c r="N707" s="32">
        <v>18</v>
      </c>
      <c r="O707" s="32">
        <v>1.4</v>
      </c>
      <c r="P707" s="59">
        <v>39419</v>
      </c>
      <c r="Q707" s="59">
        <v>39638</v>
      </c>
      <c r="R707" s="93" t="s">
        <v>1671</v>
      </c>
      <c r="S707" s="93" t="s">
        <v>3900</v>
      </c>
      <c r="T707" s="32" t="s">
        <v>4356</v>
      </c>
      <c r="U707" s="32" t="s">
        <v>3338</v>
      </c>
      <c r="V707" s="32" t="s">
        <v>2317</v>
      </c>
      <c r="X707" s="43"/>
      <c r="Y707" s="17"/>
      <c r="Z707" s="43"/>
      <c r="AA707" s="8"/>
      <c r="AB707" s="6"/>
      <c r="AC707" s="8"/>
      <c r="AD707" s="8"/>
      <c r="AE707" s="8"/>
      <c r="AF707" s="36"/>
      <c r="AG707" s="8"/>
      <c r="AH707" s="6"/>
      <c r="AI707" s="10"/>
      <c r="AJ707" s="10"/>
      <c r="AK707" s="10"/>
      <c r="AL707" s="6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  <c r="CZ707" s="10"/>
      <c r="DA707" s="10"/>
      <c r="DB707" s="10"/>
      <c r="DC707" s="10"/>
      <c r="DD707" s="10"/>
      <c r="DE707" s="10"/>
      <c r="DF707" s="10"/>
      <c r="DG707" s="10"/>
      <c r="DH707" s="10"/>
      <c r="DI707" s="10"/>
      <c r="DJ707" s="10"/>
      <c r="DK707" s="10"/>
      <c r="DL707" s="10"/>
      <c r="DM707" s="10"/>
      <c r="DN707" s="10"/>
      <c r="DO707" s="10"/>
      <c r="DP707" s="10"/>
      <c r="DQ707" s="10"/>
      <c r="DR707" s="10"/>
      <c r="DS707" s="10"/>
      <c r="DT707" s="10"/>
      <c r="DU707" s="10"/>
      <c r="DV707" s="10"/>
      <c r="DW707" s="10"/>
      <c r="DX707" s="10"/>
      <c r="DY707" s="10"/>
      <c r="DZ707" s="10"/>
      <c r="EA707" s="10"/>
      <c r="EB707" s="10"/>
      <c r="EC707" s="10"/>
      <c r="ED707" s="10"/>
      <c r="EE707" s="10"/>
      <c r="EF707" s="10"/>
      <c r="EG707" s="10"/>
      <c r="EH707" s="10"/>
      <c r="EI707" s="10"/>
      <c r="EJ707" s="10"/>
      <c r="EK707" s="10"/>
      <c r="EL707" s="10"/>
      <c r="EM707" s="10"/>
      <c r="EN707" s="10"/>
      <c r="EO707" s="10"/>
      <c r="EP707" s="10"/>
      <c r="EQ707" s="10"/>
    </row>
    <row r="708" spans="2:147" ht="18.75">
      <c r="C708" s="32"/>
      <c r="D708" s="33"/>
      <c r="E708" s="60">
        <v>253290</v>
      </c>
      <c r="G708" s="56" t="s">
        <v>3618</v>
      </c>
      <c r="H708" s="56" t="s">
        <v>4434</v>
      </c>
      <c r="I708" s="14" t="s">
        <v>3946</v>
      </c>
      <c r="J708" s="32">
        <v>3155882</v>
      </c>
      <c r="L708" s="56" t="s">
        <v>3619</v>
      </c>
      <c r="M708" s="32">
        <v>78748</v>
      </c>
      <c r="N708" s="92">
        <v>253</v>
      </c>
      <c r="O708" s="99">
        <v>56.556000000000004</v>
      </c>
      <c r="P708" s="59">
        <v>38484</v>
      </c>
      <c r="Q708" s="59">
        <v>38726</v>
      </c>
      <c r="R708" s="32" t="s">
        <v>4364</v>
      </c>
      <c r="S708" s="32" t="s">
        <v>3047</v>
      </c>
      <c r="T708" s="93" t="s">
        <v>299</v>
      </c>
      <c r="U708" s="93" t="s">
        <v>178</v>
      </c>
      <c r="V708" s="32" t="s">
        <v>3050</v>
      </c>
      <c r="X708" s="43"/>
      <c r="Y708" s="17"/>
      <c r="Z708" s="43"/>
      <c r="AA708" s="8"/>
      <c r="AB708" s="6"/>
      <c r="AC708" s="8"/>
      <c r="AD708" s="8"/>
      <c r="AE708" s="8"/>
      <c r="AF708" s="36"/>
      <c r="AG708" s="8"/>
      <c r="AH708" s="6"/>
      <c r="AI708" s="10"/>
      <c r="AJ708" s="10"/>
      <c r="AK708" s="10"/>
      <c r="AL708" s="6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10"/>
      <c r="CU708" s="10"/>
      <c r="CV708" s="10"/>
      <c r="CW708" s="10"/>
      <c r="CX708" s="10"/>
      <c r="CY708" s="10"/>
      <c r="CZ708" s="10"/>
      <c r="DA708" s="10"/>
      <c r="DB708" s="10"/>
      <c r="DC708" s="10"/>
      <c r="DD708" s="10"/>
      <c r="DE708" s="10"/>
      <c r="DF708" s="10"/>
      <c r="DG708" s="10"/>
      <c r="DH708" s="10"/>
      <c r="DI708" s="10"/>
      <c r="DJ708" s="10"/>
      <c r="DK708" s="10"/>
      <c r="DL708" s="10"/>
      <c r="DM708" s="10"/>
      <c r="DN708" s="10"/>
      <c r="DO708" s="10"/>
      <c r="DP708" s="10"/>
      <c r="DQ708" s="10"/>
      <c r="DR708" s="10"/>
      <c r="DS708" s="10"/>
      <c r="DT708" s="10"/>
      <c r="DU708" s="10"/>
      <c r="DV708" s="10"/>
      <c r="DW708" s="10"/>
      <c r="DX708" s="10"/>
      <c r="DY708" s="10"/>
      <c r="DZ708" s="10"/>
      <c r="EA708" s="10"/>
      <c r="EB708" s="10"/>
      <c r="EC708" s="10"/>
      <c r="ED708" s="10"/>
      <c r="EE708" s="10"/>
      <c r="EF708" s="10"/>
      <c r="EG708" s="10"/>
      <c r="EH708" s="10"/>
      <c r="EI708" s="10"/>
      <c r="EJ708" s="10"/>
      <c r="EK708" s="10"/>
      <c r="EL708" s="10"/>
      <c r="EM708" s="10"/>
      <c r="EN708" s="10"/>
      <c r="EO708" s="10"/>
      <c r="EP708" s="10"/>
      <c r="EQ708" s="10"/>
    </row>
    <row r="709" spans="2:147" ht="18.75">
      <c r="B709" s="14"/>
      <c r="C709" s="47"/>
      <c r="D709" s="33"/>
      <c r="G709" s="14" t="s">
        <v>2694</v>
      </c>
      <c r="H709" s="14" t="s">
        <v>1121</v>
      </c>
      <c r="I709" s="14" t="s">
        <v>3084</v>
      </c>
      <c r="L709" s="14" t="s">
        <v>993</v>
      </c>
      <c r="M709" s="32">
        <v>78705</v>
      </c>
      <c r="N709" s="41">
        <v>27</v>
      </c>
      <c r="O709" s="53">
        <v>0.8</v>
      </c>
      <c r="P709" s="31">
        <v>35811</v>
      </c>
      <c r="Q709" s="31">
        <v>36041</v>
      </c>
      <c r="R709" s="31"/>
      <c r="S709" s="32" t="s">
        <v>2698</v>
      </c>
      <c r="T709" s="32" t="s">
        <v>2699</v>
      </c>
      <c r="U709" s="32" t="s">
        <v>3338</v>
      </c>
      <c r="V709" s="32" t="s">
        <v>3563</v>
      </c>
      <c r="X709" s="43"/>
      <c r="Y709" s="17"/>
      <c r="Z709" s="43"/>
      <c r="AA709" s="8"/>
      <c r="AB709" s="6"/>
      <c r="AC709" s="8"/>
      <c r="AD709" s="8"/>
      <c r="AE709" s="8"/>
      <c r="AF709" s="36"/>
      <c r="AG709" s="8"/>
      <c r="AH709" s="6"/>
      <c r="AI709" s="10"/>
      <c r="AJ709" s="10"/>
      <c r="AK709" s="10"/>
      <c r="AL709" s="6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0"/>
      <c r="DE709" s="10"/>
      <c r="DF709" s="10"/>
      <c r="DG709" s="10"/>
      <c r="DH709" s="10"/>
      <c r="DI709" s="10"/>
      <c r="DJ709" s="10"/>
      <c r="DK709" s="10"/>
      <c r="DL709" s="10"/>
      <c r="DM709" s="10"/>
      <c r="DN709" s="10"/>
      <c r="DO709" s="10"/>
      <c r="DP709" s="10"/>
      <c r="DQ709" s="10"/>
      <c r="DR709" s="10"/>
      <c r="DS709" s="10"/>
      <c r="DT709" s="10"/>
      <c r="DU709" s="10"/>
      <c r="DV709" s="10"/>
      <c r="DW709" s="10"/>
      <c r="DX709" s="10"/>
      <c r="DY709" s="10"/>
      <c r="DZ709" s="10"/>
      <c r="EA709" s="10"/>
      <c r="EB709" s="10"/>
      <c r="EC709" s="10"/>
      <c r="ED709" s="10"/>
      <c r="EE709" s="10"/>
      <c r="EF709" s="10"/>
      <c r="EG709" s="10"/>
      <c r="EH709" s="10"/>
      <c r="EI709" s="10"/>
      <c r="EJ709" s="10"/>
      <c r="EK709" s="10"/>
      <c r="EL709" s="10"/>
      <c r="EM709" s="10"/>
      <c r="EN709" s="10"/>
      <c r="EO709" s="10"/>
      <c r="EP709" s="10"/>
      <c r="EQ709" s="10"/>
    </row>
    <row r="710" spans="2:147" ht="18.75">
      <c r="B710" s="14"/>
      <c r="C710" s="32"/>
      <c r="D710" s="33"/>
      <c r="G710" s="14" t="s">
        <v>3171</v>
      </c>
      <c r="H710" s="14" t="s">
        <v>1955</v>
      </c>
      <c r="I710" s="14" t="s">
        <v>1956</v>
      </c>
      <c r="L710" s="14" t="s">
        <v>994</v>
      </c>
      <c r="M710" s="32">
        <v>78759</v>
      </c>
      <c r="N710" s="41">
        <v>59.039999485015869</v>
      </c>
      <c r="O710" s="53">
        <v>3.2799999713897705</v>
      </c>
      <c r="P710" s="31">
        <v>35555</v>
      </c>
      <c r="Q710" s="31">
        <v>35717</v>
      </c>
      <c r="R710" s="31"/>
      <c r="S710" s="32" t="s">
        <v>3172</v>
      </c>
      <c r="T710" s="32" t="s">
        <v>3173</v>
      </c>
      <c r="U710" s="32" t="s">
        <v>3338</v>
      </c>
      <c r="V710" s="32" t="s">
        <v>3560</v>
      </c>
      <c r="X710" s="43"/>
      <c r="Y710" s="17"/>
      <c r="Z710" s="43"/>
      <c r="AA710" s="8"/>
      <c r="AB710" s="6"/>
      <c r="AC710" s="8"/>
      <c r="AD710" s="8"/>
      <c r="AE710" s="8"/>
      <c r="AF710" s="36"/>
      <c r="AG710" s="8"/>
      <c r="AH710" s="6"/>
      <c r="AI710" s="10"/>
      <c r="AJ710" s="10"/>
      <c r="AK710" s="10"/>
      <c r="AL710" s="6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0"/>
      <c r="DE710" s="10"/>
      <c r="DF710" s="10"/>
      <c r="DG710" s="10"/>
      <c r="DH710" s="10"/>
      <c r="DI710" s="10"/>
      <c r="DJ710" s="10"/>
      <c r="DK710" s="10"/>
      <c r="DL710" s="10"/>
      <c r="DM710" s="10"/>
      <c r="DN710" s="10"/>
      <c r="DO710" s="10"/>
      <c r="DP710" s="10"/>
      <c r="DQ710" s="10"/>
      <c r="DR710" s="10"/>
      <c r="DS710" s="10"/>
      <c r="DT710" s="10"/>
      <c r="DU710" s="10"/>
      <c r="DV710" s="10"/>
      <c r="DW710" s="10"/>
      <c r="DX710" s="10"/>
      <c r="DY710" s="10"/>
      <c r="DZ710" s="10"/>
      <c r="EA710" s="10"/>
      <c r="EB710" s="10"/>
      <c r="EC710" s="10"/>
      <c r="ED710" s="10"/>
      <c r="EE710" s="10"/>
      <c r="EF710" s="10"/>
      <c r="EG710" s="10"/>
      <c r="EH710" s="10"/>
      <c r="EI710" s="10"/>
      <c r="EJ710" s="10"/>
      <c r="EK710" s="10"/>
      <c r="EL710" s="10"/>
      <c r="EM710" s="10"/>
      <c r="EN710" s="10"/>
      <c r="EO710" s="10"/>
      <c r="EP710" s="10"/>
      <c r="EQ710" s="10"/>
    </row>
    <row r="711" spans="2:147" ht="18.75">
      <c r="B711" s="14"/>
      <c r="C711" s="32"/>
      <c r="D711" s="33"/>
      <c r="G711" s="14" t="s">
        <v>3174</v>
      </c>
      <c r="H711" s="14" t="s">
        <v>3175</v>
      </c>
      <c r="I711" s="14" t="s">
        <v>1019</v>
      </c>
      <c r="L711" s="14" t="s">
        <v>995</v>
      </c>
      <c r="M711" s="32">
        <v>78717</v>
      </c>
      <c r="N711" s="41">
        <v>286</v>
      </c>
      <c r="O711" s="53">
        <v>28.29</v>
      </c>
      <c r="P711" s="31">
        <v>35055</v>
      </c>
      <c r="Q711" s="31">
        <v>35264</v>
      </c>
      <c r="R711" s="31"/>
      <c r="S711" s="32" t="s">
        <v>2314</v>
      </c>
      <c r="T711" s="32" t="s">
        <v>3654</v>
      </c>
      <c r="U711" s="32" t="s">
        <v>3338</v>
      </c>
      <c r="V711" s="32" t="s">
        <v>3554</v>
      </c>
      <c r="X711" s="43"/>
      <c r="Y711" s="17"/>
      <c r="Z711" s="43"/>
      <c r="AA711" s="8"/>
      <c r="AB711" s="6"/>
      <c r="AC711" s="8"/>
      <c r="AD711" s="8"/>
      <c r="AE711" s="8"/>
      <c r="AF711" s="36"/>
      <c r="AG711" s="8"/>
      <c r="AH711" s="6"/>
      <c r="AI711" s="10"/>
      <c r="AJ711" s="10"/>
      <c r="AK711" s="10"/>
      <c r="AL711" s="6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  <c r="CO711" s="10"/>
      <c r="CP711" s="10"/>
      <c r="CQ711" s="10"/>
      <c r="CR711" s="10"/>
      <c r="CS711" s="10"/>
      <c r="CT711" s="10"/>
      <c r="CU711" s="10"/>
      <c r="CV711" s="10"/>
      <c r="CW711" s="10"/>
      <c r="CX711" s="10"/>
      <c r="CY711" s="10"/>
      <c r="CZ711" s="10"/>
      <c r="DA711" s="10"/>
      <c r="DB711" s="10"/>
      <c r="DC711" s="10"/>
      <c r="DD711" s="10"/>
      <c r="DE711" s="10"/>
      <c r="DF711" s="10"/>
      <c r="DG711" s="10"/>
      <c r="DH711" s="10"/>
      <c r="DI711" s="10"/>
      <c r="DJ711" s="10"/>
      <c r="DK711" s="10"/>
      <c r="DL711" s="10"/>
      <c r="DM711" s="10"/>
      <c r="DN711" s="10"/>
      <c r="DO711" s="10"/>
      <c r="DP711" s="10"/>
      <c r="DQ711" s="10"/>
      <c r="DR711" s="10"/>
      <c r="DS711" s="10"/>
      <c r="DT711" s="10"/>
      <c r="DU711" s="10"/>
      <c r="DV711" s="10"/>
      <c r="DW711" s="10"/>
      <c r="DX711" s="10"/>
      <c r="DY711" s="10"/>
      <c r="DZ711" s="10"/>
      <c r="EA711" s="10"/>
      <c r="EB711" s="10"/>
      <c r="EC711" s="10"/>
      <c r="ED711" s="10"/>
      <c r="EE711" s="10"/>
      <c r="EF711" s="10"/>
      <c r="EG711" s="10"/>
      <c r="EH711" s="10"/>
      <c r="EI711" s="10"/>
      <c r="EJ711" s="10"/>
      <c r="EK711" s="10"/>
      <c r="EL711" s="10"/>
      <c r="EM711" s="10"/>
      <c r="EN711" s="10"/>
      <c r="EO711" s="10"/>
      <c r="EP711" s="10"/>
      <c r="EQ711" s="10"/>
    </row>
    <row r="712" spans="2:147" ht="18.75">
      <c r="B712" s="14"/>
      <c r="C712" s="32"/>
      <c r="D712" s="33"/>
      <c r="G712" s="14" t="s">
        <v>1788</v>
      </c>
      <c r="H712" s="14" t="s">
        <v>3192</v>
      </c>
      <c r="I712" s="14" t="s">
        <v>1019</v>
      </c>
      <c r="L712" s="14" t="s">
        <v>995</v>
      </c>
      <c r="M712" s="32">
        <v>78717</v>
      </c>
      <c r="N712" s="41">
        <v>232</v>
      </c>
      <c r="O712" s="53">
        <v>12.8</v>
      </c>
      <c r="P712" s="31">
        <v>35517</v>
      </c>
      <c r="Q712" s="31">
        <v>35713</v>
      </c>
      <c r="R712" s="31"/>
      <c r="S712" s="32" t="s">
        <v>2314</v>
      </c>
      <c r="T712" s="32" t="s">
        <v>3654</v>
      </c>
      <c r="U712" s="32" t="s">
        <v>3338</v>
      </c>
      <c r="V712" s="32" t="s">
        <v>3559</v>
      </c>
      <c r="X712" s="43"/>
      <c r="Y712" s="17"/>
      <c r="Z712" s="43"/>
      <c r="AA712" s="8"/>
      <c r="AB712" s="6"/>
      <c r="AC712" s="8"/>
      <c r="AD712" s="8"/>
      <c r="AE712" s="8"/>
      <c r="AF712" s="36"/>
      <c r="AG712" s="8"/>
      <c r="AH712" s="6"/>
      <c r="AI712" s="10"/>
      <c r="AJ712" s="10"/>
      <c r="AK712" s="10"/>
      <c r="AL712" s="6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0"/>
      <c r="DR712" s="10"/>
      <c r="DS712" s="10"/>
      <c r="DT712" s="10"/>
      <c r="DU712" s="10"/>
      <c r="DV712" s="10"/>
      <c r="DW712" s="10"/>
      <c r="DX712" s="10"/>
      <c r="DY712" s="10"/>
      <c r="DZ712" s="10"/>
      <c r="EA712" s="10"/>
      <c r="EB712" s="10"/>
      <c r="EC712" s="10"/>
      <c r="ED712" s="10"/>
      <c r="EE712" s="10"/>
      <c r="EF712" s="10"/>
      <c r="EG712" s="10"/>
      <c r="EH712" s="10"/>
      <c r="EI712" s="10"/>
      <c r="EJ712" s="10"/>
      <c r="EK712" s="10"/>
      <c r="EL712" s="10"/>
      <c r="EM712" s="10"/>
      <c r="EN712" s="10"/>
      <c r="EO712" s="10"/>
      <c r="EP712" s="10"/>
      <c r="EQ712" s="10"/>
    </row>
    <row r="713" spans="2:147" ht="18.75">
      <c r="B713" s="14"/>
      <c r="C713" s="32"/>
      <c r="D713" s="33"/>
      <c r="G713" s="14" t="s">
        <v>2994</v>
      </c>
      <c r="H713" s="14" t="s">
        <v>95</v>
      </c>
      <c r="I713" s="14" t="s">
        <v>2993</v>
      </c>
      <c r="L713" s="14" t="s">
        <v>2076</v>
      </c>
      <c r="M713" s="32">
        <v>78729</v>
      </c>
      <c r="N713" s="41">
        <v>232</v>
      </c>
      <c r="O713" s="53">
        <v>12.3</v>
      </c>
      <c r="P713" s="31">
        <v>36502</v>
      </c>
      <c r="Q713" s="31">
        <v>36691</v>
      </c>
      <c r="R713" s="31"/>
      <c r="S713" s="32" t="s">
        <v>2995</v>
      </c>
      <c r="T713" s="32" t="s">
        <v>2996</v>
      </c>
      <c r="U713" s="32" t="s">
        <v>3338</v>
      </c>
      <c r="V713" s="32" t="s">
        <v>2842</v>
      </c>
      <c r="X713" s="43"/>
      <c r="Y713" s="17"/>
      <c r="Z713" s="43"/>
      <c r="AA713" s="8"/>
      <c r="AB713" s="6"/>
      <c r="AC713" s="8"/>
      <c r="AD713" s="8"/>
      <c r="AE713" s="8"/>
      <c r="AF713" s="36"/>
      <c r="AG713" s="8"/>
      <c r="AH713" s="6"/>
      <c r="AI713" s="10"/>
      <c r="AJ713" s="10"/>
      <c r="AK713" s="10"/>
      <c r="AL713" s="6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P713" s="10"/>
      <c r="DQ713" s="10"/>
      <c r="DR713" s="10"/>
      <c r="DS713" s="10"/>
      <c r="DT713" s="10"/>
      <c r="DU713" s="10"/>
      <c r="DV713" s="10"/>
      <c r="DW713" s="10"/>
      <c r="DX713" s="10"/>
      <c r="DY713" s="10"/>
      <c r="DZ713" s="10"/>
      <c r="EA713" s="10"/>
      <c r="EB713" s="10"/>
      <c r="EC713" s="10"/>
      <c r="ED713" s="10"/>
      <c r="EE713" s="10"/>
      <c r="EF713" s="10"/>
      <c r="EG713" s="10"/>
      <c r="EH713" s="10"/>
      <c r="EI713" s="10"/>
      <c r="EJ713" s="10"/>
      <c r="EK713" s="10"/>
      <c r="EL713" s="10"/>
      <c r="EM713" s="10"/>
      <c r="EN713" s="10"/>
      <c r="EO713" s="10"/>
      <c r="EP713" s="10"/>
      <c r="EQ713" s="10"/>
    </row>
    <row r="714" spans="2:147" ht="18.75">
      <c r="C714" s="32"/>
      <c r="D714" s="33"/>
      <c r="E714" s="60">
        <v>247747</v>
      </c>
      <c r="G714" s="56" t="s">
        <v>2389</v>
      </c>
      <c r="H714" s="14" t="s">
        <v>3439</v>
      </c>
      <c r="I714" s="14" t="s">
        <v>3894</v>
      </c>
      <c r="L714" s="14" t="s">
        <v>1276</v>
      </c>
      <c r="M714" s="32">
        <v>78745</v>
      </c>
      <c r="N714" s="41">
        <v>352</v>
      </c>
      <c r="O714" s="53">
        <v>17.3</v>
      </c>
      <c r="P714" s="31">
        <v>36964</v>
      </c>
      <c r="Q714" s="31">
        <v>37144</v>
      </c>
      <c r="R714" s="32" t="s">
        <v>4364</v>
      </c>
      <c r="S714" s="32" t="s">
        <v>4365</v>
      </c>
      <c r="T714" s="32" t="s">
        <v>1031</v>
      </c>
      <c r="U714" s="32" t="s">
        <v>3338</v>
      </c>
      <c r="V714" s="32" t="s">
        <v>1089</v>
      </c>
      <c r="X714" s="43"/>
      <c r="Y714" s="17"/>
      <c r="Z714" s="43"/>
      <c r="AA714" s="8"/>
      <c r="AB714" s="6"/>
      <c r="AC714" s="8"/>
      <c r="AD714" s="8"/>
      <c r="AE714" s="8"/>
      <c r="AF714" s="36"/>
      <c r="AG714" s="8"/>
      <c r="AH714" s="6"/>
      <c r="AI714" s="10"/>
      <c r="AJ714" s="10"/>
      <c r="AK714" s="10"/>
      <c r="AL714" s="6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10"/>
      <c r="CU714" s="10"/>
      <c r="CV714" s="10"/>
      <c r="CW714" s="10"/>
      <c r="CX714" s="10"/>
      <c r="CY714" s="10"/>
      <c r="CZ714" s="10"/>
      <c r="DA714" s="10"/>
      <c r="DB714" s="10"/>
      <c r="DC714" s="10"/>
      <c r="DD714" s="10"/>
      <c r="DE714" s="10"/>
      <c r="DF714" s="10"/>
      <c r="DG714" s="10"/>
      <c r="DH714" s="10"/>
      <c r="DI714" s="10"/>
      <c r="DJ714" s="10"/>
      <c r="DK714" s="10"/>
      <c r="DL714" s="10"/>
      <c r="DM714" s="10"/>
      <c r="DN714" s="10"/>
      <c r="DO714" s="10"/>
      <c r="DP714" s="10"/>
      <c r="DQ714" s="10"/>
      <c r="DR714" s="10"/>
      <c r="DS714" s="10"/>
      <c r="DT714" s="10"/>
      <c r="DU714" s="10"/>
      <c r="DV714" s="10"/>
      <c r="DW714" s="10"/>
      <c r="DX714" s="10"/>
      <c r="DY714" s="10"/>
      <c r="DZ714" s="10"/>
      <c r="EA714" s="10"/>
      <c r="EB714" s="10"/>
      <c r="EC714" s="10"/>
      <c r="ED714" s="10"/>
      <c r="EE714" s="10"/>
      <c r="EF714" s="10"/>
      <c r="EG714" s="10"/>
      <c r="EH714" s="10"/>
      <c r="EI714" s="10"/>
      <c r="EJ714" s="10"/>
      <c r="EK714" s="10"/>
      <c r="EL714" s="10"/>
      <c r="EM714" s="10"/>
      <c r="EN714" s="10"/>
      <c r="EO714" s="10"/>
      <c r="EP714" s="10"/>
      <c r="EQ714" s="10"/>
    </row>
    <row r="715" spans="2:147" ht="18.75">
      <c r="B715" s="14"/>
      <c r="C715" s="32"/>
      <c r="D715" s="33"/>
      <c r="E715" s="33">
        <v>10123189</v>
      </c>
      <c r="G715" s="14" t="s">
        <v>42</v>
      </c>
      <c r="H715" s="14" t="s">
        <v>1196</v>
      </c>
      <c r="I715" s="14" t="s">
        <v>1193</v>
      </c>
      <c r="J715" s="133">
        <v>3382354</v>
      </c>
      <c r="M715" s="32">
        <v>78758</v>
      </c>
      <c r="N715" s="32">
        <v>13</v>
      </c>
      <c r="O715" s="53">
        <v>1.0900000000000001</v>
      </c>
      <c r="P715" s="59">
        <v>39517</v>
      </c>
      <c r="Q715" s="59">
        <v>39905</v>
      </c>
      <c r="R715" s="32" t="s">
        <v>4111</v>
      </c>
      <c r="S715" s="93" t="s">
        <v>790</v>
      </c>
      <c r="T715" s="32" t="s">
        <v>791</v>
      </c>
      <c r="U715" s="32" t="s">
        <v>178</v>
      </c>
      <c r="V715" s="32" t="s">
        <v>3922</v>
      </c>
      <c r="X715" s="43"/>
      <c r="Y715" s="17"/>
      <c r="Z715" s="43"/>
      <c r="AA715" s="8"/>
      <c r="AB715" s="6"/>
      <c r="AC715" s="8"/>
      <c r="AD715" s="8"/>
      <c r="AE715" s="8"/>
      <c r="AF715" s="36"/>
      <c r="AG715" s="8"/>
      <c r="AH715" s="6"/>
      <c r="AI715" s="10"/>
      <c r="AJ715" s="10"/>
      <c r="AK715" s="10"/>
      <c r="AL715" s="6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10"/>
      <c r="CU715" s="10"/>
      <c r="CV715" s="10"/>
      <c r="CW715" s="10"/>
      <c r="CX715" s="10"/>
      <c r="CY715" s="10"/>
      <c r="CZ715" s="10"/>
      <c r="DA715" s="10"/>
      <c r="DB715" s="10"/>
      <c r="DC715" s="10"/>
      <c r="DD715" s="10"/>
      <c r="DE715" s="10"/>
      <c r="DF715" s="10"/>
      <c r="DG715" s="10"/>
      <c r="DH715" s="10"/>
      <c r="DI715" s="10"/>
      <c r="DJ715" s="10"/>
      <c r="DK715" s="10"/>
      <c r="DL715" s="10"/>
      <c r="DM715" s="10"/>
      <c r="DN715" s="10"/>
      <c r="DO715" s="10"/>
      <c r="DP715" s="10"/>
      <c r="DQ715" s="10"/>
      <c r="DR715" s="10"/>
      <c r="DS715" s="10"/>
      <c r="DT715" s="10"/>
      <c r="DU715" s="10"/>
      <c r="DV715" s="10"/>
      <c r="DW715" s="10"/>
      <c r="DX715" s="10"/>
      <c r="DY715" s="10"/>
      <c r="DZ715" s="10"/>
      <c r="EA715" s="10"/>
      <c r="EB715" s="10"/>
      <c r="EC715" s="10"/>
      <c r="ED715" s="10"/>
      <c r="EE715" s="10"/>
      <c r="EF715" s="10"/>
      <c r="EG715" s="10"/>
      <c r="EH715" s="10"/>
      <c r="EI715" s="10"/>
      <c r="EJ715" s="10"/>
      <c r="EK715" s="10"/>
      <c r="EL715" s="10"/>
      <c r="EM715" s="10"/>
      <c r="EN715" s="10"/>
      <c r="EO715" s="10"/>
      <c r="EP715" s="10"/>
      <c r="EQ715" s="10"/>
    </row>
    <row r="716" spans="2:147" ht="18.75">
      <c r="B716" s="14"/>
      <c r="C716" s="32"/>
      <c r="D716" s="33"/>
      <c r="E716" s="33" t="s">
        <v>1995</v>
      </c>
      <c r="F716" s="33"/>
      <c r="G716" s="14" t="s">
        <v>3029</v>
      </c>
      <c r="H716" s="33" t="s">
        <v>1996</v>
      </c>
      <c r="I716" s="33" t="s">
        <v>1551</v>
      </c>
      <c r="J716" s="32">
        <v>3194737</v>
      </c>
      <c r="K716" s="33" t="s">
        <v>3789</v>
      </c>
      <c r="L716" s="33">
        <v>3194737</v>
      </c>
      <c r="M716" s="32" t="s">
        <v>4076</v>
      </c>
      <c r="N716" s="32">
        <f>140+89</f>
        <v>229</v>
      </c>
      <c r="O716" s="53">
        <v>16.239999999999998</v>
      </c>
      <c r="P716" s="59">
        <v>39897</v>
      </c>
      <c r="Q716" s="59">
        <v>40724</v>
      </c>
      <c r="R716" s="32" t="s">
        <v>4364</v>
      </c>
      <c r="S716" s="32" t="s">
        <v>1552</v>
      </c>
      <c r="T716" s="32" t="s">
        <v>1553</v>
      </c>
      <c r="U716" s="133" t="s">
        <v>914</v>
      </c>
      <c r="V716" s="32" t="s">
        <v>1646</v>
      </c>
      <c r="X716" s="43"/>
      <c r="Y716" s="17"/>
      <c r="Z716" s="43"/>
      <c r="AA716" s="8"/>
      <c r="AB716" s="6"/>
      <c r="AC716" s="8"/>
      <c r="AD716" s="8"/>
      <c r="AE716" s="8"/>
      <c r="AF716" s="36"/>
      <c r="AG716" s="8"/>
      <c r="AH716" s="6"/>
      <c r="AI716" s="10"/>
      <c r="AJ716" s="10"/>
      <c r="AK716" s="10"/>
      <c r="AL716" s="6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0"/>
      <c r="DE716" s="10"/>
      <c r="DF716" s="10"/>
      <c r="DG716" s="10"/>
      <c r="DH716" s="10"/>
      <c r="DI716" s="10"/>
      <c r="DJ716" s="10"/>
      <c r="DK716" s="10"/>
      <c r="DL716" s="10"/>
      <c r="DM716" s="10"/>
      <c r="DN716" s="10"/>
      <c r="DO716" s="10"/>
      <c r="DP716" s="10"/>
      <c r="DQ716" s="10"/>
      <c r="DR716" s="10"/>
      <c r="DS716" s="10"/>
      <c r="DT716" s="10"/>
      <c r="DU716" s="10"/>
      <c r="DV716" s="10"/>
      <c r="DW716" s="10"/>
      <c r="DX716" s="10"/>
      <c r="DY716" s="10"/>
      <c r="DZ716" s="10"/>
      <c r="EA716" s="10"/>
      <c r="EB716" s="10"/>
      <c r="EC716" s="10"/>
      <c r="ED716" s="10"/>
      <c r="EE716" s="10"/>
      <c r="EF716" s="10"/>
      <c r="EG716" s="10"/>
      <c r="EH716" s="10"/>
      <c r="EI716" s="10"/>
      <c r="EJ716" s="10"/>
      <c r="EK716" s="10"/>
      <c r="EL716" s="10"/>
      <c r="EM716" s="10"/>
      <c r="EN716" s="10"/>
      <c r="EO716" s="10"/>
      <c r="EP716" s="10"/>
      <c r="EQ716" s="10"/>
    </row>
    <row r="717" spans="2:147" ht="18.75">
      <c r="B717" s="14"/>
      <c r="C717" s="32"/>
      <c r="D717" s="33"/>
      <c r="E717" s="131">
        <v>10619895</v>
      </c>
      <c r="F717" s="14"/>
      <c r="G717" s="132" t="s">
        <v>4003</v>
      </c>
      <c r="H717" s="132" t="s">
        <v>4001</v>
      </c>
      <c r="I717" s="132" t="s">
        <v>4002</v>
      </c>
      <c r="J717" s="133">
        <v>3511528</v>
      </c>
      <c r="K717" s="14"/>
      <c r="M717" s="133" t="s">
        <v>4108</v>
      </c>
      <c r="N717" s="32">
        <v>20</v>
      </c>
      <c r="O717" s="121">
        <v>0.88</v>
      </c>
      <c r="P717" s="134">
        <v>40736</v>
      </c>
      <c r="Q717" s="59">
        <v>41089</v>
      </c>
      <c r="R717" s="32" t="s">
        <v>4111</v>
      </c>
      <c r="S717" s="133" t="s">
        <v>2159</v>
      </c>
      <c r="T717" s="133" t="s">
        <v>4509</v>
      </c>
      <c r="U717" s="32" t="s">
        <v>178</v>
      </c>
      <c r="V717" s="32" t="s">
        <v>3140</v>
      </c>
      <c r="X717" s="43"/>
      <c r="Y717" s="8"/>
      <c r="Z717" s="43"/>
      <c r="AA717" s="8"/>
      <c r="AB717" s="6"/>
      <c r="AC717" s="8"/>
      <c r="AD717" s="8"/>
      <c r="AE717" s="8"/>
      <c r="AF717" s="36"/>
      <c r="AG717" s="8"/>
      <c r="AH717" s="6"/>
      <c r="AI717" s="10"/>
      <c r="AJ717" s="10"/>
      <c r="AK717" s="10"/>
      <c r="AL717" s="6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0"/>
      <c r="DE717" s="10"/>
      <c r="DF717" s="10"/>
      <c r="DG717" s="10"/>
      <c r="DH717" s="10"/>
      <c r="DI717" s="10"/>
      <c r="DJ717" s="10"/>
      <c r="DK717" s="10"/>
      <c r="DL717" s="10"/>
      <c r="DM717" s="10"/>
      <c r="DN717" s="10"/>
      <c r="DO717" s="10"/>
      <c r="DP717" s="10"/>
      <c r="DQ717" s="10"/>
      <c r="DR717" s="10"/>
      <c r="DS717" s="10"/>
      <c r="DT717" s="10"/>
      <c r="DU717" s="10"/>
      <c r="DV717" s="10"/>
      <c r="DW717" s="10"/>
      <c r="DX717" s="10"/>
      <c r="DY717" s="10"/>
      <c r="DZ717" s="10"/>
      <c r="EA717" s="10"/>
      <c r="EB717" s="10"/>
      <c r="EC717" s="10"/>
      <c r="ED717" s="10"/>
      <c r="EE717" s="10"/>
      <c r="EF717" s="10"/>
      <c r="EG717" s="10"/>
      <c r="EH717" s="10"/>
      <c r="EI717" s="10"/>
      <c r="EJ717" s="10"/>
      <c r="EK717" s="10"/>
      <c r="EL717" s="10"/>
      <c r="EM717" s="10"/>
      <c r="EN717" s="10"/>
      <c r="EO717" s="10"/>
      <c r="EP717" s="10"/>
      <c r="EQ717" s="10"/>
    </row>
    <row r="718" spans="2:147" ht="18.75">
      <c r="B718" s="14"/>
      <c r="C718" s="32"/>
      <c r="D718" s="33"/>
      <c r="E718" s="131">
        <v>10787736</v>
      </c>
      <c r="F718" s="14"/>
      <c r="G718" s="132" t="s">
        <v>4463</v>
      </c>
      <c r="H718" s="132" t="s">
        <v>4690</v>
      </c>
      <c r="I718" s="132" t="s">
        <v>4464</v>
      </c>
      <c r="J718" s="133">
        <v>245052</v>
      </c>
      <c r="K718" s="132"/>
      <c r="M718" s="133" t="s">
        <v>4108</v>
      </c>
      <c r="N718" s="32">
        <v>6</v>
      </c>
      <c r="O718" s="135">
        <v>0.24199999999999999</v>
      </c>
      <c r="P718" s="134">
        <v>41086</v>
      </c>
      <c r="R718" s="32" t="s">
        <v>4257</v>
      </c>
      <c r="S718" s="133" t="s">
        <v>1893</v>
      </c>
      <c r="T718" s="133" t="s">
        <v>2143</v>
      </c>
      <c r="U718" s="32" t="s">
        <v>915</v>
      </c>
      <c r="V718" s="32" t="s">
        <v>4519</v>
      </c>
      <c r="X718" s="43"/>
      <c r="Y718" s="8"/>
      <c r="Z718" s="43"/>
      <c r="AA718" s="8"/>
      <c r="AB718" s="6"/>
      <c r="AC718" s="8"/>
      <c r="AD718" s="8"/>
      <c r="AE718" s="8"/>
      <c r="AF718" s="36"/>
      <c r="AG718" s="8"/>
      <c r="AH718" s="6"/>
      <c r="AI718" s="10"/>
      <c r="AJ718" s="10"/>
      <c r="AK718" s="10"/>
      <c r="AL718" s="6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  <c r="CZ718" s="10"/>
      <c r="DA718" s="10"/>
      <c r="DB718" s="10"/>
      <c r="DC718" s="10"/>
      <c r="DD718" s="10"/>
      <c r="DE718" s="10"/>
      <c r="DF718" s="10"/>
      <c r="DG718" s="10"/>
      <c r="DH718" s="10"/>
      <c r="DI718" s="10"/>
      <c r="DJ718" s="10"/>
      <c r="DK718" s="10"/>
      <c r="DL718" s="10"/>
      <c r="DM718" s="10"/>
      <c r="DN718" s="10"/>
      <c r="DO718" s="10"/>
      <c r="DP718" s="10"/>
      <c r="DQ718" s="10"/>
      <c r="DR718" s="10"/>
      <c r="DS718" s="10"/>
      <c r="DT718" s="10"/>
      <c r="DU718" s="10"/>
      <c r="DV718" s="10"/>
      <c r="DW718" s="10"/>
      <c r="DX718" s="10"/>
      <c r="DY718" s="10"/>
      <c r="DZ718" s="10"/>
      <c r="EA718" s="10"/>
      <c r="EB718" s="10"/>
      <c r="EC718" s="10"/>
      <c r="ED718" s="10"/>
      <c r="EE718" s="10"/>
      <c r="EF718" s="10"/>
      <c r="EG718" s="10"/>
      <c r="EH718" s="10"/>
      <c r="EI718" s="10"/>
      <c r="EJ718" s="10"/>
      <c r="EK718" s="10"/>
      <c r="EL718" s="10"/>
      <c r="EM718" s="10"/>
      <c r="EN718" s="10"/>
      <c r="EO718" s="10"/>
      <c r="EP718" s="10"/>
      <c r="EQ718" s="10"/>
    </row>
    <row r="719" spans="2:147" ht="18.75">
      <c r="B719" s="14"/>
      <c r="C719" s="32"/>
      <c r="D719" s="33"/>
      <c r="E719" s="131">
        <v>10841852</v>
      </c>
      <c r="F719" s="14"/>
      <c r="G719" s="132" t="s">
        <v>4632</v>
      </c>
      <c r="H719" s="132" t="s">
        <v>4630</v>
      </c>
      <c r="I719" s="132" t="s">
        <v>4631</v>
      </c>
      <c r="J719" s="133">
        <v>3186005</v>
      </c>
      <c r="K719" s="14"/>
      <c r="M719" s="133" t="s">
        <v>3743</v>
      </c>
      <c r="N719" s="32">
        <v>351</v>
      </c>
      <c r="O719" s="135">
        <v>28.128</v>
      </c>
      <c r="P719" s="134">
        <v>41193</v>
      </c>
      <c r="R719" s="32" t="s">
        <v>1892</v>
      </c>
      <c r="S719" s="133" t="s">
        <v>4677</v>
      </c>
      <c r="T719" s="133" t="s">
        <v>4555</v>
      </c>
      <c r="U719" s="32" t="s">
        <v>915</v>
      </c>
      <c r="V719" s="32" t="s">
        <v>4706</v>
      </c>
      <c r="X719" s="43"/>
      <c r="Y719" s="8"/>
      <c r="Z719" s="43"/>
      <c r="AA719" s="8"/>
      <c r="AB719" s="6"/>
      <c r="AC719" s="8"/>
      <c r="AD719" s="8"/>
      <c r="AE719" s="8"/>
      <c r="AF719" s="36"/>
      <c r="AG719" s="8"/>
      <c r="AH719" s="6"/>
      <c r="AI719" s="10"/>
      <c r="AJ719" s="10"/>
      <c r="AK719" s="10"/>
      <c r="AL719" s="6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10"/>
      <c r="CU719" s="10"/>
      <c r="CV719" s="10"/>
      <c r="CW719" s="10"/>
      <c r="CX719" s="10"/>
      <c r="CY719" s="10"/>
      <c r="CZ719" s="10"/>
      <c r="DA719" s="10"/>
      <c r="DB719" s="10"/>
      <c r="DC719" s="10"/>
      <c r="DD719" s="10"/>
      <c r="DE719" s="10"/>
      <c r="DF719" s="10"/>
      <c r="DG719" s="10"/>
      <c r="DH719" s="10"/>
      <c r="DI719" s="10"/>
      <c r="DJ719" s="10"/>
      <c r="DK719" s="10"/>
      <c r="DL719" s="10"/>
      <c r="DM719" s="10"/>
      <c r="DN719" s="10"/>
      <c r="DO719" s="10"/>
      <c r="DP719" s="10"/>
      <c r="DQ719" s="10"/>
      <c r="DR719" s="10"/>
      <c r="DS719" s="10"/>
      <c r="DT719" s="10"/>
      <c r="DU719" s="10"/>
      <c r="DV719" s="10"/>
      <c r="DW719" s="10"/>
      <c r="DX719" s="10"/>
      <c r="DY719" s="10"/>
      <c r="DZ719" s="10"/>
      <c r="EA719" s="10"/>
      <c r="EB719" s="10"/>
      <c r="EC719" s="10"/>
      <c r="ED719" s="10"/>
      <c r="EE719" s="10"/>
      <c r="EF719" s="10"/>
      <c r="EG719" s="10"/>
      <c r="EH719" s="10"/>
      <c r="EI719" s="10"/>
      <c r="EJ719" s="10"/>
      <c r="EK719" s="10"/>
      <c r="EL719" s="10"/>
      <c r="EM719" s="10"/>
      <c r="EN719" s="10"/>
      <c r="EO719" s="10"/>
      <c r="EP719" s="10"/>
      <c r="EQ719" s="10"/>
    </row>
    <row r="720" spans="2:147" ht="18.75">
      <c r="B720" s="14"/>
      <c r="C720" s="32">
        <v>1</v>
      </c>
      <c r="D720" s="33"/>
      <c r="E720" s="131">
        <v>10896244</v>
      </c>
      <c r="F720" s="14"/>
      <c r="G720" s="132" t="s">
        <v>4747</v>
      </c>
      <c r="H720" s="132" t="s">
        <v>4745</v>
      </c>
      <c r="I720" s="132" t="s">
        <v>4746</v>
      </c>
      <c r="J720" s="133">
        <v>253275</v>
      </c>
      <c r="K720" s="14"/>
      <c r="M720" s="133" t="s">
        <v>540</v>
      </c>
      <c r="N720" s="5">
        <v>55</v>
      </c>
      <c r="O720" s="141">
        <v>0.47199999999999998</v>
      </c>
      <c r="P720" s="134">
        <v>41318</v>
      </c>
      <c r="Q720" s="14"/>
      <c r="R720" s="133" t="s">
        <v>1892</v>
      </c>
      <c r="S720" s="133" t="s">
        <v>4785</v>
      </c>
      <c r="T720" s="133" t="s">
        <v>1884</v>
      </c>
      <c r="U720" s="32" t="s">
        <v>915</v>
      </c>
      <c r="V720" s="32" t="s">
        <v>4801</v>
      </c>
      <c r="X720" s="43"/>
      <c r="Y720" s="8"/>
      <c r="Z720" s="43"/>
      <c r="AA720" s="8"/>
      <c r="AB720" s="6"/>
      <c r="AC720" s="8"/>
      <c r="AD720" s="8"/>
      <c r="AE720" s="8"/>
      <c r="AF720" s="36"/>
      <c r="AG720" s="8"/>
      <c r="AH720" s="6"/>
      <c r="AI720" s="10"/>
      <c r="AJ720" s="10"/>
      <c r="AK720" s="10"/>
      <c r="AL720" s="6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0"/>
      <c r="DC720" s="10"/>
      <c r="DD720" s="10"/>
      <c r="DE720" s="10"/>
      <c r="DF720" s="10"/>
      <c r="DG720" s="10"/>
      <c r="DH720" s="10"/>
      <c r="DI720" s="10"/>
      <c r="DJ720" s="10"/>
      <c r="DK720" s="10"/>
      <c r="DL720" s="10"/>
      <c r="DM720" s="10"/>
      <c r="DN720" s="10"/>
      <c r="DO720" s="10"/>
      <c r="DP720" s="10"/>
      <c r="DQ720" s="10"/>
      <c r="DR720" s="10"/>
      <c r="DS720" s="10"/>
      <c r="DT720" s="10"/>
      <c r="DU720" s="10"/>
      <c r="DV720" s="10"/>
      <c r="DW720" s="10"/>
      <c r="DX720" s="10"/>
      <c r="DY720" s="10"/>
      <c r="DZ720" s="10"/>
      <c r="EA720" s="10"/>
      <c r="EB720" s="10"/>
      <c r="EC720" s="10"/>
      <c r="ED720" s="10"/>
      <c r="EE720" s="10"/>
      <c r="EF720" s="10"/>
      <c r="EG720" s="10"/>
      <c r="EH720" s="10"/>
      <c r="EI720" s="10"/>
      <c r="EJ720" s="10"/>
      <c r="EK720" s="10"/>
      <c r="EL720" s="10"/>
      <c r="EM720" s="10"/>
      <c r="EN720" s="10"/>
      <c r="EO720" s="10"/>
      <c r="EP720" s="10"/>
      <c r="EQ720" s="10"/>
    </row>
    <row r="721" spans="1:147" ht="18.75">
      <c r="B721" s="14"/>
      <c r="C721" s="32"/>
      <c r="D721" s="33"/>
      <c r="E721" s="33">
        <v>10505718</v>
      </c>
      <c r="F721" s="33"/>
      <c r="G721" s="14" t="s">
        <v>3929</v>
      </c>
      <c r="H721" s="33" t="s">
        <v>3930</v>
      </c>
      <c r="I721" s="33" t="s">
        <v>3928</v>
      </c>
      <c r="J721" s="32">
        <v>235640</v>
      </c>
      <c r="K721" s="33"/>
      <c r="L721" s="33"/>
      <c r="M721" s="32">
        <v>78751</v>
      </c>
      <c r="N721" s="32">
        <v>23</v>
      </c>
      <c r="O721" s="53">
        <v>0.59</v>
      </c>
      <c r="P721" s="59">
        <v>40471</v>
      </c>
      <c r="Q721" s="59">
        <v>40585</v>
      </c>
      <c r="R721" s="32" t="s">
        <v>3754</v>
      </c>
      <c r="S721" s="32" t="s">
        <v>3931</v>
      </c>
      <c r="T721" s="32" t="s">
        <v>1718</v>
      </c>
      <c r="U721" s="32" t="s">
        <v>3338</v>
      </c>
      <c r="V721" s="32" t="s">
        <v>2581</v>
      </c>
      <c r="X721" s="43"/>
      <c r="Y721" s="44"/>
      <c r="Z721" s="43"/>
      <c r="AA721" s="8"/>
      <c r="AB721" s="6"/>
      <c r="AC721" s="8"/>
      <c r="AD721" s="8"/>
      <c r="AE721" s="8"/>
      <c r="AF721" s="36"/>
      <c r="AG721" s="8"/>
      <c r="AH721" s="6"/>
      <c r="AI721" s="10"/>
      <c r="AJ721" s="10"/>
      <c r="AK721" s="10"/>
      <c r="AL721" s="6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  <c r="CE721" s="10"/>
      <c r="CF721" s="10"/>
      <c r="CG721" s="10"/>
      <c r="CH721" s="10"/>
      <c r="CI721" s="10"/>
      <c r="CJ721" s="10"/>
      <c r="CK721" s="10"/>
      <c r="CL721" s="10"/>
      <c r="CM721" s="10"/>
      <c r="CN721" s="10"/>
      <c r="CO721" s="10"/>
      <c r="CP721" s="10"/>
      <c r="CQ721" s="10"/>
      <c r="CR721" s="10"/>
      <c r="CS721" s="10"/>
      <c r="CT721" s="10"/>
      <c r="CU721" s="10"/>
      <c r="CV721" s="10"/>
      <c r="CW721" s="10"/>
      <c r="CX721" s="10"/>
      <c r="CY721" s="10"/>
      <c r="CZ721" s="10"/>
      <c r="DA721" s="10"/>
      <c r="DB721" s="10"/>
      <c r="DC721" s="10"/>
      <c r="DD721" s="10"/>
      <c r="DE721" s="10"/>
      <c r="DF721" s="10"/>
      <c r="DG721" s="10"/>
      <c r="DH721" s="10"/>
      <c r="DI721" s="10"/>
      <c r="DJ721" s="10"/>
      <c r="DK721" s="10"/>
      <c r="DL721" s="10"/>
      <c r="DM721" s="10"/>
      <c r="DN721" s="10"/>
      <c r="DO721" s="10"/>
      <c r="DP721" s="10"/>
      <c r="DQ721" s="10"/>
      <c r="DR721" s="10"/>
      <c r="DS721" s="10"/>
      <c r="DT721" s="10"/>
      <c r="DU721" s="10"/>
      <c r="DV721" s="10"/>
      <c r="DW721" s="10"/>
      <c r="DX721" s="10"/>
      <c r="DY721" s="10"/>
      <c r="DZ721" s="10"/>
      <c r="EA721" s="10"/>
      <c r="EB721" s="10"/>
      <c r="EC721" s="10"/>
      <c r="ED721" s="10"/>
      <c r="EE721" s="10"/>
      <c r="EF721" s="10"/>
      <c r="EG721" s="10"/>
      <c r="EH721" s="10"/>
      <c r="EI721" s="10"/>
      <c r="EJ721" s="10"/>
      <c r="EK721" s="10"/>
      <c r="EL721" s="10"/>
      <c r="EM721" s="10"/>
      <c r="EN721" s="10"/>
      <c r="EO721" s="10"/>
      <c r="EP721" s="10"/>
      <c r="EQ721" s="10"/>
    </row>
    <row r="722" spans="1:147" ht="18.75">
      <c r="B722" s="14"/>
      <c r="C722" s="32"/>
      <c r="D722" s="33"/>
      <c r="E722" s="60">
        <v>295489</v>
      </c>
      <c r="G722" s="56" t="s">
        <v>1921</v>
      </c>
      <c r="H722" s="57" t="s">
        <v>500</v>
      </c>
      <c r="I722" s="56" t="s">
        <v>1922</v>
      </c>
      <c r="J722" s="92">
        <v>247301</v>
      </c>
      <c r="K722" s="92"/>
      <c r="L722" s="56" t="s">
        <v>1922</v>
      </c>
      <c r="M722" s="92">
        <v>78705</v>
      </c>
      <c r="N722" s="92">
        <v>98</v>
      </c>
      <c r="O722" s="99">
        <v>0.68879999999999997</v>
      </c>
      <c r="P722" s="59">
        <v>38840</v>
      </c>
      <c r="Q722" s="59">
        <v>38965</v>
      </c>
      <c r="R722" s="32" t="s">
        <v>2033</v>
      </c>
      <c r="S722" s="93" t="s">
        <v>2562</v>
      </c>
      <c r="T722" s="93" t="s">
        <v>1398</v>
      </c>
      <c r="U722" s="32" t="s">
        <v>3338</v>
      </c>
      <c r="V722" s="32" t="s">
        <v>1830</v>
      </c>
      <c r="X722" s="43"/>
      <c r="Y722" s="44"/>
      <c r="Z722" s="43"/>
      <c r="AA722" s="8"/>
      <c r="AB722" s="6"/>
      <c r="AC722" s="8"/>
      <c r="AD722" s="8"/>
      <c r="AE722" s="8"/>
      <c r="AF722" s="36"/>
      <c r="AG722" s="8"/>
      <c r="AH722" s="6"/>
      <c r="AI722" s="10"/>
      <c r="AJ722" s="10"/>
      <c r="AK722" s="10"/>
      <c r="AL722" s="6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10"/>
      <c r="CU722" s="10"/>
      <c r="CV722" s="10"/>
      <c r="CW722" s="10"/>
      <c r="CX722" s="10"/>
      <c r="CY722" s="10"/>
      <c r="CZ722" s="10"/>
      <c r="DA722" s="10"/>
      <c r="DB722" s="10"/>
      <c r="DC722" s="10"/>
      <c r="DD722" s="10"/>
      <c r="DE722" s="10"/>
      <c r="DF722" s="10"/>
      <c r="DG722" s="10"/>
      <c r="DH722" s="10"/>
      <c r="DI722" s="10"/>
      <c r="DJ722" s="10"/>
      <c r="DK722" s="10"/>
      <c r="DL722" s="10"/>
      <c r="DM722" s="10"/>
      <c r="DN722" s="10"/>
      <c r="DO722" s="10"/>
      <c r="DP722" s="10"/>
      <c r="DQ722" s="10"/>
      <c r="DR722" s="10"/>
      <c r="DS722" s="10"/>
      <c r="DT722" s="10"/>
      <c r="DU722" s="10"/>
      <c r="DV722" s="10"/>
      <c r="DW722" s="10"/>
      <c r="DX722" s="10"/>
      <c r="DY722" s="10"/>
      <c r="DZ722" s="10"/>
      <c r="EA722" s="10"/>
      <c r="EB722" s="10"/>
      <c r="EC722" s="10"/>
      <c r="ED722" s="10"/>
      <c r="EE722" s="10"/>
      <c r="EF722" s="10"/>
      <c r="EG722" s="10"/>
      <c r="EH722" s="10"/>
      <c r="EI722" s="10"/>
      <c r="EJ722" s="10"/>
      <c r="EK722" s="10"/>
      <c r="EL722" s="10"/>
      <c r="EM722" s="10"/>
      <c r="EN722" s="10"/>
      <c r="EO722" s="10"/>
      <c r="EP722" s="10"/>
      <c r="EQ722" s="10"/>
    </row>
    <row r="723" spans="1:147" ht="18.75">
      <c r="B723" s="125"/>
      <c r="C723" s="32"/>
      <c r="D723" s="33"/>
      <c r="E723" s="60">
        <v>253555</v>
      </c>
      <c r="G723" s="56" t="s">
        <v>3364</v>
      </c>
      <c r="H723" s="56" t="s">
        <v>4048</v>
      </c>
      <c r="I723" s="14" t="s">
        <v>1954</v>
      </c>
      <c r="J723" s="32">
        <v>589670</v>
      </c>
      <c r="L723" s="56" t="s">
        <v>3365</v>
      </c>
      <c r="M723" s="32">
        <v>78705</v>
      </c>
      <c r="N723" s="92">
        <v>74</v>
      </c>
      <c r="O723" s="99">
        <v>0.47600000000000003</v>
      </c>
      <c r="P723" s="59">
        <v>38474</v>
      </c>
      <c r="Q723" s="59">
        <v>38637</v>
      </c>
      <c r="R723" s="32" t="s">
        <v>2033</v>
      </c>
      <c r="S723" s="32" t="s">
        <v>4286</v>
      </c>
      <c r="T723" s="93" t="s">
        <v>1398</v>
      </c>
      <c r="U723" s="32" t="s">
        <v>3338</v>
      </c>
      <c r="V723" s="32" t="s">
        <v>3050</v>
      </c>
      <c r="X723" s="43"/>
      <c r="Y723" s="44"/>
      <c r="Z723" s="43"/>
      <c r="AA723" s="8"/>
      <c r="AB723" s="6"/>
      <c r="AC723" s="8"/>
      <c r="AD723" s="8"/>
      <c r="AE723" s="8"/>
      <c r="AF723" s="36"/>
      <c r="AG723" s="8"/>
      <c r="AH723" s="6"/>
      <c r="AI723" s="10"/>
      <c r="AJ723" s="10"/>
      <c r="AK723" s="10"/>
      <c r="AL723" s="6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  <c r="CE723" s="10"/>
      <c r="CF723" s="10"/>
      <c r="CG723" s="10"/>
      <c r="CH723" s="10"/>
      <c r="CI723" s="10"/>
      <c r="CJ723" s="10"/>
      <c r="CK723" s="10"/>
      <c r="CL723" s="10"/>
      <c r="CM723" s="10"/>
      <c r="CN723" s="10"/>
      <c r="CO723" s="10"/>
      <c r="CP723" s="10"/>
      <c r="CQ723" s="10"/>
      <c r="CR723" s="10"/>
      <c r="CS723" s="10"/>
      <c r="CT723" s="10"/>
      <c r="CU723" s="10"/>
      <c r="CV723" s="10"/>
      <c r="CW723" s="10"/>
      <c r="CX723" s="10"/>
      <c r="CY723" s="10"/>
      <c r="CZ723" s="10"/>
      <c r="DA723" s="10"/>
      <c r="DB723" s="10"/>
      <c r="DC723" s="10"/>
      <c r="DD723" s="10"/>
      <c r="DE723" s="10"/>
      <c r="DF723" s="10"/>
      <c r="DG723" s="10"/>
      <c r="DH723" s="10"/>
      <c r="DI723" s="10"/>
      <c r="DJ723" s="10"/>
      <c r="DK723" s="10"/>
      <c r="DL723" s="10"/>
      <c r="DM723" s="10"/>
      <c r="DN723" s="10"/>
      <c r="DO723" s="10"/>
      <c r="DP723" s="10"/>
      <c r="DQ723" s="10"/>
      <c r="DR723" s="10"/>
      <c r="DS723" s="10"/>
      <c r="DT723" s="10"/>
      <c r="DU723" s="10"/>
      <c r="DV723" s="10"/>
      <c r="DW723" s="10"/>
      <c r="DX723" s="10"/>
      <c r="DY723" s="10"/>
      <c r="DZ723" s="10"/>
      <c r="EA723" s="10"/>
      <c r="EB723" s="10"/>
      <c r="EC723" s="10"/>
      <c r="ED723" s="10"/>
      <c r="EE723" s="10"/>
      <c r="EF723" s="10"/>
      <c r="EG723" s="10"/>
      <c r="EH723" s="10"/>
      <c r="EI723" s="10"/>
      <c r="EJ723" s="10"/>
      <c r="EK723" s="10"/>
      <c r="EL723" s="10"/>
      <c r="EM723" s="10"/>
      <c r="EN723" s="10"/>
      <c r="EO723" s="10"/>
      <c r="EP723" s="10"/>
      <c r="EQ723" s="10"/>
    </row>
    <row r="724" spans="1:147" ht="18.75">
      <c r="B724" s="14"/>
      <c r="C724" s="32"/>
      <c r="D724" s="33"/>
      <c r="E724" s="131">
        <v>10621566</v>
      </c>
      <c r="F724" s="14"/>
      <c r="G724" s="132" t="s">
        <v>3983</v>
      </c>
      <c r="H724" s="132" t="s">
        <v>2149</v>
      </c>
      <c r="I724" s="132" t="s">
        <v>3982</v>
      </c>
      <c r="J724" s="133">
        <v>3047292</v>
      </c>
      <c r="K724" s="14"/>
      <c r="M724" s="133" t="s">
        <v>3678</v>
      </c>
      <c r="N724" s="32">
        <v>392</v>
      </c>
      <c r="O724" s="121">
        <v>18.04</v>
      </c>
      <c r="P724" s="134">
        <v>40739</v>
      </c>
      <c r="Q724" s="14"/>
      <c r="R724" s="32" t="s">
        <v>4111</v>
      </c>
      <c r="S724" s="133" t="s">
        <v>2150</v>
      </c>
      <c r="T724" s="133" t="s">
        <v>2249</v>
      </c>
      <c r="U724" s="133" t="s">
        <v>562</v>
      </c>
      <c r="V724" s="32" t="s">
        <v>3140</v>
      </c>
      <c r="X724" s="43"/>
      <c r="Y724" s="44"/>
      <c r="Z724" s="43"/>
      <c r="AA724" s="8"/>
      <c r="AB724" s="6"/>
      <c r="AC724" s="8"/>
      <c r="AD724" s="8"/>
      <c r="AE724" s="8"/>
      <c r="AF724" s="36"/>
      <c r="AG724" s="8"/>
      <c r="AH724" s="6"/>
      <c r="AI724" s="10"/>
      <c r="AJ724" s="10"/>
      <c r="AK724" s="10"/>
      <c r="AL724" s="6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/>
      <c r="CO724" s="10"/>
      <c r="CP724" s="10"/>
      <c r="CQ724" s="10"/>
      <c r="CR724" s="10"/>
      <c r="CS724" s="10"/>
      <c r="CT724" s="10"/>
      <c r="CU724" s="10"/>
      <c r="CV724" s="10"/>
      <c r="CW724" s="10"/>
      <c r="CX724" s="10"/>
      <c r="CY724" s="10"/>
      <c r="CZ724" s="10"/>
      <c r="DA724" s="10"/>
      <c r="DB724" s="10"/>
      <c r="DC724" s="10"/>
      <c r="DD724" s="10"/>
      <c r="DE724" s="10"/>
      <c r="DF724" s="10"/>
      <c r="DG724" s="10"/>
      <c r="DH724" s="10"/>
      <c r="DI724" s="10"/>
      <c r="DJ724" s="10"/>
      <c r="DK724" s="10"/>
      <c r="DL724" s="10"/>
      <c r="DM724" s="10"/>
      <c r="DN724" s="10"/>
      <c r="DO724" s="10"/>
      <c r="DP724" s="10"/>
      <c r="DQ724" s="10"/>
      <c r="DR724" s="10"/>
      <c r="DS724" s="10"/>
      <c r="DT724" s="10"/>
      <c r="DU724" s="10"/>
      <c r="DV724" s="10"/>
      <c r="DW724" s="10"/>
      <c r="DX724" s="10"/>
      <c r="DY724" s="10"/>
      <c r="DZ724" s="10"/>
      <c r="EA724" s="10"/>
      <c r="EB724" s="10"/>
      <c r="EC724" s="10"/>
      <c r="ED724" s="10"/>
      <c r="EE724" s="10"/>
      <c r="EF724" s="10"/>
      <c r="EG724" s="10"/>
      <c r="EH724" s="10"/>
      <c r="EI724" s="10"/>
      <c r="EJ724" s="10"/>
      <c r="EK724" s="10"/>
      <c r="EL724" s="10"/>
      <c r="EM724" s="10"/>
      <c r="EN724" s="10"/>
      <c r="EO724" s="10"/>
      <c r="EP724" s="10"/>
      <c r="EQ724" s="10"/>
    </row>
    <row r="725" spans="1:147" ht="18.75">
      <c r="B725" s="14"/>
      <c r="C725" s="32"/>
      <c r="D725" s="33"/>
      <c r="E725" s="131">
        <v>10837491</v>
      </c>
      <c r="F725" s="132"/>
      <c r="G725" s="132" t="s">
        <v>4572</v>
      </c>
      <c r="H725" s="132" t="s">
        <v>4575</v>
      </c>
      <c r="I725" s="132" t="s">
        <v>3982</v>
      </c>
      <c r="J725" s="133">
        <v>3047292</v>
      </c>
      <c r="K725" s="132"/>
      <c r="M725" s="133" t="s">
        <v>3678</v>
      </c>
      <c r="N725" s="32">
        <v>392</v>
      </c>
      <c r="O725" s="144">
        <v>17.850000000000001</v>
      </c>
      <c r="P725" s="134">
        <v>41184</v>
      </c>
      <c r="Q725" s="132"/>
      <c r="R725" s="32" t="s">
        <v>263</v>
      </c>
      <c r="S725" s="133" t="s">
        <v>2269</v>
      </c>
      <c r="T725" s="133" t="s">
        <v>2249</v>
      </c>
      <c r="U725" s="32" t="s">
        <v>915</v>
      </c>
      <c r="V725" s="32" t="s">
        <v>4579</v>
      </c>
      <c r="X725" s="43"/>
      <c r="Y725" s="44"/>
      <c r="Z725" s="43"/>
      <c r="AA725" s="8"/>
      <c r="AB725" s="6"/>
      <c r="AC725" s="8"/>
      <c r="AD725" s="8"/>
      <c r="AE725" s="8"/>
      <c r="AF725" s="36"/>
      <c r="AG725" s="8"/>
      <c r="AH725" s="6"/>
      <c r="AI725" s="10"/>
      <c r="AJ725" s="10"/>
      <c r="AK725" s="10"/>
      <c r="AL725" s="6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  <c r="CE725" s="10"/>
      <c r="CF725" s="10"/>
      <c r="CG725" s="10"/>
      <c r="CH725" s="10"/>
      <c r="CI725" s="10"/>
      <c r="CJ725" s="10"/>
      <c r="CK725" s="10"/>
      <c r="CL725" s="10"/>
      <c r="CM725" s="10"/>
      <c r="CN725" s="10"/>
      <c r="CO725" s="10"/>
      <c r="CP725" s="10"/>
      <c r="CQ725" s="10"/>
      <c r="CR725" s="10"/>
      <c r="CS725" s="10"/>
      <c r="CT725" s="10"/>
      <c r="CU725" s="10"/>
      <c r="CV725" s="10"/>
      <c r="CW725" s="10"/>
      <c r="CX725" s="10"/>
      <c r="CY725" s="10"/>
      <c r="CZ725" s="10"/>
      <c r="DA725" s="10"/>
      <c r="DB725" s="10"/>
      <c r="DC725" s="10"/>
      <c r="DD725" s="10"/>
      <c r="DE725" s="10"/>
      <c r="DF725" s="10"/>
      <c r="DG725" s="10"/>
      <c r="DH725" s="10"/>
      <c r="DI725" s="10"/>
      <c r="DJ725" s="10"/>
      <c r="DK725" s="10"/>
      <c r="DL725" s="10"/>
      <c r="DM725" s="10"/>
      <c r="DN725" s="10"/>
      <c r="DO725" s="10"/>
      <c r="DP725" s="10"/>
      <c r="DQ725" s="10"/>
      <c r="DR725" s="10"/>
      <c r="DS725" s="10"/>
      <c r="DT725" s="10"/>
      <c r="DU725" s="10"/>
      <c r="DV725" s="10"/>
      <c r="DW725" s="10"/>
      <c r="DX725" s="10"/>
      <c r="DY725" s="10"/>
      <c r="DZ725" s="10"/>
      <c r="EA725" s="10"/>
      <c r="EB725" s="10"/>
      <c r="EC725" s="10"/>
      <c r="ED725" s="10"/>
      <c r="EE725" s="10"/>
      <c r="EF725" s="10"/>
      <c r="EG725" s="10"/>
      <c r="EH725" s="10"/>
      <c r="EI725" s="10"/>
      <c r="EJ725" s="10"/>
      <c r="EK725" s="10"/>
      <c r="EL725" s="10"/>
      <c r="EM725" s="10"/>
      <c r="EN725" s="10"/>
      <c r="EO725" s="10"/>
      <c r="EP725" s="10"/>
      <c r="EQ725" s="10"/>
    </row>
    <row r="726" spans="1:147" ht="18.75">
      <c r="B726" s="14"/>
      <c r="C726" s="32"/>
      <c r="D726" s="33"/>
      <c r="E726" s="58" t="s">
        <v>3357</v>
      </c>
      <c r="G726" s="56" t="s">
        <v>1939</v>
      </c>
      <c r="H726" s="57" t="s">
        <v>1948</v>
      </c>
      <c r="I726" s="56" t="s">
        <v>1949</v>
      </c>
      <c r="J726" s="92">
        <v>159086</v>
      </c>
      <c r="K726" s="92"/>
      <c r="L726" s="56" t="s">
        <v>2970</v>
      </c>
      <c r="M726" s="92">
        <v>78749</v>
      </c>
      <c r="N726" s="92">
        <v>59</v>
      </c>
      <c r="O726" s="99">
        <v>6.37</v>
      </c>
      <c r="P726" s="59">
        <v>38883</v>
      </c>
      <c r="Q726" s="59">
        <v>39220</v>
      </c>
      <c r="R726" s="32" t="s">
        <v>1615</v>
      </c>
      <c r="S726" s="93" t="s">
        <v>2557</v>
      </c>
      <c r="T726" s="93" t="s">
        <v>2558</v>
      </c>
      <c r="U726" s="93" t="s">
        <v>914</v>
      </c>
      <c r="V726" s="32" t="s">
        <v>1830</v>
      </c>
      <c r="X726" s="43"/>
      <c r="Y726" s="44"/>
      <c r="Z726" s="43"/>
      <c r="AA726" s="8"/>
      <c r="AB726" s="6"/>
      <c r="AC726" s="8"/>
      <c r="AD726" s="8"/>
      <c r="AE726" s="8"/>
      <c r="AF726" s="36"/>
      <c r="AG726" s="8"/>
      <c r="AH726" s="6"/>
      <c r="AI726" s="10"/>
      <c r="AJ726" s="10"/>
      <c r="AK726" s="10"/>
      <c r="AL726" s="6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/>
      <c r="CO726" s="10"/>
      <c r="CP726" s="10"/>
      <c r="CQ726" s="10"/>
      <c r="CR726" s="10"/>
      <c r="CS726" s="10"/>
      <c r="CT726" s="10"/>
      <c r="CU726" s="10"/>
      <c r="CV726" s="10"/>
      <c r="CW726" s="10"/>
      <c r="CX726" s="10"/>
      <c r="CY726" s="10"/>
      <c r="CZ726" s="10"/>
      <c r="DA726" s="10"/>
      <c r="DB726" s="10"/>
      <c r="DC726" s="10"/>
      <c r="DD726" s="10"/>
      <c r="DE726" s="10"/>
      <c r="DF726" s="10"/>
      <c r="DG726" s="10"/>
      <c r="DH726" s="10"/>
      <c r="DI726" s="10"/>
      <c r="DJ726" s="10"/>
      <c r="DK726" s="10"/>
      <c r="DL726" s="10"/>
      <c r="DM726" s="10"/>
      <c r="DN726" s="10"/>
      <c r="DO726" s="10"/>
      <c r="DP726" s="10"/>
      <c r="DQ726" s="10"/>
      <c r="DR726" s="10"/>
      <c r="DS726" s="10"/>
      <c r="DT726" s="10"/>
      <c r="DU726" s="10"/>
      <c r="DV726" s="10"/>
      <c r="DW726" s="10"/>
      <c r="DX726" s="10"/>
      <c r="DY726" s="10"/>
      <c r="DZ726" s="10"/>
      <c r="EA726" s="10"/>
      <c r="EB726" s="10"/>
      <c r="EC726" s="10"/>
      <c r="ED726" s="10"/>
      <c r="EE726" s="10"/>
      <c r="EF726" s="10"/>
      <c r="EG726" s="10"/>
      <c r="EH726" s="10"/>
      <c r="EI726" s="10"/>
      <c r="EJ726" s="10"/>
      <c r="EK726" s="10"/>
      <c r="EL726" s="10"/>
      <c r="EM726" s="10"/>
      <c r="EN726" s="10"/>
      <c r="EO726" s="10"/>
      <c r="EP726" s="10"/>
      <c r="EQ726" s="10"/>
    </row>
    <row r="727" spans="1:147" ht="18.75">
      <c r="B727" s="33"/>
      <c r="C727" s="32"/>
      <c r="E727" s="33">
        <v>305218</v>
      </c>
      <c r="G727" s="33" t="s">
        <v>2478</v>
      </c>
      <c r="H727" s="33" t="s">
        <v>2381</v>
      </c>
      <c r="I727" s="33" t="s">
        <v>2479</v>
      </c>
      <c r="J727" s="32">
        <v>3152487</v>
      </c>
      <c r="L727" s="33" t="s">
        <v>2479</v>
      </c>
      <c r="M727" s="32">
        <v>78701</v>
      </c>
      <c r="N727" s="32">
        <v>178</v>
      </c>
      <c r="O727" s="53">
        <v>0.6069</v>
      </c>
      <c r="P727" s="31">
        <v>38992</v>
      </c>
      <c r="Q727" s="31">
        <v>39325</v>
      </c>
      <c r="R727" s="59" t="s">
        <v>1615</v>
      </c>
      <c r="S727" s="32" t="s">
        <v>2480</v>
      </c>
      <c r="T727" s="32" t="s">
        <v>1765</v>
      </c>
      <c r="U727" s="32" t="s">
        <v>3338</v>
      </c>
      <c r="V727" s="32" t="s">
        <v>777</v>
      </c>
      <c r="X727" s="43"/>
      <c r="Y727" s="44"/>
      <c r="Z727" s="43"/>
      <c r="AA727" s="8"/>
      <c r="AB727" s="6"/>
      <c r="AC727" s="8"/>
      <c r="AD727" s="8"/>
      <c r="AE727" s="8"/>
      <c r="AF727" s="36"/>
      <c r="AG727" s="8"/>
      <c r="AH727" s="6"/>
      <c r="AI727" s="10"/>
      <c r="AJ727" s="10"/>
      <c r="AK727" s="10"/>
      <c r="AL727" s="6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0"/>
      <c r="DE727" s="10"/>
      <c r="DF727" s="10"/>
      <c r="DG727" s="10"/>
      <c r="DH727" s="10"/>
      <c r="DI727" s="10"/>
      <c r="DJ727" s="10"/>
      <c r="DK727" s="10"/>
      <c r="DL727" s="10"/>
      <c r="DM727" s="10"/>
      <c r="DN727" s="10"/>
      <c r="DO727" s="10"/>
      <c r="DP727" s="10"/>
      <c r="DQ727" s="10"/>
      <c r="DR727" s="10"/>
      <c r="DS727" s="10"/>
      <c r="DT727" s="10"/>
      <c r="DU727" s="10"/>
      <c r="DV727" s="10"/>
      <c r="DW727" s="10"/>
      <c r="DX727" s="10"/>
      <c r="DY727" s="10"/>
      <c r="DZ727" s="10"/>
      <c r="EA727" s="10"/>
      <c r="EB727" s="10"/>
      <c r="EC727" s="10"/>
      <c r="ED727" s="10"/>
      <c r="EE727" s="10"/>
      <c r="EF727" s="10"/>
      <c r="EG727" s="10"/>
      <c r="EH727" s="10"/>
      <c r="EI727" s="10"/>
      <c r="EJ727" s="10"/>
      <c r="EK727" s="10"/>
      <c r="EL727" s="10"/>
      <c r="EM727" s="10"/>
      <c r="EN727" s="10"/>
      <c r="EO727" s="10"/>
      <c r="EP727" s="10"/>
      <c r="EQ727" s="10"/>
    </row>
    <row r="728" spans="1:147" ht="18.75">
      <c r="B728" s="14"/>
      <c r="C728" s="32"/>
      <c r="D728" s="33"/>
      <c r="G728" s="14" t="s">
        <v>780</v>
      </c>
      <c r="H728" s="14" t="s">
        <v>781</v>
      </c>
      <c r="I728" s="14" t="s">
        <v>782</v>
      </c>
      <c r="L728" s="14" t="s">
        <v>996</v>
      </c>
      <c r="M728" s="32">
        <v>78744</v>
      </c>
      <c r="N728" s="41">
        <v>383</v>
      </c>
      <c r="O728" s="53">
        <v>14.86</v>
      </c>
      <c r="P728" s="31">
        <v>31048</v>
      </c>
      <c r="Q728" s="31">
        <v>31107</v>
      </c>
      <c r="R728" s="31"/>
      <c r="S728" s="32" t="s">
        <v>783</v>
      </c>
      <c r="T728" s="32" t="s">
        <v>2907</v>
      </c>
      <c r="U728" s="32" t="s">
        <v>3338</v>
      </c>
      <c r="V728" s="32" t="s">
        <v>784</v>
      </c>
      <c r="X728" s="43"/>
      <c r="Y728" s="44"/>
      <c r="Z728" s="43"/>
      <c r="AA728" s="8"/>
      <c r="AB728" s="6"/>
      <c r="AC728" s="8"/>
      <c r="AD728" s="8"/>
      <c r="AE728" s="8"/>
      <c r="AF728" s="36"/>
      <c r="AG728" s="8"/>
      <c r="AH728" s="6"/>
      <c r="AI728" s="10"/>
      <c r="AJ728" s="10"/>
      <c r="AK728" s="10"/>
      <c r="AL728" s="6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/>
      <c r="DE728" s="10"/>
      <c r="DF728" s="10"/>
      <c r="DG728" s="10"/>
      <c r="DH728" s="10"/>
      <c r="DI728" s="10"/>
      <c r="DJ728" s="10"/>
      <c r="DK728" s="10"/>
      <c r="DL728" s="10"/>
      <c r="DM728" s="10"/>
      <c r="DN728" s="10"/>
      <c r="DO728" s="10"/>
      <c r="DP728" s="10"/>
      <c r="DQ728" s="10"/>
      <c r="DR728" s="10"/>
      <c r="DS728" s="10"/>
      <c r="DT728" s="10"/>
      <c r="DU728" s="10"/>
      <c r="DV728" s="10"/>
      <c r="DW728" s="10"/>
      <c r="DX728" s="10"/>
      <c r="DY728" s="10"/>
      <c r="DZ728" s="10"/>
      <c r="EA728" s="10"/>
      <c r="EB728" s="10"/>
      <c r="EC728" s="10"/>
      <c r="ED728" s="10"/>
      <c r="EE728" s="10"/>
      <c r="EF728" s="10"/>
      <c r="EG728" s="10"/>
      <c r="EH728" s="10"/>
      <c r="EI728" s="10"/>
      <c r="EJ728" s="10"/>
      <c r="EK728" s="10"/>
      <c r="EL728" s="10"/>
      <c r="EM728" s="10"/>
      <c r="EN728" s="10"/>
      <c r="EO728" s="10"/>
      <c r="EP728" s="10"/>
      <c r="EQ728" s="10"/>
    </row>
    <row r="729" spans="1:147" ht="18.75">
      <c r="A729" s="137"/>
      <c r="B729"/>
      <c r="D729" s="136"/>
      <c r="E729" s="131">
        <v>10187828</v>
      </c>
      <c r="F729" s="14"/>
      <c r="G729" s="132" t="s">
        <v>3200</v>
      </c>
      <c r="H729" s="132" t="s">
        <v>1152</v>
      </c>
      <c r="I729" s="132" t="s">
        <v>3199</v>
      </c>
      <c r="J729" s="133">
        <v>846423</v>
      </c>
      <c r="K729" s="14"/>
      <c r="M729" s="133" t="s">
        <v>3201</v>
      </c>
      <c r="N729" s="32">
        <v>27</v>
      </c>
      <c r="O729" s="135">
        <v>1.9970000000000001</v>
      </c>
      <c r="P729" s="134">
        <v>39689</v>
      </c>
      <c r="Q729" s="59">
        <v>39757</v>
      </c>
      <c r="R729" s="133" t="s">
        <v>4364</v>
      </c>
      <c r="S729" s="133" t="s">
        <v>69</v>
      </c>
      <c r="T729" s="133" t="s">
        <v>4106</v>
      </c>
      <c r="U729" s="32" t="s">
        <v>3338</v>
      </c>
      <c r="V729" s="32" t="s">
        <v>188</v>
      </c>
      <c r="X729" s="43"/>
      <c r="Y729" s="44"/>
      <c r="Z729" s="6"/>
      <c r="AA729" s="8"/>
      <c r="AB729" s="6"/>
      <c r="AC729" s="8"/>
      <c r="AD729" s="8"/>
      <c r="AE729" s="8"/>
      <c r="AF729" s="36"/>
      <c r="AG729" s="8"/>
      <c r="AH729" s="6"/>
      <c r="AI729" s="10"/>
      <c r="AJ729" s="10"/>
      <c r="AK729" s="10"/>
      <c r="AL729" s="6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  <c r="CE729" s="10"/>
      <c r="CF729" s="10"/>
      <c r="CG729" s="10"/>
      <c r="CH729" s="10"/>
      <c r="CI729" s="10"/>
      <c r="CJ729" s="10"/>
      <c r="CK729" s="10"/>
      <c r="CL729" s="10"/>
      <c r="CM729" s="10"/>
      <c r="CN729" s="10"/>
      <c r="CO729" s="10"/>
      <c r="CP729" s="10"/>
      <c r="CQ729" s="10"/>
      <c r="CR729" s="10"/>
      <c r="CS729" s="10"/>
      <c r="CT729" s="10"/>
      <c r="CU729" s="10"/>
      <c r="CV729" s="10"/>
      <c r="CW729" s="10"/>
      <c r="CX729" s="10"/>
      <c r="CY729" s="10"/>
      <c r="CZ729" s="10"/>
      <c r="DA729" s="10"/>
      <c r="DB729" s="10"/>
      <c r="DC729" s="10"/>
      <c r="DD729" s="10"/>
      <c r="DE729" s="10"/>
      <c r="DF729" s="10"/>
      <c r="DG729" s="10"/>
      <c r="DH729" s="10"/>
      <c r="DI729" s="10"/>
      <c r="DJ729" s="10"/>
      <c r="DK729" s="10"/>
      <c r="DL729" s="10"/>
      <c r="DM729" s="10"/>
      <c r="DN729" s="10"/>
      <c r="DO729" s="10"/>
      <c r="DP729" s="10"/>
      <c r="DQ729" s="10"/>
      <c r="DR729" s="10"/>
      <c r="DS729" s="10"/>
      <c r="DT729" s="10"/>
      <c r="DU729" s="10"/>
      <c r="DV729" s="10"/>
      <c r="DW729" s="10"/>
      <c r="DX729" s="10"/>
      <c r="DY729" s="10"/>
      <c r="DZ729" s="10"/>
      <c r="EA729" s="10"/>
      <c r="EB729" s="10"/>
      <c r="EC729" s="10"/>
      <c r="ED729" s="10"/>
      <c r="EE729" s="10"/>
      <c r="EF729" s="10"/>
      <c r="EG729" s="10"/>
      <c r="EH729" s="10"/>
      <c r="EI729" s="10"/>
      <c r="EJ729" s="10"/>
      <c r="EK729" s="10"/>
      <c r="EL729" s="10"/>
      <c r="EM729" s="10"/>
      <c r="EN729" s="10"/>
      <c r="EO729" s="10"/>
      <c r="EP729" s="10"/>
      <c r="EQ729" s="10"/>
    </row>
    <row r="730" spans="1:147" ht="18.75">
      <c r="B730" s="14"/>
      <c r="C730" s="32"/>
      <c r="D730" s="33"/>
      <c r="E730" s="60">
        <v>241756</v>
      </c>
      <c r="G730" s="56" t="s">
        <v>3868</v>
      </c>
      <c r="H730" s="56" t="s">
        <v>1152</v>
      </c>
      <c r="I730" s="14" t="s">
        <v>802</v>
      </c>
      <c r="J730" s="32">
        <v>539948</v>
      </c>
      <c r="L730" s="56" t="s">
        <v>803</v>
      </c>
      <c r="M730" s="32">
        <v>78731</v>
      </c>
      <c r="N730" s="32">
        <v>19</v>
      </c>
      <c r="O730" s="53">
        <v>2</v>
      </c>
      <c r="P730" s="59">
        <v>38334</v>
      </c>
      <c r="Q730" s="59">
        <v>38512</v>
      </c>
      <c r="R730" s="5" t="s">
        <v>604</v>
      </c>
      <c r="S730" s="5" t="s">
        <v>1155</v>
      </c>
      <c r="T730" s="5" t="s">
        <v>1156</v>
      </c>
      <c r="U730" s="32" t="s">
        <v>2070</v>
      </c>
      <c r="V730" s="32" t="s">
        <v>597</v>
      </c>
      <c r="X730" s="43"/>
      <c r="Y730" s="44"/>
      <c r="Z730" s="6"/>
      <c r="AA730" s="8"/>
      <c r="AB730" s="6"/>
      <c r="AC730" s="8"/>
      <c r="AD730" s="8"/>
      <c r="AE730" s="8"/>
      <c r="AF730" s="36"/>
      <c r="AG730" s="8"/>
      <c r="AH730" s="6"/>
      <c r="AI730" s="10"/>
      <c r="AJ730" s="10"/>
      <c r="AK730" s="10"/>
      <c r="AL730" s="6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  <c r="CE730" s="10"/>
      <c r="CF730" s="10"/>
      <c r="CG730" s="10"/>
      <c r="CH730" s="10"/>
      <c r="CI730" s="10"/>
      <c r="CJ730" s="10"/>
      <c r="CK730" s="10"/>
      <c r="CL730" s="10"/>
      <c r="CM730" s="10"/>
      <c r="CN730" s="10"/>
      <c r="CO730" s="10"/>
      <c r="CP730" s="10"/>
      <c r="CQ730" s="10"/>
      <c r="CR730" s="10"/>
      <c r="CS730" s="10"/>
      <c r="CT730" s="10"/>
      <c r="CU730" s="10"/>
      <c r="CV730" s="10"/>
      <c r="CW730" s="10"/>
      <c r="CX730" s="10"/>
      <c r="CY730" s="10"/>
      <c r="CZ730" s="10"/>
      <c r="DA730" s="10"/>
      <c r="DB730" s="10"/>
      <c r="DC730" s="10"/>
      <c r="DD730" s="10"/>
      <c r="DE730" s="10"/>
      <c r="DF730" s="10"/>
      <c r="DG730" s="10"/>
      <c r="DH730" s="10"/>
      <c r="DI730" s="10"/>
      <c r="DJ730" s="10"/>
      <c r="DK730" s="10"/>
      <c r="DL730" s="10"/>
      <c r="DM730" s="10"/>
      <c r="DN730" s="10"/>
      <c r="DO730" s="10"/>
      <c r="DP730" s="10"/>
      <c r="DQ730" s="10"/>
      <c r="DR730" s="10"/>
      <c r="DS730" s="10"/>
      <c r="DT730" s="10"/>
      <c r="DU730" s="10"/>
      <c r="DV730" s="10"/>
      <c r="DW730" s="10"/>
      <c r="DX730" s="10"/>
      <c r="DY730" s="10"/>
      <c r="DZ730" s="10"/>
      <c r="EA730" s="10"/>
      <c r="EB730" s="10"/>
      <c r="EC730" s="10"/>
      <c r="ED730" s="10"/>
      <c r="EE730" s="10"/>
      <c r="EF730" s="10"/>
      <c r="EG730" s="10"/>
      <c r="EH730" s="10"/>
      <c r="EI730" s="10"/>
      <c r="EJ730" s="10"/>
      <c r="EK730" s="10"/>
      <c r="EL730" s="10"/>
      <c r="EM730" s="10"/>
      <c r="EN730" s="10"/>
      <c r="EO730" s="10"/>
      <c r="EP730" s="10"/>
      <c r="EQ730" s="10"/>
    </row>
    <row r="731" spans="1:147">
      <c r="B731" s="101"/>
      <c r="C731" s="32"/>
      <c r="E731" s="60">
        <v>226976</v>
      </c>
      <c r="G731" s="56" t="s">
        <v>392</v>
      </c>
      <c r="H731" s="57" t="s">
        <v>393</v>
      </c>
      <c r="I731" s="14" t="s">
        <v>394</v>
      </c>
      <c r="L731" s="56" t="s">
        <v>395</v>
      </c>
      <c r="M731" s="32">
        <v>78741</v>
      </c>
      <c r="N731" s="32">
        <v>120</v>
      </c>
      <c r="O731" s="53">
        <v>8.23</v>
      </c>
      <c r="P731" s="59">
        <v>37922</v>
      </c>
      <c r="Q731" s="59">
        <v>38139</v>
      </c>
      <c r="R731" s="32" t="s">
        <v>2033</v>
      </c>
      <c r="S731" s="106" t="s">
        <v>2034</v>
      </c>
      <c r="T731" s="32" t="s">
        <v>2035</v>
      </c>
      <c r="U731" s="32" t="s">
        <v>3338</v>
      </c>
      <c r="V731" s="32" t="s">
        <v>391</v>
      </c>
      <c r="X731" s="8"/>
      <c r="Y731" s="8"/>
      <c r="Z731" s="6"/>
      <c r="AA731" s="8"/>
      <c r="AB731" s="6"/>
      <c r="AC731" s="8"/>
      <c r="AD731" s="8"/>
      <c r="AE731" s="8"/>
      <c r="AF731" s="36"/>
      <c r="AG731" s="8"/>
      <c r="AH731" s="6"/>
      <c r="AI731" s="10"/>
      <c r="AJ731" s="10"/>
      <c r="AK731" s="10"/>
      <c r="AL731" s="6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  <c r="CE731" s="10"/>
      <c r="CF731" s="10"/>
      <c r="CG731" s="10"/>
      <c r="CH731" s="10"/>
      <c r="CI731" s="10"/>
      <c r="CJ731" s="10"/>
      <c r="CK731" s="10"/>
      <c r="CL731" s="10"/>
      <c r="CM731" s="10"/>
      <c r="CN731" s="10"/>
      <c r="CO731" s="10"/>
      <c r="CP731" s="10"/>
      <c r="CQ731" s="10"/>
      <c r="CR731" s="10"/>
      <c r="CS731" s="10"/>
      <c r="CT731" s="10"/>
      <c r="CU731" s="10"/>
      <c r="CV731" s="10"/>
      <c r="CW731" s="10"/>
      <c r="CX731" s="10"/>
      <c r="CY731" s="10"/>
      <c r="CZ731" s="10"/>
      <c r="DA731" s="10"/>
      <c r="DB731" s="10"/>
      <c r="DC731" s="10"/>
      <c r="DD731" s="10"/>
      <c r="DE731" s="10"/>
      <c r="DF731" s="10"/>
      <c r="DG731" s="10"/>
      <c r="DH731" s="10"/>
      <c r="DI731" s="10"/>
      <c r="DJ731" s="10"/>
      <c r="DK731" s="10"/>
      <c r="DL731" s="10"/>
      <c r="DM731" s="10"/>
      <c r="DN731" s="10"/>
      <c r="DO731" s="10"/>
      <c r="DP731" s="10"/>
      <c r="DQ731" s="10"/>
      <c r="DR731" s="10"/>
      <c r="DS731" s="10"/>
      <c r="DT731" s="10"/>
      <c r="DU731" s="10"/>
      <c r="DV731" s="10"/>
      <c r="DW731" s="10"/>
      <c r="DX731" s="10"/>
      <c r="DY731" s="10"/>
      <c r="DZ731" s="10"/>
      <c r="EA731" s="10"/>
      <c r="EB731" s="10"/>
      <c r="EC731" s="10"/>
      <c r="ED731" s="10"/>
      <c r="EE731" s="10"/>
      <c r="EF731" s="10"/>
      <c r="EG731" s="10"/>
      <c r="EH731" s="10"/>
      <c r="EI731" s="10"/>
      <c r="EJ731" s="10"/>
      <c r="EK731" s="10"/>
      <c r="EL731" s="10"/>
      <c r="EM731" s="10"/>
      <c r="EN731" s="10"/>
      <c r="EO731" s="10"/>
      <c r="EP731" s="10"/>
      <c r="EQ731" s="10"/>
    </row>
    <row r="732" spans="1:147">
      <c r="D732" s="33"/>
      <c r="E732" s="33" t="s">
        <v>3723</v>
      </c>
      <c r="G732" s="14" t="s">
        <v>1869</v>
      </c>
      <c r="H732" s="14" t="s">
        <v>3382</v>
      </c>
      <c r="I732" s="14" t="s">
        <v>14</v>
      </c>
      <c r="J732" s="32">
        <v>864284</v>
      </c>
      <c r="L732" s="59"/>
      <c r="M732" s="32" t="s">
        <v>547</v>
      </c>
      <c r="N732" s="32">
        <v>14</v>
      </c>
      <c r="O732" s="32">
        <v>1.5</v>
      </c>
      <c r="P732" s="59">
        <v>39472</v>
      </c>
      <c r="Q732" s="59">
        <v>39841</v>
      </c>
      <c r="R732" s="32" t="s">
        <v>1671</v>
      </c>
      <c r="S732" s="93" t="s">
        <v>4020</v>
      </c>
      <c r="T732" s="32" t="s">
        <v>4021</v>
      </c>
      <c r="U732" s="32" t="s">
        <v>914</v>
      </c>
      <c r="V732" s="32" t="s">
        <v>2317</v>
      </c>
    </row>
    <row r="733" spans="1:147">
      <c r="B733" s="14"/>
      <c r="C733" s="137"/>
      <c r="D733" s="33"/>
      <c r="E733" s="33">
        <v>219917</v>
      </c>
      <c r="G733" s="14" t="s">
        <v>4098</v>
      </c>
      <c r="H733" s="14" t="s">
        <v>907</v>
      </c>
      <c r="I733" s="14" t="s">
        <v>908</v>
      </c>
      <c r="L733" s="14" t="s">
        <v>909</v>
      </c>
      <c r="M733" s="32">
        <v>78704</v>
      </c>
      <c r="N733" s="41">
        <v>10</v>
      </c>
      <c r="O733" s="53">
        <v>0.74099999999999999</v>
      </c>
      <c r="P733" s="31">
        <v>37791</v>
      </c>
      <c r="Q733" s="31">
        <v>37928</v>
      </c>
      <c r="R733" s="31" t="s">
        <v>2033</v>
      </c>
      <c r="S733" s="32" t="s">
        <v>4097</v>
      </c>
      <c r="T733" s="32" t="s">
        <v>3916</v>
      </c>
      <c r="U733" s="32" t="s">
        <v>3338</v>
      </c>
      <c r="V733" s="32" t="s">
        <v>477</v>
      </c>
    </row>
    <row r="734" spans="1:147">
      <c r="B734" s="14"/>
      <c r="C734" s="32"/>
      <c r="D734" s="33"/>
      <c r="E734" s="33">
        <v>216456</v>
      </c>
      <c r="G734" s="14" t="s">
        <v>4266</v>
      </c>
      <c r="H734" s="14" t="s">
        <v>4265</v>
      </c>
      <c r="I734" s="14" t="s">
        <v>1680</v>
      </c>
      <c r="L734" s="14" t="s">
        <v>968</v>
      </c>
      <c r="M734" s="32">
        <v>78704</v>
      </c>
      <c r="N734" s="41">
        <v>18</v>
      </c>
      <c r="O734" s="53">
        <v>2.8</v>
      </c>
      <c r="P734" s="31">
        <v>37692</v>
      </c>
      <c r="Q734" s="31">
        <v>37888</v>
      </c>
      <c r="R734" s="31"/>
      <c r="S734" s="32" t="s">
        <v>2419</v>
      </c>
      <c r="T734" s="32" t="s">
        <v>2420</v>
      </c>
      <c r="U734" s="32" t="s">
        <v>2780</v>
      </c>
      <c r="V734" s="32" t="s">
        <v>2028</v>
      </c>
    </row>
    <row r="735" spans="1:147">
      <c r="B735" s="14"/>
      <c r="C735" s="32"/>
      <c r="D735" s="33"/>
      <c r="E735" s="131">
        <v>10167005</v>
      </c>
      <c r="F735" s="14"/>
      <c r="G735" s="132" t="s">
        <v>2239</v>
      </c>
      <c r="H735" s="132" t="s">
        <v>2824</v>
      </c>
      <c r="I735" s="132" t="s">
        <v>2240</v>
      </c>
      <c r="J735" s="133">
        <v>3347187</v>
      </c>
      <c r="K735" s="133"/>
      <c r="L735" s="132"/>
      <c r="M735" s="133" t="s">
        <v>547</v>
      </c>
      <c r="N735" s="142">
        <v>18</v>
      </c>
      <c r="O735" s="141">
        <v>0.69399999999999995</v>
      </c>
      <c r="P735" s="134">
        <v>39631</v>
      </c>
      <c r="R735" s="133" t="s">
        <v>1562</v>
      </c>
      <c r="S735" s="133" t="s">
        <v>2825</v>
      </c>
      <c r="T735" s="32" t="s">
        <v>2256</v>
      </c>
      <c r="U735" s="133" t="s">
        <v>562</v>
      </c>
      <c r="V735" s="32" t="s">
        <v>270</v>
      </c>
    </row>
    <row r="736" spans="1:147">
      <c r="B736" s="14"/>
      <c r="C736" s="32"/>
      <c r="D736" s="33"/>
      <c r="E736" s="131" t="s">
        <v>1174</v>
      </c>
      <c r="F736" s="14"/>
      <c r="G736" s="132" t="s">
        <v>2930</v>
      </c>
      <c r="H736" s="132" t="s">
        <v>4437</v>
      </c>
      <c r="I736" s="132" t="s">
        <v>4436</v>
      </c>
      <c r="J736" s="133">
        <v>752996</v>
      </c>
      <c r="K736" s="132"/>
      <c r="L736" s="132"/>
      <c r="M736" s="133" t="s">
        <v>547</v>
      </c>
      <c r="N736" s="32">
        <v>123</v>
      </c>
      <c r="O736" s="135">
        <v>9.9510000000000005</v>
      </c>
      <c r="P736" s="134">
        <v>39995</v>
      </c>
      <c r="Q736" s="134">
        <v>40879</v>
      </c>
      <c r="R736" s="32" t="s">
        <v>2320</v>
      </c>
      <c r="S736" s="133" t="s">
        <v>1175</v>
      </c>
      <c r="T736" s="133" t="s">
        <v>1166</v>
      </c>
      <c r="U736" s="32" t="s">
        <v>178</v>
      </c>
      <c r="V736" s="32" t="s">
        <v>1192</v>
      </c>
    </row>
    <row r="737" spans="1:23">
      <c r="B737" s="14"/>
      <c r="C737" s="32"/>
      <c r="D737" s="33"/>
      <c r="E737" s="131">
        <v>10151287</v>
      </c>
      <c r="F737" s="14"/>
      <c r="G737" s="132" t="s">
        <v>3752</v>
      </c>
      <c r="H737" s="132" t="s">
        <v>2276</v>
      </c>
      <c r="I737" s="132" t="s">
        <v>556</v>
      </c>
      <c r="J737" s="133">
        <v>753386</v>
      </c>
      <c r="K737" s="133"/>
      <c r="L737" s="132"/>
      <c r="M737" s="133" t="s">
        <v>547</v>
      </c>
      <c r="N737" s="133">
        <v>215</v>
      </c>
      <c r="O737" s="141">
        <v>4.17</v>
      </c>
      <c r="P737" s="134">
        <v>39589</v>
      </c>
      <c r="Q737" s="59">
        <v>39776</v>
      </c>
      <c r="R737" s="133" t="s">
        <v>2033</v>
      </c>
      <c r="S737" s="133" t="s">
        <v>2262</v>
      </c>
      <c r="T737" s="32" t="s">
        <v>2246</v>
      </c>
      <c r="U737" s="32" t="s">
        <v>3338</v>
      </c>
      <c r="V737" s="32" t="s">
        <v>270</v>
      </c>
    </row>
    <row r="738" spans="1:23">
      <c r="B738" s="14"/>
      <c r="C738" s="32"/>
      <c r="D738" s="33"/>
      <c r="E738" s="60">
        <v>247970</v>
      </c>
      <c r="G738" s="56" t="s">
        <v>2442</v>
      </c>
      <c r="H738" s="56" t="s">
        <v>2443</v>
      </c>
      <c r="I738" s="56" t="s">
        <v>2444</v>
      </c>
      <c r="J738" s="92"/>
      <c r="K738" s="92"/>
      <c r="L738" s="14" t="s">
        <v>2445</v>
      </c>
      <c r="M738" s="72">
        <v>78758</v>
      </c>
      <c r="N738" s="32">
        <v>400</v>
      </c>
      <c r="O738" s="53">
        <v>61.3</v>
      </c>
      <c r="P738" s="59">
        <v>38385</v>
      </c>
      <c r="Q738" s="59">
        <v>38481</v>
      </c>
      <c r="R738" s="32" t="s">
        <v>4364</v>
      </c>
      <c r="S738" s="32" t="s">
        <v>2446</v>
      </c>
      <c r="T738" s="85" t="s">
        <v>2447</v>
      </c>
      <c r="U738" s="32" t="s">
        <v>3338</v>
      </c>
      <c r="V738" s="32" t="s">
        <v>2473</v>
      </c>
    </row>
    <row r="739" spans="1:23">
      <c r="B739" s="14"/>
      <c r="C739" s="32"/>
      <c r="D739" s="33"/>
      <c r="E739" s="58">
        <v>10203804</v>
      </c>
      <c r="G739" s="56" t="s">
        <v>1355</v>
      </c>
      <c r="H739" s="57" t="s">
        <v>4078</v>
      </c>
      <c r="I739" s="57" t="s">
        <v>1358</v>
      </c>
      <c r="J739" s="32">
        <v>3349477</v>
      </c>
      <c r="K739" s="92"/>
      <c r="L739" s="56"/>
      <c r="M739" s="92">
        <v>78758</v>
      </c>
      <c r="N739" s="92">
        <v>411</v>
      </c>
      <c r="O739" s="99">
        <v>39.133000000000003</v>
      </c>
      <c r="P739" s="59">
        <v>39344</v>
      </c>
      <c r="Q739" s="59">
        <v>39632</v>
      </c>
      <c r="R739" s="93" t="s">
        <v>4364</v>
      </c>
      <c r="S739" s="93" t="s">
        <v>1356</v>
      </c>
      <c r="T739" s="32" t="s">
        <v>1357</v>
      </c>
      <c r="U739" s="32" t="s">
        <v>3338</v>
      </c>
      <c r="V739" s="93" t="s">
        <v>4107</v>
      </c>
    </row>
    <row r="740" spans="1:23">
      <c r="B740" s="14"/>
      <c r="C740" s="32"/>
      <c r="D740" s="33"/>
      <c r="E740" s="58" t="s">
        <v>4012</v>
      </c>
      <c r="G740" s="56" t="s">
        <v>2794</v>
      </c>
      <c r="H740" s="57" t="s">
        <v>2467</v>
      </c>
      <c r="I740" s="56" t="s">
        <v>2622</v>
      </c>
      <c r="J740" s="92"/>
      <c r="K740" s="92"/>
      <c r="L740" s="56" t="s">
        <v>2622</v>
      </c>
      <c r="M740" s="92">
        <v>78758</v>
      </c>
      <c r="N740" s="92">
        <v>239</v>
      </c>
      <c r="O740" s="99">
        <v>3.5</v>
      </c>
      <c r="P740" s="59">
        <v>39178</v>
      </c>
      <c r="Q740" s="14"/>
      <c r="R740" s="93" t="s">
        <v>4364</v>
      </c>
      <c r="S740" s="93" t="s">
        <v>3825</v>
      </c>
      <c r="T740" s="32" t="s">
        <v>1129</v>
      </c>
      <c r="U740" s="32" t="s">
        <v>562</v>
      </c>
      <c r="V740" s="93" t="s">
        <v>2284</v>
      </c>
    </row>
    <row r="741" spans="1:23">
      <c r="B741" s="14"/>
      <c r="C741" s="32"/>
      <c r="D741" s="33"/>
      <c r="E741" s="131">
        <v>10182929</v>
      </c>
      <c r="F741" s="14"/>
      <c r="G741" s="132" t="s">
        <v>2221</v>
      </c>
      <c r="H741" s="132" t="s">
        <v>4669</v>
      </c>
      <c r="I741" s="14" t="s">
        <v>65</v>
      </c>
      <c r="J741" s="133">
        <v>3334351</v>
      </c>
      <c r="K741" s="14"/>
      <c r="M741" s="32">
        <v>78759</v>
      </c>
      <c r="N741" s="32">
        <v>140</v>
      </c>
      <c r="O741" s="135">
        <v>9.24</v>
      </c>
      <c r="P741" s="134">
        <v>39675</v>
      </c>
      <c r="Q741" s="134">
        <v>40056</v>
      </c>
      <c r="R741" s="133" t="s">
        <v>4364</v>
      </c>
      <c r="S741" s="133" t="s">
        <v>64</v>
      </c>
      <c r="T741" s="133" t="s">
        <v>1129</v>
      </c>
      <c r="U741" s="133" t="s">
        <v>4670</v>
      </c>
      <c r="V741" s="32" t="s">
        <v>188</v>
      </c>
    </row>
    <row r="742" spans="1:23">
      <c r="B742" s="14"/>
      <c r="C742" s="32"/>
      <c r="D742" s="33"/>
      <c r="E742" s="131">
        <v>10614498</v>
      </c>
      <c r="F742" s="14"/>
      <c r="G742" s="132" t="s">
        <v>206</v>
      </c>
      <c r="H742" s="132" t="s">
        <v>4440</v>
      </c>
      <c r="I742" s="132" t="s">
        <v>4441</v>
      </c>
      <c r="J742" s="133">
        <v>444068</v>
      </c>
      <c r="K742" s="14"/>
      <c r="M742" s="133" t="s">
        <v>542</v>
      </c>
      <c r="N742" s="32">
        <v>257</v>
      </c>
      <c r="O742" s="135">
        <v>2.93</v>
      </c>
      <c r="P742" s="134">
        <v>40725</v>
      </c>
      <c r="Q742" s="134">
        <v>40889</v>
      </c>
      <c r="R742" s="32" t="s">
        <v>1671</v>
      </c>
      <c r="S742" s="133" t="s">
        <v>3590</v>
      </c>
      <c r="T742" s="133" t="s">
        <v>2249</v>
      </c>
      <c r="U742" s="32" t="s">
        <v>178</v>
      </c>
      <c r="V742" s="32" t="s">
        <v>3163</v>
      </c>
    </row>
    <row r="743" spans="1:23">
      <c r="B743" s="14"/>
      <c r="C743" s="32"/>
      <c r="D743" s="33"/>
      <c r="E743" s="131">
        <v>10570942</v>
      </c>
      <c r="F743" s="14"/>
      <c r="G743" s="132" t="s">
        <v>197</v>
      </c>
      <c r="H743" s="132" t="s">
        <v>198</v>
      </c>
      <c r="I743" s="132" t="s">
        <v>2593</v>
      </c>
      <c r="J743" s="133">
        <v>3501381</v>
      </c>
      <c r="K743" s="14"/>
      <c r="M743" s="133" t="s">
        <v>4076</v>
      </c>
      <c r="N743" s="32">
        <v>32</v>
      </c>
      <c r="O743" s="135">
        <v>10.725</v>
      </c>
      <c r="P743" s="134">
        <v>40641</v>
      </c>
      <c r="Q743" s="134">
        <v>40876</v>
      </c>
      <c r="R743" s="133" t="s">
        <v>517</v>
      </c>
      <c r="S743" s="133" t="s">
        <v>518</v>
      </c>
      <c r="T743" s="133" t="s">
        <v>2249</v>
      </c>
      <c r="U743" s="133" t="s">
        <v>914</v>
      </c>
      <c r="V743" s="32" t="s">
        <v>3163</v>
      </c>
      <c r="W743" s="146"/>
    </row>
    <row r="744" spans="1:23">
      <c r="B744" s="14"/>
      <c r="C744" s="32"/>
      <c r="D744" s="33"/>
      <c r="E744" s="60">
        <v>297106</v>
      </c>
      <c r="G744" s="56" t="s">
        <v>12</v>
      </c>
      <c r="H744" s="57" t="s">
        <v>634</v>
      </c>
      <c r="I744" s="56" t="s">
        <v>13</v>
      </c>
      <c r="J744" s="92">
        <v>562772</v>
      </c>
      <c r="K744" s="92"/>
      <c r="L744" s="56" t="s">
        <v>13</v>
      </c>
      <c r="M744" s="92">
        <v>78702</v>
      </c>
      <c r="N744" s="92">
        <v>8</v>
      </c>
      <c r="O744" s="99">
        <v>0.59799999999999998</v>
      </c>
      <c r="P744" s="59">
        <v>38868</v>
      </c>
      <c r="Q744" s="59">
        <v>39248</v>
      </c>
      <c r="R744" s="93" t="s">
        <v>4364</v>
      </c>
      <c r="S744" s="93" t="s">
        <v>632</v>
      </c>
      <c r="T744" s="93" t="s">
        <v>633</v>
      </c>
      <c r="U744" s="32" t="s">
        <v>3338</v>
      </c>
      <c r="V744" s="32" t="s">
        <v>1830</v>
      </c>
    </row>
    <row r="745" spans="1:23">
      <c r="B745" s="14"/>
      <c r="C745" s="32"/>
      <c r="D745" s="33"/>
      <c r="G745" s="14" t="s">
        <v>785</v>
      </c>
      <c r="H745" s="14" t="s">
        <v>786</v>
      </c>
      <c r="I745" s="14" t="s">
        <v>2503</v>
      </c>
      <c r="L745" s="14" t="s">
        <v>997</v>
      </c>
      <c r="M745" s="32">
        <v>78759</v>
      </c>
      <c r="N745" s="41">
        <v>302</v>
      </c>
      <c r="O745" s="53">
        <v>16.100000000000001</v>
      </c>
      <c r="P745" s="31">
        <v>34319</v>
      </c>
      <c r="Q745" s="31">
        <v>34481</v>
      </c>
      <c r="R745" s="31"/>
      <c r="S745" s="32" t="s">
        <v>2504</v>
      </c>
      <c r="T745" s="32" t="s">
        <v>2505</v>
      </c>
      <c r="U745" s="32" t="s">
        <v>3338</v>
      </c>
      <c r="V745" s="32" t="s">
        <v>3546</v>
      </c>
    </row>
    <row r="746" spans="1:23">
      <c r="B746" s="14"/>
      <c r="C746" s="32"/>
      <c r="D746" s="33"/>
      <c r="G746" s="14" t="s">
        <v>2506</v>
      </c>
      <c r="H746" s="14" t="s">
        <v>3799</v>
      </c>
      <c r="I746" s="14" t="s">
        <v>3800</v>
      </c>
      <c r="L746" s="14" t="s">
        <v>1491</v>
      </c>
      <c r="M746" s="32">
        <v>78703</v>
      </c>
      <c r="N746" s="41">
        <v>13</v>
      </c>
      <c r="O746" s="53">
        <v>0.57999998331069946</v>
      </c>
      <c r="P746" s="31">
        <v>35531</v>
      </c>
      <c r="Q746" s="31">
        <v>35654</v>
      </c>
      <c r="R746" s="31"/>
      <c r="S746" s="32" t="s">
        <v>2507</v>
      </c>
      <c r="T746" s="32" t="s">
        <v>2508</v>
      </c>
      <c r="U746" s="32" t="s">
        <v>3338</v>
      </c>
      <c r="V746" s="32" t="s">
        <v>3560</v>
      </c>
    </row>
    <row r="747" spans="1:23">
      <c r="B747" s="14"/>
      <c r="C747" s="32"/>
      <c r="D747" s="33"/>
      <c r="E747" s="131">
        <v>10712421</v>
      </c>
      <c r="F747" s="14"/>
      <c r="G747" s="132" t="s">
        <v>1834</v>
      </c>
      <c r="H747" s="132" t="s">
        <v>1833</v>
      </c>
      <c r="I747" s="132" t="s">
        <v>1835</v>
      </c>
      <c r="J747" s="133">
        <v>708956</v>
      </c>
      <c r="K747" s="132"/>
      <c r="M747" s="133" t="s">
        <v>547</v>
      </c>
      <c r="N747" s="32">
        <v>24</v>
      </c>
      <c r="O747" s="141">
        <v>0.64</v>
      </c>
      <c r="P747" s="134">
        <v>40939</v>
      </c>
      <c r="Q747" s="14"/>
      <c r="R747" s="133" t="s">
        <v>4111</v>
      </c>
      <c r="S747" s="133" t="s">
        <v>1887</v>
      </c>
      <c r="T747" s="133" t="s">
        <v>531</v>
      </c>
      <c r="U747" s="133" t="s">
        <v>562</v>
      </c>
      <c r="V747" s="32" t="s">
        <v>4439</v>
      </c>
    </row>
    <row r="748" spans="1:23">
      <c r="B748" s="14"/>
      <c r="C748" s="32"/>
      <c r="D748" s="33"/>
      <c r="G748" s="14" t="s">
        <v>2509</v>
      </c>
      <c r="H748" s="14" t="s">
        <v>2510</v>
      </c>
      <c r="I748" s="14" t="s">
        <v>2511</v>
      </c>
      <c r="L748" s="14" t="s">
        <v>998</v>
      </c>
      <c r="M748" s="32">
        <v>78704</v>
      </c>
      <c r="N748" s="41">
        <v>102</v>
      </c>
      <c r="O748" s="53">
        <v>5.3</v>
      </c>
      <c r="P748" s="31">
        <v>34319</v>
      </c>
      <c r="Q748" s="31">
        <v>34654</v>
      </c>
      <c r="R748" s="31"/>
      <c r="S748" s="32" t="s">
        <v>945</v>
      </c>
      <c r="T748" s="32" t="s">
        <v>2852</v>
      </c>
      <c r="U748" s="32" t="s">
        <v>3338</v>
      </c>
      <c r="V748" s="32" t="s">
        <v>3546</v>
      </c>
    </row>
    <row r="749" spans="1:23">
      <c r="B749" s="101"/>
      <c r="C749" s="32"/>
      <c r="D749" s="33"/>
      <c r="G749" s="14" t="s">
        <v>2853</v>
      </c>
      <c r="H749" s="14" t="s">
        <v>2854</v>
      </c>
      <c r="I749" s="14" t="s">
        <v>3293</v>
      </c>
      <c r="L749" s="14" t="s">
        <v>999</v>
      </c>
      <c r="M749" s="32">
        <v>78758</v>
      </c>
      <c r="N749" s="41">
        <v>398</v>
      </c>
      <c r="O749" s="53">
        <v>18.66</v>
      </c>
      <c r="P749" s="31">
        <v>34235</v>
      </c>
      <c r="Q749" s="31">
        <v>34407</v>
      </c>
      <c r="R749" s="31"/>
      <c r="S749" s="32" t="s">
        <v>2564</v>
      </c>
      <c r="T749" s="32" t="s">
        <v>2565</v>
      </c>
      <c r="U749" s="32" t="s">
        <v>3338</v>
      </c>
      <c r="V749" s="32" t="s">
        <v>3545</v>
      </c>
    </row>
    <row r="750" spans="1:23">
      <c r="B750" s="14"/>
      <c r="C750" s="32"/>
      <c r="D750" s="33"/>
      <c r="E750" s="33">
        <v>75180</v>
      </c>
      <c r="G750" s="14" t="s">
        <v>835</v>
      </c>
      <c r="H750" s="14" t="s">
        <v>669</v>
      </c>
      <c r="I750" s="14" t="s">
        <v>4067</v>
      </c>
      <c r="L750" s="14" t="s">
        <v>1000</v>
      </c>
      <c r="M750" s="32">
        <v>78728</v>
      </c>
      <c r="N750" s="41">
        <v>90</v>
      </c>
      <c r="O750" s="53">
        <v>6.2</v>
      </c>
      <c r="P750" s="31">
        <v>36227</v>
      </c>
      <c r="Q750" s="31">
        <v>36399</v>
      </c>
      <c r="R750" s="31"/>
      <c r="S750" s="32" t="s">
        <v>3295</v>
      </c>
      <c r="T750" s="32" t="s">
        <v>3296</v>
      </c>
      <c r="U750" s="32" t="s">
        <v>3338</v>
      </c>
      <c r="V750" s="32" t="s">
        <v>2848</v>
      </c>
    </row>
    <row r="751" spans="1:23">
      <c r="A751" s="132"/>
      <c r="B751" s="14"/>
      <c r="C751" s="32"/>
      <c r="D751" s="33"/>
      <c r="G751" s="14" t="s">
        <v>3294</v>
      </c>
      <c r="H751" s="14" t="s">
        <v>3234</v>
      </c>
      <c r="I751" s="14" t="s">
        <v>278</v>
      </c>
      <c r="L751" s="14" t="s">
        <v>1001</v>
      </c>
      <c r="M751" s="32">
        <v>78728</v>
      </c>
      <c r="N751" s="41">
        <v>204</v>
      </c>
      <c r="O751" s="53">
        <v>16</v>
      </c>
      <c r="P751" s="31">
        <v>35537</v>
      </c>
      <c r="Q751" s="31"/>
      <c r="R751" s="31"/>
      <c r="S751" s="32" t="s">
        <v>3295</v>
      </c>
      <c r="T751" s="32" t="s">
        <v>3296</v>
      </c>
      <c r="U751" s="32" t="s">
        <v>3338</v>
      </c>
      <c r="V751" s="32" t="s">
        <v>3560</v>
      </c>
    </row>
    <row r="752" spans="1:23">
      <c r="B752" s="14"/>
      <c r="C752" s="32"/>
      <c r="D752" s="33"/>
      <c r="E752" s="33">
        <v>128380</v>
      </c>
      <c r="G752" s="14" t="s">
        <v>2992</v>
      </c>
      <c r="H752" s="14" t="s">
        <v>4068</v>
      </c>
      <c r="I752" s="14" t="s">
        <v>4069</v>
      </c>
      <c r="L752" s="14" t="s">
        <v>1002</v>
      </c>
      <c r="M752" s="32">
        <v>78727</v>
      </c>
      <c r="N752" s="41">
        <v>434</v>
      </c>
      <c r="O752" s="53">
        <v>21.43</v>
      </c>
      <c r="P752" s="31">
        <v>36361</v>
      </c>
      <c r="Q752" s="31">
        <v>36686</v>
      </c>
      <c r="R752" s="31"/>
      <c r="S752" s="32" t="s">
        <v>2995</v>
      </c>
      <c r="T752" s="32" t="s">
        <v>2996</v>
      </c>
      <c r="U752" s="32" t="s">
        <v>3338</v>
      </c>
      <c r="V752" s="32" t="s">
        <v>1379</v>
      </c>
    </row>
    <row r="753" spans="1:22">
      <c r="A753" s="60"/>
      <c r="B753" s="60"/>
      <c r="C753" s="92"/>
      <c r="D753" s="33"/>
      <c r="E753" s="131">
        <v>10417385</v>
      </c>
      <c r="F753" s="14"/>
      <c r="G753" s="132" t="s">
        <v>3031</v>
      </c>
      <c r="H753" s="132" t="s">
        <v>1997</v>
      </c>
      <c r="I753" s="132" t="s">
        <v>3030</v>
      </c>
      <c r="J753" s="133">
        <v>503854</v>
      </c>
      <c r="K753" s="14"/>
      <c r="L753" s="132"/>
      <c r="M753" s="133" t="s">
        <v>3201</v>
      </c>
      <c r="N753" s="62">
        <v>3</v>
      </c>
      <c r="O753" s="141">
        <v>0.48199999999999998</v>
      </c>
      <c r="P753" s="134">
        <v>40262</v>
      </c>
      <c r="Q753" s="134">
        <v>40630</v>
      </c>
      <c r="R753" s="133" t="s">
        <v>4111</v>
      </c>
      <c r="S753" s="133" t="s">
        <v>1994</v>
      </c>
      <c r="T753" s="133" t="s">
        <v>2255</v>
      </c>
      <c r="U753" s="133" t="s">
        <v>914</v>
      </c>
      <c r="V753" s="32" t="s">
        <v>950</v>
      </c>
    </row>
    <row r="754" spans="1:22">
      <c r="B754" s="14"/>
      <c r="C754" s="32"/>
      <c r="D754" s="33"/>
      <c r="E754" s="58" t="s">
        <v>3380</v>
      </c>
      <c r="G754" s="56" t="s">
        <v>434</v>
      </c>
      <c r="H754" s="56" t="s">
        <v>3500</v>
      </c>
      <c r="I754" s="57" t="s">
        <v>1676</v>
      </c>
      <c r="J754" s="32">
        <v>3074107</v>
      </c>
      <c r="L754" s="57" t="s">
        <v>2092</v>
      </c>
      <c r="M754" s="32">
        <v>78704</v>
      </c>
      <c r="N754" s="92">
        <v>91</v>
      </c>
      <c r="O754" s="99">
        <v>2.89</v>
      </c>
      <c r="P754" s="59">
        <v>38798</v>
      </c>
      <c r="Q754" s="59">
        <v>39287</v>
      </c>
      <c r="R754" s="47" t="s">
        <v>604</v>
      </c>
      <c r="S754" s="93" t="s">
        <v>1674</v>
      </c>
      <c r="T754" s="32" t="s">
        <v>1675</v>
      </c>
      <c r="U754" s="93" t="s">
        <v>914</v>
      </c>
      <c r="V754" s="32" t="s">
        <v>1969</v>
      </c>
    </row>
    <row r="755" spans="1:22">
      <c r="A755" s="137"/>
      <c r="B755" s="32"/>
      <c r="C755" s="32"/>
      <c r="D755" s="33"/>
      <c r="E755" s="60">
        <v>301015</v>
      </c>
      <c r="G755" s="56" t="s">
        <v>2501</v>
      </c>
      <c r="H755" s="57" t="s">
        <v>3354</v>
      </c>
      <c r="I755" s="33" t="s">
        <v>2105</v>
      </c>
      <c r="J755" s="133">
        <v>3076078</v>
      </c>
      <c r="L755" s="56" t="s">
        <v>1456</v>
      </c>
      <c r="M755" s="32">
        <v>78704</v>
      </c>
      <c r="N755" s="92">
        <v>34</v>
      </c>
      <c r="O755" s="99">
        <v>1.5</v>
      </c>
      <c r="P755" s="59">
        <v>38931</v>
      </c>
      <c r="Q755" s="59">
        <v>39197</v>
      </c>
      <c r="R755" s="32" t="s">
        <v>4111</v>
      </c>
      <c r="S755" s="93" t="s">
        <v>3809</v>
      </c>
      <c r="T755" s="93" t="s">
        <v>2312</v>
      </c>
      <c r="U755" s="93" t="s">
        <v>562</v>
      </c>
      <c r="V755" s="32" t="s">
        <v>777</v>
      </c>
    </row>
    <row r="756" spans="1:22">
      <c r="B756" s="14"/>
      <c r="C756" s="32"/>
      <c r="D756" s="33"/>
      <c r="E756" s="131">
        <v>10533648</v>
      </c>
      <c r="F756" s="14"/>
      <c r="G756" s="132" t="s">
        <v>3279</v>
      </c>
      <c r="H756" s="132" t="s">
        <v>2359</v>
      </c>
      <c r="I756" s="132" t="s">
        <v>3278</v>
      </c>
      <c r="J756" s="133">
        <v>3500500</v>
      </c>
      <c r="K756" s="14"/>
      <c r="M756" s="133" t="s">
        <v>2789</v>
      </c>
      <c r="N756" s="54">
        <v>292</v>
      </c>
      <c r="O756" s="135">
        <v>14.638</v>
      </c>
      <c r="P756" s="134">
        <v>40550</v>
      </c>
      <c r="Q756" s="134">
        <v>40716</v>
      </c>
      <c r="R756" s="32" t="s">
        <v>2320</v>
      </c>
      <c r="S756" s="133" t="s">
        <v>3771</v>
      </c>
      <c r="T756" s="162" t="s">
        <v>3772</v>
      </c>
      <c r="U756" s="133" t="s">
        <v>914</v>
      </c>
      <c r="V756" s="32" t="s">
        <v>2582</v>
      </c>
    </row>
    <row r="757" spans="1:22">
      <c r="B757" s="14"/>
      <c r="C757" s="32"/>
      <c r="D757" s="33"/>
      <c r="E757" s="131">
        <v>10734434</v>
      </c>
      <c r="F757" s="14"/>
      <c r="G757" s="132" t="s">
        <v>1861</v>
      </c>
      <c r="H757" s="132" t="s">
        <v>1860</v>
      </c>
      <c r="I757" s="132" t="s">
        <v>4139</v>
      </c>
      <c r="J757" s="133">
        <v>3690973</v>
      </c>
      <c r="K757" s="132"/>
      <c r="M757" s="133" t="s">
        <v>2789</v>
      </c>
      <c r="N757" s="54">
        <v>175</v>
      </c>
      <c r="O757" s="141">
        <v>16.05</v>
      </c>
      <c r="P757" s="134">
        <v>40982</v>
      </c>
      <c r="Q757" s="14"/>
      <c r="R757" s="133" t="s">
        <v>263</v>
      </c>
      <c r="S757" s="133" t="s">
        <v>2165</v>
      </c>
      <c r="T757" s="133" t="s">
        <v>2249</v>
      </c>
      <c r="U757" s="133" t="s">
        <v>562</v>
      </c>
      <c r="V757" s="32" t="s">
        <v>4439</v>
      </c>
    </row>
    <row r="758" spans="1:22">
      <c r="B758" s="14"/>
      <c r="C758" s="32"/>
      <c r="D758" s="33"/>
      <c r="E758" s="131">
        <v>10761391</v>
      </c>
      <c r="F758" s="14"/>
      <c r="G758" s="132" t="s">
        <v>4689</v>
      </c>
      <c r="H758" s="132" t="s">
        <v>4495</v>
      </c>
      <c r="I758" s="132" t="s">
        <v>4139</v>
      </c>
      <c r="J758" s="133">
        <v>3690973</v>
      </c>
      <c r="K758" s="132"/>
      <c r="M758" s="133" t="s">
        <v>2789</v>
      </c>
      <c r="N758" s="32">
        <v>336</v>
      </c>
      <c r="O758" s="135">
        <v>16.05</v>
      </c>
      <c r="P758" s="134">
        <v>41033</v>
      </c>
      <c r="Q758" s="134">
        <v>41227</v>
      </c>
      <c r="R758" s="32" t="s">
        <v>4111</v>
      </c>
      <c r="S758" s="133" t="s">
        <v>2165</v>
      </c>
      <c r="T758" s="133" t="s">
        <v>2249</v>
      </c>
      <c r="U758" s="133" t="s">
        <v>914</v>
      </c>
      <c r="V758" s="32" t="s">
        <v>4519</v>
      </c>
    </row>
    <row r="759" spans="1:22">
      <c r="B759" s="14"/>
      <c r="C759" s="32"/>
      <c r="D759" s="33"/>
      <c r="E759" s="131">
        <v>10916999</v>
      </c>
      <c r="F759" s="14"/>
      <c r="G759" s="132" t="s">
        <v>4760</v>
      </c>
      <c r="H759" s="132" t="s">
        <v>4800</v>
      </c>
      <c r="I759" s="132" t="s">
        <v>4628</v>
      </c>
      <c r="J759" s="133">
        <v>3364844</v>
      </c>
      <c r="K759" s="14"/>
      <c r="M759" s="133" t="s">
        <v>3743</v>
      </c>
      <c r="N759" s="5">
        <v>228</v>
      </c>
      <c r="O759" s="141">
        <v>12.771000000000001</v>
      </c>
      <c r="P759" s="134">
        <v>41354</v>
      </c>
      <c r="Q759" s="14"/>
      <c r="R759" s="133" t="s">
        <v>1892</v>
      </c>
      <c r="S759" s="133" t="s">
        <v>3103</v>
      </c>
      <c r="T759" s="133" t="s">
        <v>4482</v>
      </c>
      <c r="U759" s="32" t="s">
        <v>915</v>
      </c>
      <c r="V759" s="32" t="s">
        <v>4801</v>
      </c>
    </row>
    <row r="760" spans="1:22">
      <c r="B760" s="14"/>
      <c r="C760" s="32"/>
      <c r="D760" s="33"/>
      <c r="E760" s="131">
        <v>10627770</v>
      </c>
      <c r="F760" s="14"/>
      <c r="G760" s="132" t="s">
        <v>3981</v>
      </c>
      <c r="H760" s="132" t="s">
        <v>3979</v>
      </c>
      <c r="I760" s="132" t="s">
        <v>3980</v>
      </c>
      <c r="J760" s="133">
        <v>3516085</v>
      </c>
      <c r="K760" s="14"/>
      <c r="M760" s="133" t="s">
        <v>295</v>
      </c>
      <c r="N760" s="32">
        <v>352</v>
      </c>
      <c r="O760" s="121">
        <v>17.91</v>
      </c>
      <c r="P760" s="134">
        <v>40752</v>
      </c>
      <c r="Q760" s="134">
        <v>41141</v>
      </c>
      <c r="R760" s="32" t="s">
        <v>2147</v>
      </c>
      <c r="S760" s="133" t="s">
        <v>2148</v>
      </c>
      <c r="T760" s="133" t="s">
        <v>2248</v>
      </c>
      <c r="U760" s="32" t="s">
        <v>178</v>
      </c>
      <c r="V760" s="32" t="s">
        <v>3140</v>
      </c>
    </row>
    <row r="761" spans="1:22">
      <c r="B761" s="14"/>
      <c r="C761" s="32"/>
      <c r="D761" s="33"/>
      <c r="E761" s="33">
        <v>215890</v>
      </c>
      <c r="G761" s="14" t="s">
        <v>2043</v>
      </c>
      <c r="H761" s="14" t="s">
        <v>1427</v>
      </c>
      <c r="I761" s="14" t="s">
        <v>2044</v>
      </c>
      <c r="L761" s="14" t="s">
        <v>2981</v>
      </c>
      <c r="M761" s="32">
        <v>78702</v>
      </c>
      <c r="N761" s="32">
        <v>105</v>
      </c>
      <c r="O761" s="53">
        <v>3.28</v>
      </c>
      <c r="P761" s="105">
        <v>37685</v>
      </c>
      <c r="Q761" s="105">
        <v>37803</v>
      </c>
      <c r="R761" s="32" t="s">
        <v>2033</v>
      </c>
      <c r="S761" s="32" t="s">
        <v>2034</v>
      </c>
      <c r="T761" s="32" t="s">
        <v>2035</v>
      </c>
      <c r="U761" s="5" t="s">
        <v>3338</v>
      </c>
      <c r="V761" s="32" t="s">
        <v>2028</v>
      </c>
    </row>
    <row r="762" spans="1:22">
      <c r="B762" s="14"/>
      <c r="C762" s="32"/>
      <c r="D762" s="33"/>
      <c r="E762" s="131">
        <v>10691598</v>
      </c>
      <c r="F762" s="14"/>
      <c r="G762" s="132" t="s">
        <v>2924</v>
      </c>
      <c r="H762" s="132" t="s">
        <v>1169</v>
      </c>
      <c r="I762" s="132" t="s">
        <v>2925</v>
      </c>
      <c r="J762" s="132" t="s">
        <v>2922</v>
      </c>
      <c r="K762" s="132" t="s">
        <v>2923</v>
      </c>
      <c r="L762" s="132">
        <v>3070208</v>
      </c>
      <c r="M762" s="133" t="s">
        <v>558</v>
      </c>
      <c r="N762" s="142">
        <v>45</v>
      </c>
      <c r="O762" s="135">
        <v>7.4080000000000004</v>
      </c>
      <c r="P762" s="59">
        <v>40886</v>
      </c>
      <c r="Q762" s="14"/>
      <c r="R762" s="133" t="s">
        <v>1036</v>
      </c>
      <c r="S762" s="133" t="s">
        <v>1170</v>
      </c>
      <c r="T762" s="133" t="s">
        <v>1165</v>
      </c>
      <c r="U762" s="133" t="s">
        <v>562</v>
      </c>
      <c r="V762" s="32" t="s">
        <v>664</v>
      </c>
    </row>
    <row r="763" spans="1:22">
      <c r="B763" s="14"/>
      <c r="C763" s="32"/>
      <c r="D763" s="33"/>
      <c r="E763" s="58" t="s">
        <v>1335</v>
      </c>
      <c r="G763" s="56" t="s">
        <v>643</v>
      </c>
      <c r="H763" s="56" t="s">
        <v>4700</v>
      </c>
      <c r="I763" s="56" t="s">
        <v>4699</v>
      </c>
      <c r="J763" s="92">
        <v>312344</v>
      </c>
      <c r="K763" s="92"/>
      <c r="L763" s="14" t="s">
        <v>3584</v>
      </c>
      <c r="M763" s="72">
        <v>78703</v>
      </c>
      <c r="N763" s="32">
        <v>26</v>
      </c>
      <c r="O763" s="53">
        <v>0.72</v>
      </c>
      <c r="P763" s="59">
        <v>38390</v>
      </c>
      <c r="Q763" s="59">
        <v>38747</v>
      </c>
      <c r="R763" s="32" t="s">
        <v>4111</v>
      </c>
      <c r="S763" s="32" t="s">
        <v>3585</v>
      </c>
      <c r="T763" s="85" t="s">
        <v>3586</v>
      </c>
      <c r="U763" s="5" t="s">
        <v>3338</v>
      </c>
      <c r="V763" s="32" t="s">
        <v>2473</v>
      </c>
    </row>
    <row r="764" spans="1:22">
      <c r="B764" s="14"/>
      <c r="C764" s="32"/>
      <c r="D764" s="33"/>
      <c r="E764" s="131">
        <v>10870837</v>
      </c>
      <c r="F764" s="14"/>
      <c r="G764" s="132" t="s">
        <v>4635</v>
      </c>
      <c r="H764" s="132" t="s">
        <v>4633</v>
      </c>
      <c r="I764" s="132" t="s">
        <v>4634</v>
      </c>
      <c r="J764" s="133">
        <v>266476</v>
      </c>
      <c r="K764" s="14"/>
      <c r="M764" s="133" t="s">
        <v>4109</v>
      </c>
      <c r="N764" s="32">
        <v>252</v>
      </c>
      <c r="O764" s="135">
        <v>15.6</v>
      </c>
      <c r="P764" s="134">
        <v>41257</v>
      </c>
      <c r="R764" s="32" t="s">
        <v>1892</v>
      </c>
      <c r="S764" s="133" t="s">
        <v>4661</v>
      </c>
      <c r="T764" s="133" t="s">
        <v>1884</v>
      </c>
      <c r="U764" s="32" t="s">
        <v>915</v>
      </c>
      <c r="V764" s="32" t="s">
        <v>4706</v>
      </c>
    </row>
    <row r="765" spans="1:22">
      <c r="A765" s="132"/>
      <c r="B765" s="14"/>
      <c r="C765" s="32"/>
      <c r="D765" s="33"/>
      <c r="G765" s="14" t="s">
        <v>4070</v>
      </c>
      <c r="H765" s="14" t="s">
        <v>4071</v>
      </c>
      <c r="I765" s="14" t="s">
        <v>4072</v>
      </c>
      <c r="L765" s="14" t="s">
        <v>1903</v>
      </c>
      <c r="M765" s="8">
        <v>78735</v>
      </c>
      <c r="N765" s="41">
        <v>608</v>
      </c>
      <c r="O765" s="53">
        <v>38.15</v>
      </c>
      <c r="P765" s="31">
        <v>35104</v>
      </c>
      <c r="Q765" s="31">
        <v>35340</v>
      </c>
      <c r="R765" s="31"/>
      <c r="S765" s="32" t="s">
        <v>1323</v>
      </c>
      <c r="T765" s="32" t="s">
        <v>1324</v>
      </c>
      <c r="U765" s="32" t="s">
        <v>3338</v>
      </c>
      <c r="V765" s="32" t="s">
        <v>3555</v>
      </c>
    </row>
    <row r="766" spans="1:22">
      <c r="B766" s="14"/>
      <c r="C766" s="32"/>
      <c r="D766" s="33"/>
      <c r="E766" s="58" t="s">
        <v>3769</v>
      </c>
      <c r="G766" s="56" t="s">
        <v>3768</v>
      </c>
      <c r="H766" s="56" t="s">
        <v>285</v>
      </c>
      <c r="I766" s="56" t="s">
        <v>1099</v>
      </c>
      <c r="J766" s="92">
        <v>3139292</v>
      </c>
      <c r="K766" s="92"/>
      <c r="L766" s="56" t="s">
        <v>1099</v>
      </c>
      <c r="M766" s="92">
        <v>78705</v>
      </c>
      <c r="N766" s="92">
        <v>124</v>
      </c>
      <c r="O766" s="99">
        <v>0.59099999999999997</v>
      </c>
      <c r="P766" s="59">
        <v>39237</v>
      </c>
      <c r="Q766" s="59">
        <v>39511</v>
      </c>
      <c r="R766" s="93" t="s">
        <v>2033</v>
      </c>
      <c r="S766" s="93" t="s">
        <v>157</v>
      </c>
      <c r="T766" s="32" t="s">
        <v>1184</v>
      </c>
      <c r="U766" s="32" t="s">
        <v>178</v>
      </c>
      <c r="V766" s="93" t="s">
        <v>2284</v>
      </c>
    </row>
    <row r="767" spans="1:22">
      <c r="B767" s="14"/>
      <c r="C767" s="32"/>
      <c r="D767" s="33"/>
      <c r="E767" s="58" t="s">
        <v>3956</v>
      </c>
      <c r="G767" s="56" t="s">
        <v>2522</v>
      </c>
      <c r="H767" s="56" t="s">
        <v>2415</v>
      </c>
      <c r="I767" s="56" t="s">
        <v>832</v>
      </c>
      <c r="J767" s="92">
        <v>310268</v>
      </c>
      <c r="K767" s="92"/>
      <c r="L767" s="14" t="s">
        <v>1904</v>
      </c>
      <c r="M767" s="32">
        <v>78705</v>
      </c>
      <c r="N767" s="41">
        <v>100</v>
      </c>
      <c r="O767" s="99">
        <v>0.16900000000000001</v>
      </c>
      <c r="P767" s="59">
        <v>38629</v>
      </c>
      <c r="Q767" s="59">
        <v>38762</v>
      </c>
      <c r="R767" s="32" t="s">
        <v>1615</v>
      </c>
      <c r="S767" s="32" t="s">
        <v>3814</v>
      </c>
      <c r="T767" s="32" t="s">
        <v>1184</v>
      </c>
      <c r="U767" s="32" t="s">
        <v>3338</v>
      </c>
      <c r="V767" s="32" t="s">
        <v>738</v>
      </c>
    </row>
    <row r="768" spans="1:22">
      <c r="B768" s="14"/>
      <c r="C768" s="32"/>
      <c r="D768" s="33"/>
      <c r="E768" s="60">
        <v>284458</v>
      </c>
      <c r="G768" s="56" t="s">
        <v>654</v>
      </c>
      <c r="H768" s="56" t="s">
        <v>2416</v>
      </c>
      <c r="I768" s="56" t="s">
        <v>1972</v>
      </c>
      <c r="J768" s="92">
        <v>475424</v>
      </c>
      <c r="K768" s="92"/>
      <c r="L768" s="56" t="s">
        <v>655</v>
      </c>
      <c r="M768" s="32">
        <v>78705</v>
      </c>
      <c r="N768" s="41">
        <v>232</v>
      </c>
      <c r="O768" s="99">
        <v>1.0900000000000001</v>
      </c>
      <c r="P768" s="59">
        <v>38629</v>
      </c>
      <c r="Q768" s="59">
        <v>38749</v>
      </c>
      <c r="R768" s="32" t="s">
        <v>1615</v>
      </c>
      <c r="S768" s="32" t="s">
        <v>1185</v>
      </c>
      <c r="T768" s="32" t="s">
        <v>1186</v>
      </c>
      <c r="U768" s="32" t="s">
        <v>3338</v>
      </c>
      <c r="V768" s="32" t="s">
        <v>738</v>
      </c>
    </row>
    <row r="769" spans="2:22">
      <c r="B769" s="14"/>
      <c r="C769" s="32"/>
      <c r="D769" s="33"/>
      <c r="E769" s="33" t="s">
        <v>1005</v>
      </c>
      <c r="G769" s="14" t="s">
        <v>2991</v>
      </c>
      <c r="H769" s="14" t="s">
        <v>639</v>
      </c>
      <c r="I769" s="14" t="s">
        <v>1004</v>
      </c>
      <c r="L769" s="14" t="s">
        <v>136</v>
      </c>
      <c r="M769" s="32">
        <v>78717</v>
      </c>
      <c r="N769" s="41">
        <v>312</v>
      </c>
      <c r="O769" s="53">
        <v>16.36</v>
      </c>
      <c r="P769" s="31">
        <v>36332</v>
      </c>
      <c r="Q769" s="31">
        <v>36626</v>
      </c>
      <c r="R769" s="31"/>
      <c r="S769" s="32" t="s">
        <v>668</v>
      </c>
      <c r="T769" s="32" t="s">
        <v>3727</v>
      </c>
      <c r="U769" s="32" t="s">
        <v>3338</v>
      </c>
      <c r="V769" s="32" t="s">
        <v>345</v>
      </c>
    </row>
    <row r="770" spans="2:22">
      <c r="B770" s="14"/>
      <c r="C770" s="32"/>
      <c r="D770" s="33"/>
      <c r="E770" s="68">
        <v>238113</v>
      </c>
      <c r="G770" s="68" t="s">
        <v>98</v>
      </c>
      <c r="H770" s="67" t="s">
        <v>2747</v>
      </c>
      <c r="I770" s="14" t="s">
        <v>2748</v>
      </c>
      <c r="L770" s="67" t="s">
        <v>99</v>
      </c>
      <c r="M770" s="72">
        <v>78730</v>
      </c>
      <c r="N770" s="32">
        <v>15</v>
      </c>
      <c r="O770" s="53">
        <v>2.9</v>
      </c>
      <c r="P770" s="69">
        <v>38183</v>
      </c>
      <c r="Q770" s="69">
        <v>38265</v>
      </c>
      <c r="R770" s="32" t="s">
        <v>4364</v>
      </c>
      <c r="S770" s="32" t="s">
        <v>2749</v>
      </c>
      <c r="T770" s="32" t="s">
        <v>2750</v>
      </c>
      <c r="U770" s="32" t="s">
        <v>3338</v>
      </c>
      <c r="V770" s="32" t="s">
        <v>4026</v>
      </c>
    </row>
    <row r="771" spans="2:22">
      <c r="B771" s="14"/>
      <c r="C771" s="32"/>
      <c r="D771" s="33"/>
      <c r="E771" s="60">
        <v>284915</v>
      </c>
      <c r="G771" s="56" t="s">
        <v>4394</v>
      </c>
      <c r="H771" s="57" t="s">
        <v>3704</v>
      </c>
      <c r="I771" s="56" t="s">
        <v>4395</v>
      </c>
      <c r="J771" s="92"/>
      <c r="K771" s="92"/>
      <c r="L771" s="14" t="s">
        <v>1905</v>
      </c>
      <c r="M771" s="32">
        <v>78717</v>
      </c>
      <c r="N771" s="92">
        <v>344</v>
      </c>
      <c r="O771" s="99">
        <v>17.461000000000002</v>
      </c>
      <c r="P771" s="59">
        <v>38638</v>
      </c>
      <c r="Q771" s="59">
        <v>38852</v>
      </c>
      <c r="R771" s="32" t="s">
        <v>1157</v>
      </c>
      <c r="S771" s="93" t="s">
        <v>3706</v>
      </c>
      <c r="T771" s="93" t="s">
        <v>4095</v>
      </c>
      <c r="U771" s="32" t="s">
        <v>3338</v>
      </c>
      <c r="V771" s="32" t="s">
        <v>3634</v>
      </c>
    </row>
    <row r="772" spans="2:22">
      <c r="B772" s="14"/>
      <c r="C772" s="32"/>
      <c r="D772" s="33"/>
      <c r="E772" s="33">
        <v>212393</v>
      </c>
      <c r="G772" s="14" t="s">
        <v>4405</v>
      </c>
      <c r="H772" s="14" t="s">
        <v>4404</v>
      </c>
      <c r="I772" s="14" t="s">
        <v>4062</v>
      </c>
      <c r="L772" s="14" t="s">
        <v>4293</v>
      </c>
      <c r="M772" s="32">
        <v>78717</v>
      </c>
      <c r="N772" s="32">
        <v>22</v>
      </c>
      <c r="O772" s="53">
        <v>12.022</v>
      </c>
      <c r="P772" s="31">
        <v>37391</v>
      </c>
      <c r="Q772" s="31">
        <v>37825</v>
      </c>
      <c r="R772" s="32" t="s">
        <v>753</v>
      </c>
      <c r="S772" s="32" t="s">
        <v>3808</v>
      </c>
      <c r="T772" s="32" t="s">
        <v>4294</v>
      </c>
      <c r="U772" s="32" t="s">
        <v>2070</v>
      </c>
      <c r="V772" s="32" t="s">
        <v>2327</v>
      </c>
    </row>
    <row r="773" spans="2:22">
      <c r="B773" s="14"/>
      <c r="C773" s="32"/>
      <c r="D773" s="33"/>
      <c r="G773" s="14" t="s">
        <v>1447</v>
      </c>
      <c r="H773" s="14" t="s">
        <v>3235</v>
      </c>
      <c r="I773" s="14" t="s">
        <v>1448</v>
      </c>
      <c r="L773" s="14" t="s">
        <v>1003</v>
      </c>
      <c r="M773" s="32">
        <v>78746</v>
      </c>
      <c r="N773" s="41">
        <v>160</v>
      </c>
      <c r="O773" s="53">
        <v>11.59</v>
      </c>
      <c r="P773" s="31">
        <v>35300</v>
      </c>
      <c r="Q773" s="31">
        <v>35537</v>
      </c>
      <c r="R773" s="31"/>
      <c r="S773" s="32" t="s">
        <v>1449</v>
      </c>
      <c r="T773" s="32" t="s">
        <v>1450</v>
      </c>
      <c r="U773" s="32" t="s">
        <v>3338</v>
      </c>
      <c r="V773" s="32" t="s">
        <v>3557</v>
      </c>
    </row>
    <row r="774" spans="2:22">
      <c r="B774" s="14"/>
      <c r="C774" s="32"/>
      <c r="D774" s="33"/>
      <c r="G774" s="14" t="s">
        <v>3079</v>
      </c>
      <c r="H774" s="14" t="s">
        <v>3236</v>
      </c>
      <c r="I774" s="14" t="s">
        <v>2812</v>
      </c>
      <c r="L774" s="14" t="s">
        <v>1832</v>
      </c>
      <c r="M774" s="32">
        <v>78758</v>
      </c>
      <c r="N774" s="41">
        <v>366</v>
      </c>
      <c r="O774" s="53">
        <v>16.89</v>
      </c>
      <c r="P774" s="31">
        <v>35930</v>
      </c>
      <c r="Q774" s="31">
        <v>36048</v>
      </c>
      <c r="R774" s="31"/>
      <c r="S774" s="32" t="s">
        <v>2900</v>
      </c>
      <c r="T774" s="32" t="s">
        <v>3078</v>
      </c>
      <c r="U774" s="32" t="s">
        <v>3338</v>
      </c>
      <c r="V774" s="32" t="s">
        <v>3564</v>
      </c>
    </row>
    <row r="775" spans="2:22">
      <c r="B775" s="14"/>
      <c r="C775" s="32"/>
      <c r="D775" s="33"/>
      <c r="E775" s="63"/>
      <c r="G775" s="14" t="s">
        <v>2566</v>
      </c>
      <c r="H775" s="14" t="s">
        <v>2567</v>
      </c>
      <c r="I775" s="14" t="s">
        <v>2568</v>
      </c>
      <c r="L775" s="14" t="s">
        <v>1906</v>
      </c>
      <c r="M775" s="32">
        <v>78729</v>
      </c>
      <c r="N775" s="41">
        <v>272</v>
      </c>
      <c r="O775" s="53">
        <v>16.43</v>
      </c>
      <c r="P775" s="31">
        <v>36199</v>
      </c>
      <c r="Q775" s="31">
        <v>36397</v>
      </c>
      <c r="R775" s="31"/>
      <c r="S775" s="32" t="s">
        <v>2900</v>
      </c>
      <c r="T775" s="32" t="s">
        <v>3078</v>
      </c>
      <c r="U775" s="32" t="s">
        <v>3338</v>
      </c>
      <c r="V775" s="32" t="s">
        <v>2848</v>
      </c>
    </row>
    <row r="776" spans="2:22">
      <c r="B776" s="33"/>
      <c r="C776" s="32"/>
      <c r="D776" s="33"/>
      <c r="E776" s="33">
        <v>164994</v>
      </c>
      <c r="G776" s="14" t="s">
        <v>1796</v>
      </c>
      <c r="H776" s="14" t="s">
        <v>3840</v>
      </c>
      <c r="I776" s="14" t="s">
        <v>3601</v>
      </c>
      <c r="L776" s="14" t="s">
        <v>4246</v>
      </c>
      <c r="M776" s="32">
        <v>78754</v>
      </c>
      <c r="N776" s="41">
        <v>284</v>
      </c>
      <c r="O776" s="53">
        <v>14.29</v>
      </c>
      <c r="P776" s="31">
        <v>36760</v>
      </c>
      <c r="Q776" s="31">
        <v>36964</v>
      </c>
      <c r="R776" s="31"/>
      <c r="S776" s="32" t="s">
        <v>2422</v>
      </c>
      <c r="T776" s="32" t="s">
        <v>3628</v>
      </c>
      <c r="U776" s="32" t="s">
        <v>3338</v>
      </c>
      <c r="V776" s="32" t="s">
        <v>1769</v>
      </c>
    </row>
    <row r="777" spans="2:22">
      <c r="B777" s="14"/>
      <c r="C777" s="32"/>
      <c r="D777" s="33"/>
      <c r="E777" s="68">
        <v>234135</v>
      </c>
      <c r="G777" s="67" t="s">
        <v>3311</v>
      </c>
      <c r="H777" s="67" t="s">
        <v>2889</v>
      </c>
      <c r="I777" s="67" t="s">
        <v>4279</v>
      </c>
      <c r="J777" s="72"/>
      <c r="K777" s="72"/>
      <c r="L777" s="67" t="s">
        <v>3312</v>
      </c>
      <c r="M777" s="32">
        <v>78750</v>
      </c>
      <c r="N777" s="41">
        <v>51</v>
      </c>
      <c r="O777" s="53">
        <v>5.8</v>
      </c>
      <c r="P777" s="69">
        <v>38104</v>
      </c>
      <c r="Q777" s="69">
        <v>38323</v>
      </c>
      <c r="R777" s="32" t="s">
        <v>753</v>
      </c>
      <c r="S777" s="32" t="s">
        <v>2893</v>
      </c>
      <c r="T777" s="32" t="s">
        <v>2894</v>
      </c>
      <c r="U777" s="32" t="s">
        <v>3338</v>
      </c>
      <c r="V777" s="32" t="s">
        <v>2890</v>
      </c>
    </row>
    <row r="778" spans="2:22">
      <c r="B778" s="14"/>
      <c r="C778" s="32"/>
      <c r="D778" s="33"/>
      <c r="E778" s="131">
        <v>10179558</v>
      </c>
      <c r="F778" s="14"/>
      <c r="G778" s="132" t="s">
        <v>2215</v>
      </c>
      <c r="H778" s="132" t="s">
        <v>2216</v>
      </c>
      <c r="I778" s="132" t="s">
        <v>2214</v>
      </c>
      <c r="J778" s="133">
        <v>586352</v>
      </c>
      <c r="K778" s="14"/>
      <c r="M778" s="133" t="s">
        <v>2212</v>
      </c>
      <c r="N778" s="133" t="s">
        <v>2217</v>
      </c>
      <c r="O778" s="135">
        <v>0.76</v>
      </c>
      <c r="P778" s="134">
        <v>39666</v>
      </c>
      <c r="Q778" s="14"/>
      <c r="R778" s="133" t="s">
        <v>62</v>
      </c>
      <c r="S778" s="133" t="s">
        <v>2859</v>
      </c>
      <c r="T778" s="133" t="s">
        <v>2860</v>
      </c>
      <c r="U778" s="133" t="s">
        <v>562</v>
      </c>
      <c r="V778" s="32" t="s">
        <v>188</v>
      </c>
    </row>
    <row r="779" spans="2:22">
      <c r="B779" s="14"/>
      <c r="C779" s="32"/>
      <c r="D779" s="33"/>
      <c r="E779" s="60">
        <v>286593</v>
      </c>
      <c r="G779" s="56" t="s">
        <v>2518</v>
      </c>
      <c r="H779" s="57" t="s">
        <v>3241</v>
      </c>
      <c r="I779" s="56" t="s">
        <v>2519</v>
      </c>
      <c r="J779" s="92"/>
      <c r="K779" s="92"/>
      <c r="L779" s="14" t="s">
        <v>1404</v>
      </c>
      <c r="M779" s="32">
        <v>787846</v>
      </c>
      <c r="N779" s="102">
        <v>210</v>
      </c>
      <c r="O779" s="99">
        <v>35</v>
      </c>
      <c r="P779" s="59">
        <v>38673</v>
      </c>
      <c r="Q779" s="59">
        <v>38721</v>
      </c>
      <c r="R779" s="32" t="s">
        <v>1615</v>
      </c>
      <c r="S779" s="32" t="s">
        <v>3242</v>
      </c>
      <c r="T779" s="32" t="s">
        <v>3243</v>
      </c>
      <c r="U779" s="93" t="s">
        <v>562</v>
      </c>
      <c r="V779" s="32" t="s">
        <v>3634</v>
      </c>
    </row>
    <row r="780" spans="2:22">
      <c r="B780" s="14"/>
      <c r="C780" s="32"/>
      <c r="D780" s="33"/>
      <c r="E780" s="58" t="s">
        <v>2547</v>
      </c>
      <c r="G780" s="60" t="s">
        <v>2432</v>
      </c>
      <c r="H780" s="60" t="s">
        <v>1291</v>
      </c>
      <c r="I780" s="60" t="s">
        <v>458</v>
      </c>
      <c r="J780" s="92">
        <v>862496</v>
      </c>
      <c r="K780" s="92"/>
      <c r="L780" s="60" t="s">
        <v>458</v>
      </c>
      <c r="M780" s="92">
        <v>78704</v>
      </c>
      <c r="N780" s="92">
        <v>33</v>
      </c>
      <c r="O780" s="99">
        <v>1.0980000000000001</v>
      </c>
      <c r="P780" s="114">
        <v>39000</v>
      </c>
      <c r="Q780" s="59">
        <v>39286</v>
      </c>
      <c r="R780" s="92" t="s">
        <v>1036</v>
      </c>
      <c r="S780" s="92" t="s">
        <v>1674</v>
      </c>
      <c r="T780" s="92" t="s">
        <v>1675</v>
      </c>
      <c r="U780" s="32" t="s">
        <v>3338</v>
      </c>
      <c r="V780" s="32" t="s">
        <v>4361</v>
      </c>
    </row>
    <row r="781" spans="2:22">
      <c r="B781" s="14"/>
      <c r="C781" s="32"/>
      <c r="D781" s="33"/>
      <c r="E781" s="60">
        <v>284186</v>
      </c>
      <c r="G781" s="56" t="s">
        <v>2184</v>
      </c>
      <c r="H781" s="56" t="s">
        <v>4060</v>
      </c>
      <c r="I781" s="56" t="s">
        <v>133</v>
      </c>
      <c r="J781" s="92">
        <v>141849</v>
      </c>
      <c r="K781" s="92"/>
      <c r="L781" s="56" t="s">
        <v>2185</v>
      </c>
      <c r="M781" s="32">
        <v>78701</v>
      </c>
      <c r="N781" s="62">
        <v>232</v>
      </c>
      <c r="O781" s="99">
        <v>1.91</v>
      </c>
      <c r="P781" s="59">
        <v>38623</v>
      </c>
      <c r="Q781" s="59">
        <v>38805</v>
      </c>
      <c r="R781" s="32" t="s">
        <v>1615</v>
      </c>
      <c r="S781" s="32" t="s">
        <v>1620</v>
      </c>
      <c r="T781" s="32" t="s">
        <v>1621</v>
      </c>
      <c r="U781" s="32" t="s">
        <v>3338</v>
      </c>
      <c r="V781" s="32" t="s">
        <v>738</v>
      </c>
    </row>
    <row r="782" spans="2:22">
      <c r="B782" s="14"/>
      <c r="C782" s="32"/>
      <c r="D782" s="33"/>
      <c r="E782" s="58" t="s">
        <v>2357</v>
      </c>
      <c r="G782" s="56" t="s">
        <v>2349</v>
      </c>
      <c r="H782" s="56" t="s">
        <v>2434</v>
      </c>
      <c r="I782" s="56" t="s">
        <v>2356</v>
      </c>
      <c r="J782" s="92">
        <v>3308063</v>
      </c>
      <c r="K782" s="92"/>
      <c r="L782" s="56" t="s">
        <v>2356</v>
      </c>
      <c r="M782" s="92">
        <v>78704</v>
      </c>
      <c r="N782" s="120">
        <v>36</v>
      </c>
      <c r="O782" s="99">
        <v>2</v>
      </c>
      <c r="P782" s="59">
        <v>39238</v>
      </c>
      <c r="Q782" s="114">
        <v>39458</v>
      </c>
      <c r="R782" s="93" t="s">
        <v>263</v>
      </c>
      <c r="S782" s="93" t="s">
        <v>584</v>
      </c>
      <c r="T782" s="32" t="s">
        <v>2558</v>
      </c>
      <c r="U782" s="32" t="s">
        <v>3338</v>
      </c>
      <c r="V782" s="93" t="s">
        <v>2284</v>
      </c>
    </row>
    <row r="783" spans="2:22">
      <c r="B783" s="14"/>
      <c r="C783" s="32"/>
      <c r="D783" s="33"/>
      <c r="E783" s="131">
        <v>10820749</v>
      </c>
      <c r="F783" s="14"/>
      <c r="G783" s="132" t="s">
        <v>4525</v>
      </c>
      <c r="H783" s="132" t="s">
        <v>4562</v>
      </c>
      <c r="I783" s="132" t="s">
        <v>4524</v>
      </c>
      <c r="J783" s="133">
        <v>3364954</v>
      </c>
      <c r="K783" s="14"/>
      <c r="M783" s="133" t="s">
        <v>3743</v>
      </c>
      <c r="N783" s="32">
        <v>45</v>
      </c>
      <c r="O783" s="144">
        <v>9.17</v>
      </c>
      <c r="P783" s="134">
        <v>41152</v>
      </c>
      <c r="R783" s="32" t="s">
        <v>263</v>
      </c>
      <c r="S783" s="133" t="s">
        <v>4561</v>
      </c>
      <c r="T783" s="133" t="s">
        <v>4555</v>
      </c>
      <c r="U783" s="32" t="s">
        <v>915</v>
      </c>
      <c r="V783" s="32" t="s">
        <v>4579</v>
      </c>
    </row>
    <row r="784" spans="2:22">
      <c r="B784" s="14"/>
      <c r="C784" s="32"/>
      <c r="D784" s="33"/>
      <c r="E784" s="58" t="s">
        <v>255</v>
      </c>
      <c r="G784" s="56" t="s">
        <v>1308</v>
      </c>
      <c r="H784" s="56" t="s">
        <v>3483</v>
      </c>
      <c r="I784" s="33" t="s">
        <v>256</v>
      </c>
      <c r="J784" s="32">
        <v>335072</v>
      </c>
      <c r="L784" s="33" t="s">
        <v>256</v>
      </c>
      <c r="M784" s="32">
        <v>78704</v>
      </c>
      <c r="N784" s="92">
        <v>65</v>
      </c>
      <c r="O784" s="99">
        <v>2.98</v>
      </c>
      <c r="P784" s="59">
        <v>38988</v>
      </c>
      <c r="Q784" s="59">
        <v>39274</v>
      </c>
      <c r="R784" s="59" t="s">
        <v>1615</v>
      </c>
      <c r="S784" s="93" t="s">
        <v>1674</v>
      </c>
      <c r="T784" s="93" t="s">
        <v>1675</v>
      </c>
      <c r="U784" s="32" t="s">
        <v>3338</v>
      </c>
      <c r="V784" s="32" t="s">
        <v>777</v>
      </c>
    </row>
    <row r="785" spans="2:22">
      <c r="B785" s="14"/>
      <c r="C785" s="32"/>
      <c r="D785" s="33"/>
      <c r="E785" s="33">
        <v>169673</v>
      </c>
      <c r="G785" s="14" t="s">
        <v>4386</v>
      </c>
      <c r="H785" s="14" t="s">
        <v>2113</v>
      </c>
      <c r="I785" s="14" t="s">
        <v>1679</v>
      </c>
      <c r="L785" s="14" t="s">
        <v>969</v>
      </c>
      <c r="M785" s="32">
        <v>78750</v>
      </c>
      <c r="N785" s="41">
        <v>251</v>
      </c>
      <c r="O785" s="53">
        <v>10.39</v>
      </c>
      <c r="P785" s="31">
        <v>36887</v>
      </c>
      <c r="Q785" s="31">
        <v>37327</v>
      </c>
      <c r="R785" s="31"/>
      <c r="S785" s="32" t="s">
        <v>2417</v>
      </c>
      <c r="T785" s="32" t="s">
        <v>2418</v>
      </c>
      <c r="U785" s="32" t="s">
        <v>2780</v>
      </c>
      <c r="V785" s="32" t="s">
        <v>2326</v>
      </c>
    </row>
    <row r="786" spans="2:22">
      <c r="B786" s="14"/>
      <c r="C786" s="32"/>
      <c r="D786" s="33"/>
      <c r="E786" s="60">
        <v>10033775</v>
      </c>
      <c r="G786" s="56" t="s">
        <v>2626</v>
      </c>
      <c r="H786" s="56" t="s">
        <v>3828</v>
      </c>
      <c r="I786" s="56" t="s">
        <v>2627</v>
      </c>
      <c r="J786" s="92">
        <v>430112</v>
      </c>
      <c r="K786" s="92"/>
      <c r="L786" s="56" t="s">
        <v>2627</v>
      </c>
      <c r="M786" s="92">
        <v>78705</v>
      </c>
      <c r="N786" s="92">
        <v>81</v>
      </c>
      <c r="O786" s="99">
        <v>0.47610000000000002</v>
      </c>
      <c r="P786" s="59">
        <v>39218</v>
      </c>
      <c r="Q786" s="59">
        <v>39305</v>
      </c>
      <c r="R786" s="93" t="s">
        <v>2033</v>
      </c>
      <c r="S786" s="93" t="s">
        <v>2752</v>
      </c>
      <c r="T786" s="32" t="s">
        <v>2753</v>
      </c>
      <c r="U786" s="32" t="s">
        <v>3338</v>
      </c>
      <c r="V786" s="93" t="s">
        <v>2284</v>
      </c>
    </row>
    <row r="787" spans="2:22">
      <c r="B787" s="14"/>
      <c r="C787" s="32"/>
      <c r="D787" s="33"/>
      <c r="E787" s="68">
        <v>239992</v>
      </c>
      <c r="G787" s="68" t="s">
        <v>2736</v>
      </c>
      <c r="H787" s="67" t="s">
        <v>2607</v>
      </c>
      <c r="I787" s="14" t="s">
        <v>3937</v>
      </c>
      <c r="L787" s="67" t="s">
        <v>2737</v>
      </c>
      <c r="M787" s="32">
        <v>78705</v>
      </c>
      <c r="N787" s="32">
        <v>62</v>
      </c>
      <c r="O787" s="53">
        <v>0.64500000000000002</v>
      </c>
      <c r="P787" s="69">
        <v>38219</v>
      </c>
      <c r="Q787" s="69">
        <v>38299</v>
      </c>
      <c r="R787" s="32" t="s">
        <v>2033</v>
      </c>
      <c r="S787" s="32" t="s">
        <v>2034</v>
      </c>
      <c r="T787" s="32" t="s">
        <v>2606</v>
      </c>
      <c r="U787" s="32" t="s">
        <v>3338</v>
      </c>
      <c r="V787" s="32" t="s">
        <v>4026</v>
      </c>
    </row>
    <row r="788" spans="2:22">
      <c r="B788" s="14"/>
      <c r="C788" s="32"/>
      <c r="D788" s="33"/>
      <c r="G788" s="14" t="s">
        <v>3080</v>
      </c>
      <c r="H788" s="14" t="s">
        <v>3081</v>
      </c>
      <c r="I788" s="14" t="s">
        <v>951</v>
      </c>
      <c r="L788" s="14" t="s">
        <v>1006</v>
      </c>
      <c r="M788" s="32">
        <v>78723</v>
      </c>
      <c r="N788" s="41">
        <v>104</v>
      </c>
      <c r="O788" s="53">
        <v>5.5</v>
      </c>
      <c r="P788" s="31">
        <v>35485</v>
      </c>
      <c r="Q788" s="31">
        <v>35682</v>
      </c>
      <c r="R788" s="31"/>
      <c r="S788" s="32" t="s">
        <v>952</v>
      </c>
      <c r="T788" s="32" t="s">
        <v>1299</v>
      </c>
      <c r="U788" s="32" t="s">
        <v>3338</v>
      </c>
      <c r="V788" s="32" t="s">
        <v>3559</v>
      </c>
    </row>
    <row r="789" spans="2:22">
      <c r="B789" s="14"/>
      <c r="C789" s="136"/>
      <c r="D789" s="33"/>
      <c r="G789" s="14" t="s">
        <v>2867</v>
      </c>
      <c r="H789" s="14" t="s">
        <v>1328</v>
      </c>
      <c r="I789" s="14" t="s">
        <v>1329</v>
      </c>
      <c r="L789" s="14" t="s">
        <v>1007</v>
      </c>
      <c r="M789" s="32">
        <v>78723</v>
      </c>
      <c r="N789" s="41">
        <v>40</v>
      </c>
      <c r="O789" s="53">
        <v>2.38</v>
      </c>
      <c r="P789" s="31">
        <v>37018</v>
      </c>
      <c r="Q789" s="31">
        <v>37211</v>
      </c>
      <c r="R789" s="31"/>
      <c r="S789" s="32" t="s">
        <v>1300</v>
      </c>
      <c r="T789" s="32" t="s">
        <v>1299</v>
      </c>
      <c r="U789" s="32" t="s">
        <v>3338</v>
      </c>
      <c r="V789" s="32" t="s">
        <v>1090</v>
      </c>
    </row>
    <row r="790" spans="2:22">
      <c r="B790" s="14"/>
      <c r="C790" s="32"/>
      <c r="D790" s="33"/>
      <c r="E790" s="33">
        <v>205210</v>
      </c>
      <c r="G790" s="14" t="s">
        <v>1455</v>
      </c>
      <c r="H790" s="14" t="s">
        <v>4035</v>
      </c>
      <c r="I790" s="14" t="s">
        <v>2105</v>
      </c>
      <c r="L790" s="14" t="s">
        <v>1456</v>
      </c>
      <c r="M790" s="32">
        <v>78704</v>
      </c>
      <c r="N790" s="32">
        <v>50</v>
      </c>
      <c r="O790" s="53">
        <v>1.5</v>
      </c>
      <c r="P790" s="31">
        <v>37431</v>
      </c>
      <c r="Q790" s="31">
        <v>37790</v>
      </c>
      <c r="R790" s="32" t="s">
        <v>750</v>
      </c>
      <c r="S790" s="32" t="s">
        <v>3809</v>
      </c>
      <c r="T790" s="32" t="s">
        <v>2312</v>
      </c>
      <c r="U790" s="32" t="s">
        <v>2070</v>
      </c>
      <c r="V790" s="32" t="s">
        <v>2327</v>
      </c>
    </row>
    <row r="791" spans="2:22">
      <c r="B791" s="14"/>
      <c r="C791" s="32"/>
      <c r="D791" s="33"/>
      <c r="E791" s="33">
        <v>177280</v>
      </c>
      <c r="G791" s="14" t="s">
        <v>2863</v>
      </c>
      <c r="H791" s="14" t="s">
        <v>4264</v>
      </c>
      <c r="I791" s="14" t="s">
        <v>1048</v>
      </c>
      <c r="L791" s="14" t="s">
        <v>2864</v>
      </c>
      <c r="M791" s="32">
        <v>78751</v>
      </c>
      <c r="N791" s="41">
        <v>800</v>
      </c>
      <c r="O791" s="53">
        <v>22.54</v>
      </c>
      <c r="P791" s="31">
        <v>37139</v>
      </c>
      <c r="R791" s="32" t="s">
        <v>1057</v>
      </c>
      <c r="S791" s="32" t="s">
        <v>2865</v>
      </c>
      <c r="T791" s="32" t="s">
        <v>2866</v>
      </c>
      <c r="U791" s="32" t="s">
        <v>2070</v>
      </c>
      <c r="V791" s="32" t="s">
        <v>3036</v>
      </c>
    </row>
    <row r="792" spans="2:22">
      <c r="B792" s="14"/>
      <c r="C792" s="32"/>
      <c r="D792" s="33"/>
      <c r="E792" s="131">
        <v>10715409</v>
      </c>
      <c r="F792" s="14"/>
      <c r="G792" s="132" t="s">
        <v>1862</v>
      </c>
      <c r="H792" s="132" t="s">
        <v>3720</v>
      </c>
      <c r="I792" s="132" t="s">
        <v>1863</v>
      </c>
      <c r="J792" s="133">
        <v>3527856</v>
      </c>
      <c r="K792" s="132"/>
      <c r="M792" s="133" t="s">
        <v>2936</v>
      </c>
      <c r="N792" s="32">
        <v>275</v>
      </c>
      <c r="O792" s="141">
        <v>1.1718</v>
      </c>
      <c r="P792" s="134">
        <v>40942</v>
      </c>
      <c r="Q792" s="134">
        <v>41172</v>
      </c>
      <c r="R792" s="133" t="s">
        <v>263</v>
      </c>
      <c r="S792" s="133" t="s">
        <v>3719</v>
      </c>
      <c r="T792" s="133" t="s">
        <v>2249</v>
      </c>
      <c r="U792" s="32" t="s">
        <v>178</v>
      </c>
      <c r="V792" s="32" t="s">
        <v>4439</v>
      </c>
    </row>
    <row r="793" spans="2:22">
      <c r="B793" s="14"/>
      <c r="C793" s="32"/>
      <c r="D793" s="33"/>
      <c r="E793" s="58" t="s">
        <v>2786</v>
      </c>
      <c r="G793" s="56" t="s">
        <v>812</v>
      </c>
      <c r="H793" s="67" t="s">
        <v>2782</v>
      </c>
      <c r="I793" s="14" t="s">
        <v>2783</v>
      </c>
      <c r="J793" s="56"/>
      <c r="K793" s="14"/>
      <c r="M793" s="32">
        <v>78729</v>
      </c>
      <c r="N793" s="62">
        <v>391</v>
      </c>
      <c r="O793" s="168">
        <v>60.8</v>
      </c>
      <c r="P793" s="59">
        <v>38701</v>
      </c>
      <c r="Q793" s="59" t="s">
        <v>2787</v>
      </c>
      <c r="R793" s="31" t="s">
        <v>4364</v>
      </c>
      <c r="S793" s="31" t="s">
        <v>2784</v>
      </c>
      <c r="T793" s="32" t="s">
        <v>2785</v>
      </c>
      <c r="U793" s="93" t="s">
        <v>914</v>
      </c>
      <c r="V793" s="32" t="s">
        <v>597</v>
      </c>
    </row>
    <row r="794" spans="2:22">
      <c r="B794" s="14"/>
      <c r="C794" s="32"/>
      <c r="D794" s="33"/>
      <c r="E794" s="131">
        <v>10292772</v>
      </c>
      <c r="F794" s="14"/>
      <c r="G794" s="132" t="s">
        <v>3685</v>
      </c>
      <c r="H794" s="132" t="s">
        <v>2971</v>
      </c>
      <c r="I794" s="132" t="s">
        <v>3686</v>
      </c>
      <c r="J794" s="133">
        <v>836924</v>
      </c>
      <c r="K794" s="133"/>
      <c r="L794" s="132"/>
      <c r="M794" s="133" t="s">
        <v>3957</v>
      </c>
      <c r="N794" s="32">
        <v>240</v>
      </c>
      <c r="O794" s="135">
        <v>10.885</v>
      </c>
      <c r="P794" s="134">
        <v>39975</v>
      </c>
      <c r="Q794" s="134">
        <v>40108</v>
      </c>
      <c r="R794" s="32" t="s">
        <v>4364</v>
      </c>
      <c r="S794" s="133" t="s">
        <v>2972</v>
      </c>
      <c r="T794" s="133" t="s">
        <v>3346</v>
      </c>
      <c r="U794" s="32" t="s">
        <v>3338</v>
      </c>
      <c r="V794" s="32" t="s">
        <v>1192</v>
      </c>
    </row>
    <row r="795" spans="2:22">
      <c r="B795" s="14"/>
      <c r="C795" s="32"/>
      <c r="D795" s="33"/>
      <c r="E795" s="60">
        <v>313715</v>
      </c>
      <c r="G795" s="56" t="s">
        <v>715</v>
      </c>
      <c r="H795" s="57" t="s">
        <v>1761</v>
      </c>
      <c r="I795" s="57" t="s">
        <v>1458</v>
      </c>
      <c r="J795" s="92">
        <v>134651</v>
      </c>
      <c r="K795" s="92"/>
      <c r="L795" s="56" t="s">
        <v>716</v>
      </c>
      <c r="M795" s="92">
        <v>78753</v>
      </c>
      <c r="N795" s="32">
        <v>350</v>
      </c>
      <c r="O795" s="99">
        <v>16.3</v>
      </c>
      <c r="P795" s="59">
        <v>39142</v>
      </c>
      <c r="Q795" s="59">
        <v>39364</v>
      </c>
      <c r="R795" s="93" t="s">
        <v>1615</v>
      </c>
      <c r="S795" s="93" t="s">
        <v>2308</v>
      </c>
      <c r="T795" s="32" t="s">
        <v>2309</v>
      </c>
      <c r="U795" s="93" t="s">
        <v>914</v>
      </c>
      <c r="V795" s="93" t="s">
        <v>2285</v>
      </c>
    </row>
    <row r="796" spans="2:22">
      <c r="B796" s="14"/>
      <c r="C796" s="32"/>
      <c r="D796" s="33"/>
      <c r="E796" s="33">
        <v>167167</v>
      </c>
      <c r="G796" s="14" t="s">
        <v>2613</v>
      </c>
      <c r="H796" s="14" t="s">
        <v>3841</v>
      </c>
      <c r="I796" s="14" t="s">
        <v>982</v>
      </c>
      <c r="L796" s="14" t="s">
        <v>2313</v>
      </c>
      <c r="M796" s="32">
        <v>78754</v>
      </c>
      <c r="N796" s="41">
        <v>348</v>
      </c>
      <c r="O796" s="53">
        <v>22.87</v>
      </c>
      <c r="P796" s="31">
        <v>37174</v>
      </c>
      <c r="Q796" s="31">
        <v>37315</v>
      </c>
      <c r="R796" s="32" t="s">
        <v>753</v>
      </c>
      <c r="S796" s="32" t="s">
        <v>1349</v>
      </c>
      <c r="T796" s="32" t="s">
        <v>1350</v>
      </c>
      <c r="U796" s="32" t="s">
        <v>3338</v>
      </c>
      <c r="V796" s="32" t="s">
        <v>1089</v>
      </c>
    </row>
    <row r="797" spans="2:22">
      <c r="B797" s="14"/>
      <c r="C797" s="32"/>
      <c r="D797" s="33"/>
      <c r="E797" s="33">
        <v>10110708</v>
      </c>
      <c r="G797" s="14" t="s">
        <v>2399</v>
      </c>
      <c r="H797" s="14" t="s">
        <v>3386</v>
      </c>
      <c r="I797" s="14" t="s">
        <v>2400</v>
      </c>
      <c r="J797" s="32">
        <v>253205</v>
      </c>
      <c r="M797" s="32">
        <v>78705</v>
      </c>
      <c r="N797" s="32">
        <v>62</v>
      </c>
      <c r="O797" s="32">
        <v>0.49</v>
      </c>
      <c r="P797" s="59">
        <v>39477</v>
      </c>
      <c r="Q797" s="59">
        <v>39580</v>
      </c>
      <c r="R797" s="32" t="s">
        <v>2033</v>
      </c>
      <c r="S797" s="93" t="s">
        <v>3387</v>
      </c>
      <c r="T797" s="32" t="s">
        <v>1675</v>
      </c>
      <c r="U797" s="32" t="s">
        <v>3338</v>
      </c>
      <c r="V797" s="32" t="s">
        <v>3922</v>
      </c>
    </row>
    <row r="798" spans="2:22">
      <c r="B798" s="14"/>
      <c r="C798" s="32"/>
      <c r="D798" s="33"/>
      <c r="E798" s="60">
        <v>10045338</v>
      </c>
      <c r="G798" s="56" t="s">
        <v>720</v>
      </c>
      <c r="H798" s="57" t="s">
        <v>3138</v>
      </c>
      <c r="I798" s="56" t="s">
        <v>2459</v>
      </c>
      <c r="J798" s="92">
        <v>91376</v>
      </c>
      <c r="K798" s="92"/>
      <c r="L798" s="56" t="s">
        <v>2459</v>
      </c>
      <c r="M798" s="92">
        <v>78701</v>
      </c>
      <c r="N798" s="92">
        <v>250</v>
      </c>
      <c r="O798" s="99">
        <v>1.7589999999999999</v>
      </c>
      <c r="P798" s="59">
        <v>39254</v>
      </c>
      <c r="Q798" s="59">
        <v>39548</v>
      </c>
      <c r="R798" s="93" t="s">
        <v>3255</v>
      </c>
      <c r="S798" s="93" t="s">
        <v>2283</v>
      </c>
      <c r="T798" s="32" t="s">
        <v>1129</v>
      </c>
      <c r="U798" s="32" t="s">
        <v>3338</v>
      </c>
      <c r="V798" s="93" t="s">
        <v>2284</v>
      </c>
    </row>
    <row r="799" spans="2:22">
      <c r="B799" s="14"/>
      <c r="C799" s="32"/>
      <c r="D799" s="33"/>
      <c r="E799" s="131">
        <v>10195465</v>
      </c>
      <c r="F799" s="14"/>
      <c r="G799" s="132" t="s">
        <v>1642</v>
      </c>
      <c r="H799" s="132" t="s">
        <v>2634</v>
      </c>
      <c r="I799" s="132" t="s">
        <v>1641</v>
      </c>
      <c r="J799" s="133">
        <v>733532</v>
      </c>
      <c r="K799" s="14"/>
      <c r="M799" s="133" t="s">
        <v>547</v>
      </c>
      <c r="N799" s="32">
        <v>64</v>
      </c>
      <c r="O799" s="135">
        <v>0.77100000000000002</v>
      </c>
      <c r="P799" s="134">
        <v>39714</v>
      </c>
      <c r="Q799" s="134">
        <v>39931</v>
      </c>
      <c r="R799" s="133" t="s">
        <v>2033</v>
      </c>
      <c r="S799" s="133" t="s">
        <v>73</v>
      </c>
      <c r="T799" s="133" t="s">
        <v>2636</v>
      </c>
      <c r="U799" s="133" t="s">
        <v>914</v>
      </c>
      <c r="V799" s="32" t="s">
        <v>188</v>
      </c>
    </row>
    <row r="800" spans="2:22">
      <c r="B800" s="14"/>
      <c r="C800" s="32"/>
      <c r="D800" s="33"/>
      <c r="E800" s="33">
        <v>10118430</v>
      </c>
      <c r="G800" s="14" t="s">
        <v>611</v>
      </c>
      <c r="H800" s="14" t="s">
        <v>1725</v>
      </c>
      <c r="I800" s="14" t="s">
        <v>612</v>
      </c>
      <c r="J800" s="32">
        <v>3345468</v>
      </c>
      <c r="M800" s="32">
        <v>78727</v>
      </c>
      <c r="N800" s="32">
        <v>14</v>
      </c>
      <c r="O800" s="53">
        <v>3.5</v>
      </c>
      <c r="P800" s="59">
        <v>39504</v>
      </c>
      <c r="Q800" s="59">
        <v>39744</v>
      </c>
      <c r="R800" s="93" t="s">
        <v>263</v>
      </c>
      <c r="S800" s="93" t="s">
        <v>264</v>
      </c>
      <c r="T800" s="32" t="s">
        <v>265</v>
      </c>
      <c r="U800" s="93" t="s">
        <v>914</v>
      </c>
      <c r="V800" s="32" t="s">
        <v>3922</v>
      </c>
    </row>
    <row r="801" spans="1:22">
      <c r="B801" s="14"/>
      <c r="C801" s="32"/>
      <c r="D801" s="33"/>
      <c r="E801" s="131">
        <v>10811214</v>
      </c>
      <c r="F801" s="14"/>
      <c r="G801" s="132" t="s">
        <v>4535</v>
      </c>
      <c r="H801" s="132" t="s">
        <v>4566</v>
      </c>
      <c r="I801" s="132" t="s">
        <v>4534</v>
      </c>
      <c r="J801" s="133">
        <v>5001585</v>
      </c>
      <c r="K801" s="14"/>
      <c r="M801" s="133" t="s">
        <v>542</v>
      </c>
      <c r="N801" s="32">
        <v>45</v>
      </c>
      <c r="O801" s="144">
        <v>2.4209999999999998</v>
      </c>
      <c r="P801" s="134">
        <v>41131</v>
      </c>
      <c r="Q801" s="134">
        <v>41333</v>
      </c>
      <c r="R801" s="32" t="s">
        <v>1892</v>
      </c>
      <c r="S801" s="133" t="s">
        <v>3590</v>
      </c>
      <c r="T801" s="133" t="s">
        <v>2249</v>
      </c>
      <c r="U801" s="32" t="s">
        <v>178</v>
      </c>
      <c r="V801" s="32" t="s">
        <v>4579</v>
      </c>
    </row>
    <row r="802" spans="1:22">
      <c r="B802" s="14"/>
      <c r="C802" s="32"/>
      <c r="D802" s="33"/>
      <c r="E802" s="131">
        <v>10842909</v>
      </c>
      <c r="F802" s="14"/>
      <c r="G802" s="132" t="s">
        <v>4608</v>
      </c>
      <c r="H802" s="132" t="s">
        <v>4606</v>
      </c>
      <c r="I802" s="132" t="s">
        <v>4607</v>
      </c>
      <c r="J802" s="133">
        <v>5055220</v>
      </c>
      <c r="K802" s="14"/>
      <c r="M802" s="133" t="s">
        <v>547</v>
      </c>
      <c r="N802" s="32">
        <v>80</v>
      </c>
      <c r="O802" s="135">
        <v>3.9950000000000001</v>
      </c>
      <c r="P802" s="134">
        <v>41197</v>
      </c>
      <c r="R802" s="32" t="s">
        <v>1892</v>
      </c>
      <c r="S802" s="133" t="s">
        <v>127</v>
      </c>
      <c r="T802" s="133" t="s">
        <v>1991</v>
      </c>
      <c r="U802" s="32" t="s">
        <v>915</v>
      </c>
      <c r="V802" s="32" t="s">
        <v>4706</v>
      </c>
    </row>
    <row r="803" spans="1:22">
      <c r="B803" s="14"/>
      <c r="C803" s="32"/>
      <c r="D803" s="33"/>
      <c r="E803" s="58" t="s">
        <v>2975</v>
      </c>
      <c r="G803" s="14" t="s">
        <v>17</v>
      </c>
      <c r="H803" s="56" t="s">
        <v>1730</v>
      </c>
      <c r="I803" s="56" t="s">
        <v>3459</v>
      </c>
      <c r="J803" s="92">
        <v>3295683</v>
      </c>
      <c r="K803" s="92"/>
      <c r="L803" s="56" t="s">
        <v>3459</v>
      </c>
      <c r="M803" s="92">
        <v>78746</v>
      </c>
      <c r="N803" s="54">
        <v>24</v>
      </c>
      <c r="O803" s="99">
        <v>3.4</v>
      </c>
      <c r="P803" s="59">
        <v>39142</v>
      </c>
      <c r="Q803" s="59">
        <v>39658</v>
      </c>
      <c r="R803" s="93" t="s">
        <v>4364</v>
      </c>
      <c r="S803" s="93" t="s">
        <v>3193</v>
      </c>
      <c r="T803" s="32" t="s">
        <v>3194</v>
      </c>
      <c r="U803" s="93" t="s">
        <v>914</v>
      </c>
      <c r="V803" s="93" t="s">
        <v>2285</v>
      </c>
    </row>
    <row r="804" spans="1:22">
      <c r="B804" s="14"/>
      <c r="C804" s="32"/>
      <c r="D804" s="33"/>
      <c r="G804" s="14" t="s">
        <v>888</v>
      </c>
      <c r="H804" s="14" t="s">
        <v>979</v>
      </c>
      <c r="I804" s="14" t="s">
        <v>1690</v>
      </c>
      <c r="L804" s="14" t="s">
        <v>1012</v>
      </c>
      <c r="M804" s="32">
        <v>78729</v>
      </c>
      <c r="N804" s="41">
        <v>358</v>
      </c>
      <c r="O804" s="53">
        <v>15.74</v>
      </c>
      <c r="P804" s="31">
        <v>36321</v>
      </c>
      <c r="Q804" s="31">
        <v>36510</v>
      </c>
      <c r="R804" s="31"/>
      <c r="S804" s="32" t="s">
        <v>889</v>
      </c>
      <c r="T804" s="32" t="s">
        <v>3569</v>
      </c>
      <c r="U804" s="32" t="s">
        <v>3338</v>
      </c>
      <c r="V804" s="32" t="s">
        <v>345</v>
      </c>
    </row>
    <row r="805" spans="1:22">
      <c r="B805" s="14"/>
      <c r="C805" s="32"/>
      <c r="D805" s="33"/>
      <c r="E805" s="33">
        <v>207089</v>
      </c>
      <c r="G805" s="14" t="s">
        <v>3910</v>
      </c>
      <c r="H805" s="14" t="s">
        <v>3776</v>
      </c>
      <c r="I805" s="14" t="s">
        <v>184</v>
      </c>
      <c r="L805" s="14" t="s">
        <v>3911</v>
      </c>
      <c r="M805" s="32">
        <v>78741</v>
      </c>
      <c r="N805" s="32">
        <v>280</v>
      </c>
      <c r="O805" s="53">
        <v>15.04</v>
      </c>
      <c r="P805" s="31">
        <v>37467</v>
      </c>
      <c r="Q805" s="31">
        <v>37529</v>
      </c>
      <c r="R805" s="32" t="s">
        <v>750</v>
      </c>
      <c r="S805" s="32" t="s">
        <v>4286</v>
      </c>
      <c r="T805" s="32" t="s">
        <v>1398</v>
      </c>
      <c r="U805" s="32" t="s">
        <v>3338</v>
      </c>
      <c r="V805" s="32" t="s">
        <v>3773</v>
      </c>
    </row>
    <row r="806" spans="1:22">
      <c r="A806" s="137"/>
      <c r="B806"/>
      <c r="D806" s="33"/>
      <c r="G806" s="14" t="s">
        <v>1301</v>
      </c>
      <c r="H806" s="14" t="s">
        <v>1302</v>
      </c>
      <c r="I806" s="14" t="s">
        <v>1303</v>
      </c>
      <c r="L806" s="14" t="s">
        <v>1008</v>
      </c>
      <c r="M806" s="32">
        <v>78753</v>
      </c>
      <c r="N806" s="41">
        <v>84</v>
      </c>
      <c r="O806" s="53">
        <v>10.199999999999999</v>
      </c>
      <c r="P806" s="31">
        <v>35292</v>
      </c>
      <c r="Q806" s="31">
        <v>35650</v>
      </c>
      <c r="R806" s="31"/>
      <c r="S806" s="32" t="s">
        <v>1254</v>
      </c>
      <c r="T806" s="32" t="s">
        <v>1255</v>
      </c>
      <c r="U806" s="32" t="s">
        <v>3338</v>
      </c>
      <c r="V806" s="32" t="s">
        <v>3557</v>
      </c>
    </row>
    <row r="807" spans="1:22">
      <c r="B807" s="14"/>
      <c r="C807" s="32"/>
      <c r="D807" s="33"/>
      <c r="G807" s="14" t="s">
        <v>1256</v>
      </c>
      <c r="H807" s="14" t="s">
        <v>1257</v>
      </c>
      <c r="I807" s="14" t="s">
        <v>877</v>
      </c>
      <c r="L807" s="14" t="s">
        <v>1009</v>
      </c>
      <c r="M807" s="32">
        <v>78703</v>
      </c>
      <c r="N807" s="41">
        <v>271</v>
      </c>
      <c r="O807" s="53">
        <v>9.1999999999999993</v>
      </c>
      <c r="P807" s="31">
        <v>34592</v>
      </c>
      <c r="Q807" s="31">
        <v>34613</v>
      </c>
      <c r="R807" s="31"/>
      <c r="S807" s="32" t="s">
        <v>878</v>
      </c>
      <c r="T807" s="32" t="s">
        <v>879</v>
      </c>
      <c r="U807" s="32" t="s">
        <v>3338</v>
      </c>
      <c r="V807" s="32" t="s">
        <v>3549</v>
      </c>
    </row>
    <row r="808" spans="1:22">
      <c r="B808" s="14"/>
      <c r="C808" s="32"/>
      <c r="D808" s="33"/>
      <c r="G808" s="14" t="s">
        <v>880</v>
      </c>
      <c r="H808" s="14" t="s">
        <v>881</v>
      </c>
      <c r="I808" s="14" t="s">
        <v>882</v>
      </c>
      <c r="L808" s="14" t="s">
        <v>1010</v>
      </c>
      <c r="M808" s="32">
        <v>78748</v>
      </c>
      <c r="N808" s="41">
        <v>200</v>
      </c>
      <c r="O808" s="53">
        <v>14.75</v>
      </c>
      <c r="P808" s="31">
        <v>36104</v>
      </c>
      <c r="Q808" s="31">
        <v>36175</v>
      </c>
      <c r="R808" s="31"/>
      <c r="S808" s="32" t="s">
        <v>883</v>
      </c>
      <c r="T808" s="32" t="s">
        <v>884</v>
      </c>
      <c r="U808" s="32" t="s">
        <v>3338</v>
      </c>
      <c r="V808" s="32" t="s">
        <v>3566</v>
      </c>
    </row>
    <row r="809" spans="1:22">
      <c r="B809" s="14"/>
      <c r="C809" s="32"/>
      <c r="D809" s="33"/>
      <c r="E809" s="33">
        <v>214848</v>
      </c>
      <c r="G809" s="14" t="s">
        <v>3408</v>
      </c>
      <c r="H809" s="14" t="s">
        <v>3407</v>
      </c>
      <c r="I809" s="48" t="s">
        <v>1048</v>
      </c>
      <c r="J809" s="47">
        <v>3049623</v>
      </c>
      <c r="K809" s="47"/>
      <c r="L809" s="14" t="s">
        <v>2864</v>
      </c>
      <c r="M809" s="32">
        <v>78751</v>
      </c>
      <c r="N809" s="32">
        <v>800</v>
      </c>
      <c r="O809" s="53">
        <v>22.5</v>
      </c>
      <c r="P809" s="105">
        <v>37671</v>
      </c>
      <c r="Q809" s="105">
        <v>38001</v>
      </c>
      <c r="R809" s="106" t="s">
        <v>2045</v>
      </c>
      <c r="S809" s="32" t="s">
        <v>3409</v>
      </c>
      <c r="T809" s="47" t="s">
        <v>1129</v>
      </c>
      <c r="U809" s="32" t="s">
        <v>3338</v>
      </c>
      <c r="V809" s="32" t="s">
        <v>2028</v>
      </c>
    </row>
    <row r="810" spans="1:22">
      <c r="B810" s="14"/>
      <c r="C810" s="32"/>
      <c r="D810" s="33"/>
      <c r="E810" s="60">
        <v>249464</v>
      </c>
      <c r="G810" s="56" t="s">
        <v>1712</v>
      </c>
      <c r="H810" s="14" t="s">
        <v>1990</v>
      </c>
      <c r="I810" s="14" t="s">
        <v>3895</v>
      </c>
      <c r="J810" s="32">
        <v>3076131</v>
      </c>
      <c r="L810" s="14" t="s">
        <v>1032</v>
      </c>
      <c r="M810" s="32">
        <v>78750</v>
      </c>
      <c r="N810" s="41">
        <v>89</v>
      </c>
      <c r="O810" s="53">
        <v>9.3230000000000004</v>
      </c>
      <c r="P810" s="31">
        <v>36920</v>
      </c>
      <c r="Q810" s="31">
        <v>37302</v>
      </c>
      <c r="R810" s="32" t="s">
        <v>753</v>
      </c>
      <c r="S810" s="32" t="s">
        <v>1222</v>
      </c>
      <c r="T810" s="32" t="s">
        <v>1033</v>
      </c>
      <c r="U810" s="32" t="s">
        <v>562</v>
      </c>
      <c r="V810" s="32" t="s">
        <v>1089</v>
      </c>
    </row>
    <row r="811" spans="1:22">
      <c r="B811" s="14"/>
      <c r="C811" s="32"/>
      <c r="D811" s="33"/>
      <c r="E811" s="60">
        <v>283395</v>
      </c>
      <c r="G811" s="56" t="s">
        <v>2182</v>
      </c>
      <c r="H811" s="56" t="s">
        <v>4259</v>
      </c>
      <c r="I811" s="56" t="s">
        <v>132</v>
      </c>
      <c r="J811" s="92"/>
      <c r="K811" s="92"/>
      <c r="L811" s="56" t="s">
        <v>2183</v>
      </c>
      <c r="M811" s="32">
        <v>78757</v>
      </c>
      <c r="N811" s="62">
        <v>232</v>
      </c>
      <c r="O811" s="99">
        <v>15.006</v>
      </c>
      <c r="P811" s="59">
        <v>38608</v>
      </c>
      <c r="Q811" s="59">
        <v>38789</v>
      </c>
      <c r="R811" s="32" t="s">
        <v>2033</v>
      </c>
      <c r="S811" s="32" t="s">
        <v>1618</v>
      </c>
      <c r="T811" s="32" t="s">
        <v>1619</v>
      </c>
      <c r="U811" s="93" t="s">
        <v>562</v>
      </c>
      <c r="V811" s="32" t="s">
        <v>738</v>
      </c>
    </row>
    <row r="812" spans="1:22">
      <c r="B812" s="14"/>
      <c r="C812" s="32"/>
      <c r="D812" s="33"/>
      <c r="E812" s="33">
        <v>204983</v>
      </c>
      <c r="G812" s="14" t="s">
        <v>4298</v>
      </c>
      <c r="H812" s="14" t="s">
        <v>2108</v>
      </c>
      <c r="I812" s="14" t="s">
        <v>4063</v>
      </c>
      <c r="L812" s="14" t="s">
        <v>1405</v>
      </c>
      <c r="M812" s="8">
        <v>78704</v>
      </c>
      <c r="N812" s="32">
        <v>24</v>
      </c>
      <c r="O812" s="53">
        <v>1.716</v>
      </c>
      <c r="P812" s="31">
        <v>37413</v>
      </c>
      <c r="Q812" s="31">
        <v>37824</v>
      </c>
      <c r="R812" s="32" t="s">
        <v>4364</v>
      </c>
      <c r="S812" s="32" t="s">
        <v>1935</v>
      </c>
      <c r="T812" s="32" t="s">
        <v>1936</v>
      </c>
      <c r="U812" s="32" t="s">
        <v>562</v>
      </c>
      <c r="V812" s="32" t="s">
        <v>2327</v>
      </c>
    </row>
    <row r="813" spans="1:22">
      <c r="B813" s="14"/>
      <c r="C813" s="32"/>
      <c r="D813" s="33"/>
      <c r="E813" s="60">
        <v>291116</v>
      </c>
      <c r="G813" s="56" t="s">
        <v>926</v>
      </c>
      <c r="H813" s="56" t="s">
        <v>5</v>
      </c>
      <c r="I813" s="56" t="s">
        <v>927</v>
      </c>
      <c r="J813" s="92"/>
      <c r="K813" s="92"/>
      <c r="L813" s="56" t="s">
        <v>927</v>
      </c>
      <c r="M813" s="32">
        <v>78702</v>
      </c>
      <c r="N813" s="92">
        <v>60</v>
      </c>
      <c r="O813" s="99">
        <v>0.9</v>
      </c>
      <c r="P813" s="59">
        <v>38791</v>
      </c>
      <c r="Q813" s="59">
        <v>38883</v>
      </c>
      <c r="R813" s="47" t="s">
        <v>604</v>
      </c>
      <c r="S813" s="93" t="s">
        <v>2412</v>
      </c>
      <c r="T813" s="93" t="s">
        <v>2413</v>
      </c>
      <c r="U813" s="32" t="s">
        <v>3338</v>
      </c>
      <c r="V813" s="32" t="s">
        <v>1969</v>
      </c>
    </row>
    <row r="814" spans="1:22">
      <c r="B814" s="14"/>
      <c r="C814" s="32"/>
      <c r="D814" s="33"/>
      <c r="G814" s="14" t="s">
        <v>885</v>
      </c>
      <c r="H814" s="14" t="s">
        <v>1136</v>
      </c>
      <c r="I814" s="14" t="s">
        <v>1137</v>
      </c>
      <c r="L814" s="14" t="s">
        <v>1011</v>
      </c>
      <c r="M814" s="32">
        <v>78741</v>
      </c>
      <c r="N814" s="41">
        <v>325</v>
      </c>
      <c r="O814" s="53">
        <v>19.13</v>
      </c>
      <c r="P814" s="31">
        <v>35618</v>
      </c>
      <c r="Q814" s="31">
        <v>35682</v>
      </c>
      <c r="R814" s="31"/>
      <c r="S814" s="32" t="s">
        <v>886</v>
      </c>
      <c r="T814" s="32" t="s">
        <v>887</v>
      </c>
      <c r="U814" s="32" t="s">
        <v>3338</v>
      </c>
      <c r="V814" s="32" t="s">
        <v>3561</v>
      </c>
    </row>
    <row r="815" spans="1:22">
      <c r="B815" s="14"/>
      <c r="C815" s="32"/>
      <c r="D815" s="33"/>
      <c r="E815" s="58" t="s">
        <v>3708</v>
      </c>
      <c r="G815" s="57" t="s">
        <v>4396</v>
      </c>
      <c r="H815" s="57" t="s">
        <v>3182</v>
      </c>
      <c r="I815" s="56" t="s">
        <v>3709</v>
      </c>
      <c r="J815" s="92"/>
      <c r="K815" s="92"/>
      <c r="L815" s="33" t="s">
        <v>3709</v>
      </c>
      <c r="M815" s="32">
        <v>78705</v>
      </c>
      <c r="N815" s="92">
        <v>12</v>
      </c>
      <c r="O815" s="99">
        <v>1.1000000000000001</v>
      </c>
      <c r="P815" s="59">
        <v>38593</v>
      </c>
      <c r="Q815" s="59">
        <v>38736</v>
      </c>
      <c r="R815" s="32" t="s">
        <v>2033</v>
      </c>
      <c r="S815" s="32" t="s">
        <v>3707</v>
      </c>
      <c r="T815" s="32" t="s">
        <v>1184</v>
      </c>
      <c r="U815" s="32" t="s">
        <v>3338</v>
      </c>
      <c r="V815" s="32" t="s">
        <v>738</v>
      </c>
    </row>
    <row r="816" spans="1:22">
      <c r="B816" s="14"/>
      <c r="C816" s="32"/>
      <c r="D816" s="33"/>
      <c r="E816" s="131">
        <v>10712475</v>
      </c>
      <c r="F816" s="14"/>
      <c r="G816" s="132" t="s">
        <v>1865</v>
      </c>
      <c r="H816" s="132" t="s">
        <v>1864</v>
      </c>
      <c r="I816" s="132" t="s">
        <v>1866</v>
      </c>
      <c r="J816" s="133">
        <v>467859</v>
      </c>
      <c r="K816" s="132"/>
      <c r="M816" s="133" t="s">
        <v>3660</v>
      </c>
      <c r="N816" s="32">
        <v>158</v>
      </c>
      <c r="O816" s="141">
        <v>2.38</v>
      </c>
      <c r="P816" s="134">
        <v>40939</v>
      </c>
      <c r="Q816" s="14"/>
      <c r="R816" s="133" t="s">
        <v>1892</v>
      </c>
      <c r="S816" s="133" t="s">
        <v>3721</v>
      </c>
      <c r="T816" s="133" t="s">
        <v>1884</v>
      </c>
      <c r="U816" s="133" t="s">
        <v>562</v>
      </c>
      <c r="V816" s="32" t="s">
        <v>4439</v>
      </c>
    </row>
    <row r="817" spans="1:22">
      <c r="B817" s="14"/>
      <c r="C817" s="32"/>
      <c r="D817" s="33"/>
      <c r="E817" s="33">
        <v>165074</v>
      </c>
      <c r="G817" s="14" t="s">
        <v>4022</v>
      </c>
      <c r="H817" s="14" t="s">
        <v>75</v>
      </c>
      <c r="I817" s="14" t="s">
        <v>3006</v>
      </c>
      <c r="L817" s="14" t="s">
        <v>1013</v>
      </c>
      <c r="M817" s="32">
        <v>78726</v>
      </c>
      <c r="N817" s="41">
        <v>540</v>
      </c>
      <c r="O817" s="53">
        <v>38.770000000000003</v>
      </c>
      <c r="P817" s="31">
        <v>36740</v>
      </c>
      <c r="Q817" s="31">
        <v>36781</v>
      </c>
      <c r="R817" s="31"/>
      <c r="S817" s="32" t="s">
        <v>3632</v>
      </c>
      <c r="T817" s="32" t="s">
        <v>4023</v>
      </c>
      <c r="U817" s="32" t="s">
        <v>3338</v>
      </c>
      <c r="V817" s="32" t="s">
        <v>1769</v>
      </c>
    </row>
    <row r="818" spans="1:22">
      <c r="B818" s="14"/>
      <c r="C818" s="32"/>
      <c r="D818" s="33"/>
      <c r="E818" s="33">
        <v>10129078</v>
      </c>
      <c r="G818" s="14" t="s">
        <v>44</v>
      </c>
      <c r="H818" s="14" t="s">
        <v>3510</v>
      </c>
      <c r="I818" s="14" t="s">
        <v>3511</v>
      </c>
      <c r="J818" s="32">
        <v>667640</v>
      </c>
      <c r="M818" s="32">
        <v>78756</v>
      </c>
      <c r="N818" s="32">
        <v>8</v>
      </c>
      <c r="O818" s="53">
        <v>0.39</v>
      </c>
      <c r="P818" s="59">
        <v>39533</v>
      </c>
      <c r="Q818" s="14"/>
      <c r="R818" s="93" t="s">
        <v>1671</v>
      </c>
      <c r="S818" s="93" t="s">
        <v>2103</v>
      </c>
      <c r="T818" s="32" t="s">
        <v>2104</v>
      </c>
      <c r="U818" s="133" t="s">
        <v>562</v>
      </c>
      <c r="V818" s="32" t="s">
        <v>3922</v>
      </c>
    </row>
    <row r="819" spans="1:22">
      <c r="A819" s="33"/>
      <c r="B819" s="32"/>
      <c r="D819" s="33"/>
      <c r="E819" s="33">
        <v>10052949</v>
      </c>
      <c r="G819" s="14" t="s">
        <v>550</v>
      </c>
      <c r="H819" s="14" t="s">
        <v>1760</v>
      </c>
      <c r="I819" s="14" t="s">
        <v>3659</v>
      </c>
      <c r="J819" s="32">
        <v>667640</v>
      </c>
      <c r="L819" s="35"/>
      <c r="M819" s="32" t="s">
        <v>3660</v>
      </c>
      <c r="N819" s="92">
        <v>8</v>
      </c>
      <c r="O819" s="99">
        <v>0.39</v>
      </c>
      <c r="P819" s="59">
        <v>39280</v>
      </c>
      <c r="Q819" s="14"/>
      <c r="R819" s="93" t="s">
        <v>1671</v>
      </c>
      <c r="S819" s="93" t="s">
        <v>1673</v>
      </c>
      <c r="T819" s="32" t="s">
        <v>1672</v>
      </c>
      <c r="U819" s="32" t="s">
        <v>562</v>
      </c>
      <c r="V819" s="93" t="s">
        <v>4107</v>
      </c>
    </row>
    <row r="820" spans="1:22">
      <c r="B820" s="14"/>
      <c r="C820" s="32"/>
      <c r="D820" s="33"/>
      <c r="E820" s="58" t="s">
        <v>150</v>
      </c>
      <c r="G820" s="56" t="s">
        <v>703</v>
      </c>
      <c r="H820" s="56" t="s">
        <v>1304</v>
      </c>
      <c r="I820" s="33" t="s">
        <v>1248</v>
      </c>
      <c r="J820" s="32">
        <v>626780</v>
      </c>
      <c r="L820" s="56" t="s">
        <v>333</v>
      </c>
      <c r="M820" s="92">
        <v>78705</v>
      </c>
      <c r="N820" s="92">
        <v>16</v>
      </c>
      <c r="O820" s="99">
        <v>0.83499999999999996</v>
      </c>
      <c r="P820" s="59">
        <v>38918</v>
      </c>
      <c r="Q820" s="59">
        <v>39266</v>
      </c>
      <c r="R820" s="32" t="s">
        <v>4111</v>
      </c>
      <c r="S820" s="93" t="s">
        <v>334</v>
      </c>
      <c r="T820" s="93" t="s">
        <v>335</v>
      </c>
      <c r="U820" s="32" t="s">
        <v>3338</v>
      </c>
      <c r="V820" s="32" t="s">
        <v>777</v>
      </c>
    </row>
    <row r="821" spans="1:22">
      <c r="B821" s="14"/>
      <c r="C821" s="32"/>
      <c r="D821" s="33"/>
      <c r="E821" s="131">
        <v>10208524</v>
      </c>
      <c r="F821" s="14"/>
      <c r="G821" s="132" t="s">
        <v>4199</v>
      </c>
      <c r="H821" s="132" t="s">
        <v>4200</v>
      </c>
      <c r="I821" s="132" t="s">
        <v>4201</v>
      </c>
      <c r="J821" s="133">
        <v>3372865</v>
      </c>
      <c r="K821" s="132"/>
      <c r="M821" s="133" t="s">
        <v>3957</v>
      </c>
      <c r="N821" s="32">
        <v>306</v>
      </c>
      <c r="O821" s="140">
        <v>20.305</v>
      </c>
      <c r="P821" s="134">
        <v>39752</v>
      </c>
      <c r="Q821" s="14"/>
      <c r="R821" s="133" t="s">
        <v>263</v>
      </c>
      <c r="S821" s="133" t="s">
        <v>4202</v>
      </c>
      <c r="T821" s="133" t="s">
        <v>4203</v>
      </c>
      <c r="U821" s="133" t="s">
        <v>562</v>
      </c>
      <c r="V821" s="32" t="s">
        <v>2281</v>
      </c>
    </row>
    <row r="822" spans="1:22">
      <c r="B822" s="14"/>
      <c r="C822" s="32"/>
      <c r="D822" s="33"/>
      <c r="E822" s="60">
        <v>305287</v>
      </c>
      <c r="G822" s="60" t="s">
        <v>1438</v>
      </c>
      <c r="H822" s="60" t="s">
        <v>1029</v>
      </c>
      <c r="I822" s="60" t="s">
        <v>657</v>
      </c>
      <c r="J822" s="133">
        <v>3328537</v>
      </c>
      <c r="K822" s="92"/>
      <c r="L822" s="56" t="s">
        <v>657</v>
      </c>
      <c r="M822" s="92">
        <v>78748</v>
      </c>
      <c r="N822" s="92">
        <v>248</v>
      </c>
      <c r="O822" s="99">
        <v>14.82</v>
      </c>
      <c r="P822" s="114">
        <v>38993</v>
      </c>
      <c r="Q822" s="59">
        <v>39324</v>
      </c>
      <c r="R822" s="92" t="s">
        <v>4364</v>
      </c>
      <c r="S822" s="92" t="s">
        <v>461</v>
      </c>
      <c r="T822" s="92" t="s">
        <v>462</v>
      </c>
      <c r="U822" s="32" t="s">
        <v>3338</v>
      </c>
      <c r="V822" s="32" t="s">
        <v>4361</v>
      </c>
    </row>
    <row r="823" spans="1:22">
      <c r="B823" s="14"/>
      <c r="C823" s="32"/>
      <c r="D823" s="33"/>
      <c r="E823" s="60">
        <v>283309</v>
      </c>
      <c r="G823" s="56" t="s">
        <v>656</v>
      </c>
      <c r="H823" s="56" t="s">
        <v>739</v>
      </c>
      <c r="I823" s="56" t="s">
        <v>2078</v>
      </c>
      <c r="J823" s="92"/>
      <c r="K823" s="92"/>
      <c r="L823" s="56" t="s">
        <v>657</v>
      </c>
      <c r="M823" s="32">
        <v>78748</v>
      </c>
      <c r="N823" s="41">
        <v>248</v>
      </c>
      <c r="O823" s="99">
        <v>14.8</v>
      </c>
      <c r="P823" s="59">
        <v>38607</v>
      </c>
      <c r="Q823" s="59">
        <v>38771</v>
      </c>
      <c r="R823" s="32" t="s">
        <v>2033</v>
      </c>
      <c r="S823" s="32" t="s">
        <v>4286</v>
      </c>
      <c r="T823" s="32" t="s">
        <v>1398</v>
      </c>
      <c r="U823" s="32" t="s">
        <v>3338</v>
      </c>
      <c r="V823" s="32" t="s">
        <v>738</v>
      </c>
    </row>
    <row r="824" spans="1:22">
      <c r="B824" s="14"/>
      <c r="C824" s="32"/>
      <c r="D824" s="33"/>
      <c r="E824" s="60">
        <v>309032</v>
      </c>
      <c r="G824" s="60" t="s">
        <v>3443</v>
      </c>
      <c r="H824" s="60" t="s">
        <v>1288</v>
      </c>
      <c r="I824" s="60" t="s">
        <v>3444</v>
      </c>
      <c r="J824" s="92">
        <v>3279123</v>
      </c>
      <c r="K824" s="92"/>
      <c r="L824" s="60" t="s">
        <v>3444</v>
      </c>
      <c r="M824" s="92">
        <v>78728</v>
      </c>
      <c r="N824" s="92">
        <v>336</v>
      </c>
      <c r="O824" s="99">
        <v>15.760999999999999</v>
      </c>
      <c r="P824" s="114">
        <v>39057</v>
      </c>
      <c r="Q824" s="114">
        <v>39223</v>
      </c>
      <c r="R824" s="92" t="s">
        <v>4111</v>
      </c>
      <c r="S824" s="92" t="s">
        <v>246</v>
      </c>
      <c r="T824" s="92" t="s">
        <v>247</v>
      </c>
      <c r="U824" s="32" t="s">
        <v>3338</v>
      </c>
      <c r="V824" s="32" t="s">
        <v>4361</v>
      </c>
    </row>
    <row r="825" spans="1:22">
      <c r="B825" s="14"/>
      <c r="C825" s="32"/>
      <c r="D825" s="33"/>
      <c r="E825" s="131">
        <v>10472268</v>
      </c>
      <c r="F825" s="14"/>
      <c r="G825" s="132" t="s">
        <v>1306</v>
      </c>
      <c r="H825" s="132" t="s">
        <v>252</v>
      </c>
      <c r="I825" s="132" t="s">
        <v>3478</v>
      </c>
      <c r="J825" s="133">
        <v>3223367</v>
      </c>
      <c r="K825" s="132"/>
      <c r="L825" s="132"/>
      <c r="M825" s="133" t="s">
        <v>34</v>
      </c>
      <c r="N825" s="32">
        <v>143</v>
      </c>
      <c r="O825" s="135">
        <v>69.09</v>
      </c>
      <c r="P825" s="134">
        <v>40392</v>
      </c>
      <c r="Q825" s="134">
        <v>40459</v>
      </c>
      <c r="R825" s="32" t="s">
        <v>1036</v>
      </c>
      <c r="S825" s="133" t="s">
        <v>253</v>
      </c>
      <c r="T825" s="133" t="s">
        <v>2085</v>
      </c>
      <c r="U825" s="32" t="s">
        <v>178</v>
      </c>
      <c r="V825" s="32" t="s">
        <v>3878</v>
      </c>
    </row>
    <row r="826" spans="1:22">
      <c r="B826" s="14"/>
      <c r="C826" s="32"/>
      <c r="D826" s="33"/>
      <c r="E826" s="33">
        <v>174473</v>
      </c>
      <c r="G826" s="14" t="s">
        <v>1034</v>
      </c>
      <c r="H826" s="14" t="s">
        <v>1081</v>
      </c>
      <c r="I826" s="14" t="s">
        <v>3896</v>
      </c>
      <c r="L826" s="14" t="s">
        <v>1035</v>
      </c>
      <c r="M826" s="32">
        <v>78753</v>
      </c>
      <c r="N826" s="41">
        <v>56</v>
      </c>
      <c r="O826" s="53">
        <v>2.74</v>
      </c>
      <c r="P826" s="31">
        <v>37028</v>
      </c>
      <c r="Q826" s="31">
        <v>37112</v>
      </c>
      <c r="R826" s="32" t="s">
        <v>1036</v>
      </c>
      <c r="S826" s="32" t="s">
        <v>1037</v>
      </c>
      <c r="T826" s="32" t="s">
        <v>1038</v>
      </c>
      <c r="U826" s="32" t="s">
        <v>3338</v>
      </c>
      <c r="V826" s="32" t="s">
        <v>1090</v>
      </c>
    </row>
    <row r="827" spans="1:22">
      <c r="B827" s="14"/>
      <c r="C827" s="32"/>
      <c r="D827" s="33"/>
      <c r="E827" s="131">
        <v>10420758</v>
      </c>
      <c r="F827" s="14"/>
      <c r="G827" s="132" t="s">
        <v>2721</v>
      </c>
      <c r="H827" s="132" t="s">
        <v>1950</v>
      </c>
      <c r="I827" s="132" t="s">
        <v>2720</v>
      </c>
      <c r="J827" s="133">
        <v>3295833</v>
      </c>
      <c r="K827" s="132"/>
      <c r="L827" s="132"/>
      <c r="M827" s="133" t="s">
        <v>547</v>
      </c>
      <c r="N827" s="32">
        <v>13</v>
      </c>
      <c r="O827" s="32">
        <v>1.4359999999999999</v>
      </c>
      <c r="P827" s="134">
        <v>40270</v>
      </c>
      <c r="Q827" s="134">
        <v>40505</v>
      </c>
      <c r="R827" s="32" t="s">
        <v>4111</v>
      </c>
      <c r="S827" s="133" t="s">
        <v>127</v>
      </c>
      <c r="T827" s="133" t="s">
        <v>1991</v>
      </c>
      <c r="U827" s="32" t="s">
        <v>178</v>
      </c>
      <c r="V827" s="32" t="s">
        <v>950</v>
      </c>
    </row>
    <row r="828" spans="1:22">
      <c r="B828" s="14"/>
      <c r="C828" s="32"/>
      <c r="D828" s="33"/>
      <c r="E828" s="61">
        <v>211037</v>
      </c>
      <c r="G828" s="61" t="s">
        <v>1197</v>
      </c>
      <c r="H828" s="61" t="s">
        <v>1198</v>
      </c>
      <c r="I828" s="61" t="s">
        <v>2982</v>
      </c>
      <c r="J828" s="107"/>
      <c r="K828" s="107"/>
      <c r="L828" s="61" t="s">
        <v>1580</v>
      </c>
      <c r="M828" s="32">
        <v>78704</v>
      </c>
      <c r="N828" s="32">
        <v>22</v>
      </c>
      <c r="O828" s="115">
        <v>1.5640000000000001</v>
      </c>
      <c r="P828" s="105">
        <v>37992</v>
      </c>
      <c r="Q828" s="105">
        <v>38050</v>
      </c>
      <c r="R828" s="106" t="s">
        <v>4364</v>
      </c>
      <c r="S828" s="106" t="s">
        <v>1581</v>
      </c>
      <c r="T828" s="106" t="s">
        <v>1582</v>
      </c>
      <c r="U828" s="5" t="s">
        <v>3338</v>
      </c>
      <c r="V828" s="32" t="s">
        <v>2029</v>
      </c>
    </row>
    <row r="829" spans="1:22">
      <c r="B829" s="14"/>
      <c r="C829" s="32"/>
      <c r="D829" s="33"/>
      <c r="G829" s="14" t="s">
        <v>890</v>
      </c>
      <c r="H829" s="14" t="s">
        <v>891</v>
      </c>
      <c r="I829" s="14" t="s">
        <v>892</v>
      </c>
      <c r="L829" s="14" t="s">
        <v>1014</v>
      </c>
      <c r="M829" s="32">
        <v>78758</v>
      </c>
      <c r="N829" s="41">
        <v>145</v>
      </c>
      <c r="O829" s="53">
        <v>10</v>
      </c>
      <c r="P829" s="31">
        <v>33898</v>
      </c>
      <c r="Q829" s="31">
        <v>34312</v>
      </c>
      <c r="R829" s="31"/>
      <c r="S829" s="32" t="s">
        <v>893</v>
      </c>
      <c r="T829" s="32" t="s">
        <v>52</v>
      </c>
      <c r="U829" s="32" t="s">
        <v>562</v>
      </c>
      <c r="V829" s="32" t="s">
        <v>3339</v>
      </c>
    </row>
    <row r="830" spans="1:22">
      <c r="B830" s="14"/>
      <c r="C830" s="32"/>
      <c r="D830" s="33"/>
      <c r="G830" s="14" t="s">
        <v>2370</v>
      </c>
      <c r="H830" s="14" t="s">
        <v>2988</v>
      </c>
      <c r="I830" s="14" t="s">
        <v>894</v>
      </c>
      <c r="L830" s="14" t="s">
        <v>1015</v>
      </c>
      <c r="M830" s="32">
        <v>78749</v>
      </c>
      <c r="N830" s="41">
        <v>122</v>
      </c>
      <c r="O830" s="53">
        <v>16.48</v>
      </c>
      <c r="P830" s="31">
        <v>33822</v>
      </c>
      <c r="Q830" s="31">
        <v>34206</v>
      </c>
      <c r="R830" s="31"/>
      <c r="S830" s="32" t="s">
        <v>1215</v>
      </c>
      <c r="T830" s="32" t="s">
        <v>1215</v>
      </c>
      <c r="U830" s="32" t="s">
        <v>2070</v>
      </c>
      <c r="V830" s="32" t="s">
        <v>179</v>
      </c>
    </row>
    <row r="831" spans="1:22">
      <c r="B831" s="14"/>
      <c r="C831" s="32"/>
      <c r="D831" s="33"/>
      <c r="G831" s="14" t="s">
        <v>895</v>
      </c>
      <c r="H831" s="14" t="s">
        <v>2987</v>
      </c>
      <c r="I831" s="14" t="s">
        <v>2695</v>
      </c>
      <c r="L831" s="14" t="s">
        <v>1016</v>
      </c>
      <c r="M831" s="32">
        <v>78749</v>
      </c>
      <c r="N831" s="41">
        <v>50</v>
      </c>
      <c r="O831" s="53">
        <v>4.940000057220459</v>
      </c>
      <c r="P831" s="31">
        <v>35983</v>
      </c>
      <c r="Q831" s="31">
        <v>36060</v>
      </c>
      <c r="R831" s="31"/>
      <c r="S831" s="32" t="s">
        <v>1215</v>
      </c>
      <c r="T831" s="32" t="s">
        <v>1215</v>
      </c>
      <c r="U831" s="32" t="s">
        <v>3338</v>
      </c>
      <c r="V831" s="32" t="s">
        <v>3565</v>
      </c>
    </row>
    <row r="832" spans="1:22">
      <c r="B832" s="14"/>
      <c r="C832" s="32"/>
      <c r="D832" s="33"/>
      <c r="E832" s="61">
        <v>212290</v>
      </c>
      <c r="G832" s="61" t="s">
        <v>86</v>
      </c>
      <c r="H832" s="61" t="s">
        <v>851</v>
      </c>
      <c r="I832" s="61" t="s">
        <v>894</v>
      </c>
      <c r="J832" s="107"/>
      <c r="K832" s="107"/>
      <c r="L832" s="61" t="s">
        <v>1015</v>
      </c>
      <c r="M832" s="32">
        <v>78749</v>
      </c>
      <c r="N832" s="32">
        <v>47</v>
      </c>
      <c r="O832" s="115">
        <v>16.48</v>
      </c>
      <c r="P832" s="105">
        <v>37580</v>
      </c>
      <c r="Q832" s="105">
        <v>37824</v>
      </c>
      <c r="R832" s="106" t="s">
        <v>750</v>
      </c>
      <c r="S832" s="106" t="s">
        <v>88</v>
      </c>
      <c r="T832" s="106" t="s">
        <v>1736</v>
      </c>
      <c r="U832" s="32" t="s">
        <v>3338</v>
      </c>
      <c r="V832" s="32" t="s">
        <v>2029</v>
      </c>
    </row>
    <row r="833" spans="2:23">
      <c r="B833" s="14"/>
      <c r="C833" s="32"/>
      <c r="D833" s="33"/>
      <c r="E833" s="60">
        <v>299906</v>
      </c>
      <c r="G833" s="56" t="s">
        <v>2499</v>
      </c>
      <c r="H833" s="56" t="s">
        <v>2488</v>
      </c>
      <c r="I833" s="33" t="s">
        <v>3494</v>
      </c>
      <c r="J833" s="32">
        <v>3217443</v>
      </c>
      <c r="L833" s="56" t="s">
        <v>2500</v>
      </c>
      <c r="M833" s="92">
        <v>78745</v>
      </c>
      <c r="N833" s="92">
        <v>108</v>
      </c>
      <c r="O833" s="99">
        <v>6.29</v>
      </c>
      <c r="P833" s="59">
        <v>38915</v>
      </c>
      <c r="Q833" s="59">
        <v>39206</v>
      </c>
      <c r="R833" s="59" t="s">
        <v>4364</v>
      </c>
      <c r="S833" s="93" t="s">
        <v>339</v>
      </c>
      <c r="T833" s="93" t="s">
        <v>340</v>
      </c>
      <c r="U833" s="32" t="s">
        <v>3338</v>
      </c>
      <c r="V833" s="32" t="s">
        <v>777</v>
      </c>
    </row>
    <row r="834" spans="2:23">
      <c r="B834" s="14"/>
      <c r="C834" s="32"/>
      <c r="D834" s="33"/>
      <c r="E834" s="60">
        <v>10047567</v>
      </c>
      <c r="G834" s="56" t="s">
        <v>1112</v>
      </c>
      <c r="H834" s="56" t="s">
        <v>1107</v>
      </c>
      <c r="I834" s="56" t="s">
        <v>1113</v>
      </c>
      <c r="J834" s="92">
        <v>3188615</v>
      </c>
      <c r="K834" s="92"/>
      <c r="L834" s="56" t="s">
        <v>1113</v>
      </c>
      <c r="M834" s="92">
        <v>78729</v>
      </c>
      <c r="N834" s="102">
        <v>305</v>
      </c>
      <c r="O834" s="99">
        <v>16.7</v>
      </c>
      <c r="P834" s="59">
        <v>39261</v>
      </c>
      <c r="Q834" s="59">
        <v>39504</v>
      </c>
      <c r="R834" s="93" t="s">
        <v>4364</v>
      </c>
      <c r="S834" s="93" t="s">
        <v>4222</v>
      </c>
      <c r="T834" s="32" t="s">
        <v>4223</v>
      </c>
      <c r="U834" s="32" t="s">
        <v>3338</v>
      </c>
      <c r="V834" s="93" t="s">
        <v>2284</v>
      </c>
    </row>
    <row r="835" spans="2:23">
      <c r="B835" s="14"/>
      <c r="C835" s="32"/>
      <c r="D835" s="33"/>
      <c r="E835" s="33">
        <v>194888</v>
      </c>
      <c r="G835" s="14" t="s">
        <v>3418</v>
      </c>
      <c r="H835" s="14" t="s">
        <v>857</v>
      </c>
      <c r="I835" s="14" t="s">
        <v>3652</v>
      </c>
      <c r="L835" s="14" t="s">
        <v>1406</v>
      </c>
      <c r="M835" s="8">
        <v>78745</v>
      </c>
      <c r="N835" s="32">
        <v>402</v>
      </c>
      <c r="O835" s="53">
        <v>33</v>
      </c>
      <c r="P835" s="31">
        <v>37295</v>
      </c>
      <c r="Q835" s="31">
        <v>37685</v>
      </c>
      <c r="R835" s="32" t="s">
        <v>750</v>
      </c>
      <c r="S835" s="32" t="s">
        <v>1985</v>
      </c>
      <c r="T835" s="32" t="s">
        <v>1984</v>
      </c>
      <c r="U835" s="32" t="s">
        <v>3338</v>
      </c>
      <c r="V835" s="32" t="s">
        <v>2326</v>
      </c>
    </row>
    <row r="836" spans="2:23">
      <c r="B836" s="14"/>
      <c r="C836" s="32"/>
      <c r="D836" s="33"/>
      <c r="E836" s="131">
        <v>10492923</v>
      </c>
      <c r="F836" s="14"/>
      <c r="G836" s="132" t="s">
        <v>3094</v>
      </c>
      <c r="H836" s="132" t="s">
        <v>1962</v>
      </c>
      <c r="I836" s="132" t="s">
        <v>0</v>
      </c>
      <c r="J836" s="133">
        <v>369364</v>
      </c>
      <c r="K836" s="132"/>
      <c r="L836" s="132"/>
      <c r="M836" s="133" t="s">
        <v>3957</v>
      </c>
      <c r="N836" s="32">
        <v>38</v>
      </c>
      <c r="O836" s="135">
        <v>5.48</v>
      </c>
      <c r="P836" s="134">
        <v>40441</v>
      </c>
      <c r="Q836" s="134">
        <v>40542</v>
      </c>
      <c r="R836" s="32" t="s">
        <v>4111</v>
      </c>
      <c r="S836" s="133" t="s">
        <v>3112</v>
      </c>
      <c r="T836" s="133" t="s">
        <v>3111</v>
      </c>
      <c r="U836" s="32" t="s">
        <v>178</v>
      </c>
      <c r="V836" s="32" t="s">
        <v>3878</v>
      </c>
    </row>
    <row r="837" spans="2:23">
      <c r="B837" s="14"/>
      <c r="C837" s="32"/>
      <c r="D837" s="33"/>
      <c r="E837" s="58" t="s">
        <v>3066</v>
      </c>
      <c r="G837" s="56" t="s">
        <v>810</v>
      </c>
      <c r="H837" s="56" t="s">
        <v>1962</v>
      </c>
      <c r="I837" s="56" t="s">
        <v>0</v>
      </c>
      <c r="J837" s="92">
        <v>369364</v>
      </c>
      <c r="K837" s="92"/>
      <c r="L837" s="56" t="s">
        <v>0</v>
      </c>
      <c r="M837" s="32">
        <v>78745</v>
      </c>
      <c r="N837" s="92">
        <v>58</v>
      </c>
      <c r="O837" s="99">
        <v>5.48</v>
      </c>
      <c r="P837" s="59">
        <v>38810</v>
      </c>
      <c r="Q837" s="59">
        <v>39085</v>
      </c>
      <c r="R837" s="32" t="s">
        <v>4111</v>
      </c>
      <c r="S837" s="32" t="s">
        <v>1963</v>
      </c>
      <c r="T837" s="32" t="s">
        <v>1964</v>
      </c>
      <c r="U837" s="32" t="s">
        <v>562</v>
      </c>
      <c r="V837" s="32" t="s">
        <v>1969</v>
      </c>
    </row>
    <row r="838" spans="2:23">
      <c r="B838" s="14"/>
      <c r="C838" s="32"/>
      <c r="D838" s="33"/>
      <c r="E838" s="33">
        <v>165007</v>
      </c>
      <c r="G838" s="14" t="s">
        <v>4237</v>
      </c>
      <c r="H838" s="14" t="s">
        <v>676</v>
      </c>
      <c r="I838" s="14" t="s">
        <v>3831</v>
      </c>
      <c r="L838" s="14" t="s">
        <v>2726</v>
      </c>
      <c r="M838" s="32">
        <v>78727</v>
      </c>
      <c r="N838" s="41">
        <v>456</v>
      </c>
      <c r="O838" s="53">
        <v>38.735999999999997</v>
      </c>
      <c r="P838" s="31">
        <v>36763</v>
      </c>
      <c r="Q838" s="31">
        <v>36980</v>
      </c>
      <c r="R838" s="31"/>
      <c r="S838" s="32" t="s">
        <v>4238</v>
      </c>
      <c r="T838" s="32" t="s">
        <v>1398</v>
      </c>
      <c r="U838" s="32" t="s">
        <v>3338</v>
      </c>
      <c r="V838" s="32" t="s">
        <v>1769</v>
      </c>
    </row>
    <row r="839" spans="2:23">
      <c r="B839" s="14"/>
      <c r="C839" s="32"/>
      <c r="D839" s="33"/>
      <c r="E839" s="33">
        <v>10115799</v>
      </c>
      <c r="G839" s="14" t="s">
        <v>2402</v>
      </c>
      <c r="H839" s="14" t="s">
        <v>2403</v>
      </c>
      <c r="I839" s="14" t="s">
        <v>2404</v>
      </c>
      <c r="J839" s="32">
        <v>3342859</v>
      </c>
      <c r="M839" s="32">
        <v>78726</v>
      </c>
      <c r="N839" s="32">
        <v>300</v>
      </c>
      <c r="O839" s="53">
        <v>30.02</v>
      </c>
      <c r="P839" s="59">
        <v>39493</v>
      </c>
      <c r="Q839" s="14"/>
      <c r="R839" s="32" t="s">
        <v>2033</v>
      </c>
      <c r="S839" s="93" t="s">
        <v>258</v>
      </c>
      <c r="T839" s="32" t="s">
        <v>3229</v>
      </c>
      <c r="U839" s="32" t="s">
        <v>562</v>
      </c>
      <c r="V839" s="32" t="s">
        <v>3922</v>
      </c>
    </row>
    <row r="840" spans="2:23">
      <c r="B840" s="14"/>
      <c r="C840" s="32"/>
      <c r="D840" s="33"/>
      <c r="E840" s="33" t="s">
        <v>1043</v>
      </c>
      <c r="G840" s="14" t="s">
        <v>2353</v>
      </c>
      <c r="H840" s="14" t="s">
        <v>33</v>
      </c>
      <c r="I840" s="14" t="s">
        <v>1044</v>
      </c>
      <c r="J840" s="32">
        <v>3331321</v>
      </c>
      <c r="L840" s="59"/>
      <c r="M840" s="32" t="s">
        <v>34</v>
      </c>
      <c r="N840" s="32">
        <v>53</v>
      </c>
      <c r="O840" s="32">
        <v>11.2</v>
      </c>
      <c r="P840" s="59">
        <v>39437</v>
      </c>
      <c r="Q840" s="59">
        <v>39721</v>
      </c>
      <c r="R840" s="106" t="s">
        <v>2045</v>
      </c>
      <c r="S840" s="93" t="s">
        <v>1684</v>
      </c>
      <c r="T840" s="32" t="s">
        <v>687</v>
      </c>
      <c r="U840" s="32" t="s">
        <v>3338</v>
      </c>
      <c r="V840" s="32" t="s">
        <v>2317</v>
      </c>
    </row>
    <row r="841" spans="2:23">
      <c r="B841" s="14"/>
      <c r="C841" s="32"/>
      <c r="D841" s="33"/>
      <c r="E841" s="63">
        <v>111604</v>
      </c>
      <c r="G841" s="14" t="s">
        <v>2998</v>
      </c>
      <c r="H841" s="14" t="s">
        <v>2997</v>
      </c>
      <c r="I841" s="14" t="s">
        <v>2999</v>
      </c>
      <c r="L841" s="14" t="s">
        <v>1017</v>
      </c>
      <c r="M841" s="32">
        <v>78705</v>
      </c>
      <c r="N841" s="41">
        <v>19</v>
      </c>
      <c r="O841" s="53">
        <v>0.70799999999999996</v>
      </c>
      <c r="P841" s="31">
        <v>36528</v>
      </c>
      <c r="Q841" s="31">
        <v>36741</v>
      </c>
      <c r="R841" s="31"/>
      <c r="S841" s="32" t="s">
        <v>3000</v>
      </c>
      <c r="T841" s="32" t="s">
        <v>3001</v>
      </c>
      <c r="U841" s="32" t="s">
        <v>3338</v>
      </c>
      <c r="V841" s="32" t="s">
        <v>3002</v>
      </c>
    </row>
    <row r="842" spans="2:23">
      <c r="B842" s="14"/>
      <c r="C842" s="32"/>
      <c r="D842" s="33"/>
      <c r="G842" s="14" t="s">
        <v>899</v>
      </c>
      <c r="H842" s="14" t="s">
        <v>900</v>
      </c>
      <c r="I842" s="14" t="s">
        <v>901</v>
      </c>
      <c r="L842" s="14" t="s">
        <v>1018</v>
      </c>
      <c r="M842" s="32">
        <v>78705</v>
      </c>
      <c r="N842" s="41">
        <v>26</v>
      </c>
      <c r="O842" s="53">
        <v>0.92</v>
      </c>
      <c r="P842" s="31">
        <v>35480</v>
      </c>
      <c r="Q842" s="31">
        <v>35622</v>
      </c>
      <c r="R842" s="31"/>
      <c r="S842" s="32" t="s">
        <v>903</v>
      </c>
      <c r="T842" s="32" t="s">
        <v>904</v>
      </c>
      <c r="U842" s="32" t="s">
        <v>3338</v>
      </c>
      <c r="V842" s="32" t="s">
        <v>3559</v>
      </c>
    </row>
    <row r="843" spans="2:23">
      <c r="B843" s="14"/>
      <c r="C843" s="32"/>
      <c r="D843" s="33"/>
      <c r="E843" s="63">
        <v>170770</v>
      </c>
      <c r="G843" s="14" t="s">
        <v>1039</v>
      </c>
      <c r="H843" s="14" t="s">
        <v>3923</v>
      </c>
      <c r="I843" s="14" t="s">
        <v>3134</v>
      </c>
      <c r="L843" s="14" t="s">
        <v>3135</v>
      </c>
      <c r="M843" s="32">
        <v>78727</v>
      </c>
      <c r="N843" s="41">
        <v>368</v>
      </c>
      <c r="O843" s="53">
        <v>18.7</v>
      </c>
      <c r="P843" s="31">
        <v>36929</v>
      </c>
      <c r="Q843" s="31">
        <v>37182</v>
      </c>
      <c r="R843" s="32" t="s">
        <v>750</v>
      </c>
      <c r="S843" s="32" t="s">
        <v>1040</v>
      </c>
      <c r="T843" s="32" t="s">
        <v>1041</v>
      </c>
      <c r="U843" s="32" t="s">
        <v>3338</v>
      </c>
      <c r="V843" s="32" t="s">
        <v>1089</v>
      </c>
    </row>
    <row r="844" spans="2:23">
      <c r="B844" s="14"/>
      <c r="C844" s="32"/>
      <c r="D844" s="33"/>
      <c r="E844" s="63">
        <v>166311</v>
      </c>
      <c r="G844" s="14" t="s">
        <v>3845</v>
      </c>
      <c r="H844" s="14" t="s">
        <v>3086</v>
      </c>
      <c r="I844" s="14" t="s">
        <v>3846</v>
      </c>
      <c r="L844" s="14" t="s">
        <v>315</v>
      </c>
      <c r="M844" s="32">
        <v>78704</v>
      </c>
      <c r="N844" s="41">
        <v>252</v>
      </c>
      <c r="O844" s="53">
        <v>13.18</v>
      </c>
      <c r="P844" s="31">
        <v>36811</v>
      </c>
      <c r="Q844" s="31">
        <v>37036</v>
      </c>
      <c r="R844" s="31"/>
      <c r="S844" s="32" t="s">
        <v>3847</v>
      </c>
      <c r="T844" s="32" t="s">
        <v>3848</v>
      </c>
      <c r="U844" s="32" t="s">
        <v>3338</v>
      </c>
      <c r="V844" s="32" t="s">
        <v>1769</v>
      </c>
    </row>
    <row r="845" spans="2:23">
      <c r="B845" s="14"/>
      <c r="C845" s="32"/>
      <c r="D845" s="33"/>
      <c r="E845" s="131">
        <v>10807965</v>
      </c>
      <c r="F845" s="14"/>
      <c r="G845" s="132" t="s">
        <v>4554</v>
      </c>
      <c r="H845" s="132" t="s">
        <v>4552</v>
      </c>
      <c r="I845" s="132" t="s">
        <v>4553</v>
      </c>
      <c r="J845" s="133">
        <v>3430625</v>
      </c>
      <c r="K845" s="14"/>
      <c r="M845" s="133" t="s">
        <v>3749</v>
      </c>
      <c r="N845" s="32">
        <v>34</v>
      </c>
      <c r="O845" s="144">
        <v>12.05</v>
      </c>
      <c r="P845" s="134">
        <v>41124</v>
      </c>
      <c r="R845" s="32" t="s">
        <v>4257</v>
      </c>
      <c r="S845" s="133" t="s">
        <v>127</v>
      </c>
      <c r="T845" s="133" t="s">
        <v>1991</v>
      </c>
      <c r="U845" s="32" t="s">
        <v>915</v>
      </c>
      <c r="V845" s="32" t="s">
        <v>4579</v>
      </c>
      <c r="W845" s="185" t="s">
        <v>946</v>
      </c>
    </row>
    <row r="846" spans="2:23">
      <c r="B846" s="14"/>
      <c r="C846" s="32"/>
      <c r="D846" s="33"/>
      <c r="E846" s="33">
        <v>173207</v>
      </c>
      <c r="G846" s="14" t="s">
        <v>3298</v>
      </c>
      <c r="H846" s="14" t="s">
        <v>2901</v>
      </c>
      <c r="I846" s="14" t="s">
        <v>3299</v>
      </c>
      <c r="L846" s="14" t="s">
        <v>3304</v>
      </c>
      <c r="M846" s="32">
        <v>78744</v>
      </c>
      <c r="N846" s="55">
        <v>50</v>
      </c>
      <c r="O846" s="53">
        <v>8.4</v>
      </c>
      <c r="P846" s="31">
        <v>37034</v>
      </c>
      <c r="Q846" s="31">
        <v>37190</v>
      </c>
      <c r="R846" s="32" t="s">
        <v>750</v>
      </c>
      <c r="S846" s="32" t="s">
        <v>3300</v>
      </c>
      <c r="T846" s="32" t="s">
        <v>3301</v>
      </c>
      <c r="U846" s="32" t="s">
        <v>3338</v>
      </c>
      <c r="V846" s="32" t="s">
        <v>1090</v>
      </c>
      <c r="W846" s="185" t="s">
        <v>1851</v>
      </c>
    </row>
    <row r="847" spans="2:23">
      <c r="B847" s="14"/>
      <c r="C847" s="32"/>
      <c r="D847" s="33"/>
      <c r="E847" s="33">
        <v>173240</v>
      </c>
      <c r="G847" s="14" t="s">
        <v>3302</v>
      </c>
      <c r="H847" s="14" t="s">
        <v>2902</v>
      </c>
      <c r="I847" s="14" t="s">
        <v>3303</v>
      </c>
      <c r="L847" s="14" t="s">
        <v>834</v>
      </c>
      <c r="M847" s="32">
        <v>78744</v>
      </c>
      <c r="N847" s="55">
        <v>50</v>
      </c>
      <c r="O847" s="53">
        <v>8.42</v>
      </c>
      <c r="P847" s="31">
        <v>37034</v>
      </c>
      <c r="Q847" s="31">
        <v>37270</v>
      </c>
      <c r="R847" s="32" t="s">
        <v>750</v>
      </c>
      <c r="S847" s="32" t="s">
        <v>3300</v>
      </c>
      <c r="T847" s="32" t="s">
        <v>3301</v>
      </c>
      <c r="U847" s="32" t="s">
        <v>3338</v>
      </c>
      <c r="V847" s="32" t="s">
        <v>1090</v>
      </c>
      <c r="W847" s="185" t="s">
        <v>1857</v>
      </c>
    </row>
    <row r="848" spans="2:23">
      <c r="B848" s="14"/>
      <c r="C848" s="32"/>
      <c r="D848" s="33"/>
      <c r="E848" s="33">
        <v>205823</v>
      </c>
      <c r="G848" s="14" t="s">
        <v>2324</v>
      </c>
      <c r="H848" s="14" t="s">
        <v>2111</v>
      </c>
      <c r="I848" s="14" t="s">
        <v>2106</v>
      </c>
      <c r="L848" s="14" t="s">
        <v>2325</v>
      </c>
      <c r="M848" s="32">
        <v>78705</v>
      </c>
      <c r="N848" s="32">
        <v>149</v>
      </c>
      <c r="O848" s="53">
        <v>2.2400000000000002</v>
      </c>
      <c r="P848" s="31">
        <v>37431</v>
      </c>
      <c r="Q848" s="31">
        <v>37496</v>
      </c>
      <c r="R848" s="32" t="s">
        <v>753</v>
      </c>
      <c r="S848" s="32" t="s">
        <v>4286</v>
      </c>
      <c r="T848" s="32" t="s">
        <v>1398</v>
      </c>
      <c r="U848" s="32" t="s">
        <v>3338</v>
      </c>
      <c r="V848" s="32" t="s">
        <v>2327</v>
      </c>
      <c r="W848" s="185" t="s">
        <v>1847</v>
      </c>
    </row>
    <row r="849" spans="1:23">
      <c r="B849" s="14"/>
      <c r="C849" s="32"/>
      <c r="D849" s="33"/>
      <c r="E849" s="63"/>
      <c r="G849" s="14" t="s">
        <v>2009</v>
      </c>
      <c r="H849" s="14" t="s">
        <v>905</v>
      </c>
      <c r="I849" s="14" t="s">
        <v>906</v>
      </c>
      <c r="L849" s="14" t="s">
        <v>316</v>
      </c>
      <c r="M849" s="32">
        <v>78664</v>
      </c>
      <c r="N849" s="41">
        <v>230</v>
      </c>
      <c r="O849" s="53">
        <v>13.5</v>
      </c>
      <c r="P849" s="31" t="s">
        <v>418</v>
      </c>
      <c r="Q849" s="31" t="s">
        <v>418</v>
      </c>
      <c r="R849" s="31"/>
      <c r="S849" s="32" t="s">
        <v>1224</v>
      </c>
      <c r="T849" s="32" t="s">
        <v>1224</v>
      </c>
      <c r="U849" s="32" t="s">
        <v>3338</v>
      </c>
      <c r="V849" s="32" t="s">
        <v>345</v>
      </c>
      <c r="W849" s="185" t="s">
        <v>4461</v>
      </c>
    </row>
    <row r="850" spans="1:23">
      <c r="A850" s="137"/>
      <c r="B850" s="14"/>
      <c r="C850" s="136"/>
      <c r="D850" s="33"/>
      <c r="E850" s="131">
        <v>10854071</v>
      </c>
      <c r="F850" s="14"/>
      <c r="G850" s="132" t="s">
        <v>4611</v>
      </c>
      <c r="H850" s="132" t="s">
        <v>4609</v>
      </c>
      <c r="I850" s="132" t="s">
        <v>4610</v>
      </c>
      <c r="J850" s="133">
        <v>476132</v>
      </c>
      <c r="K850" s="14"/>
      <c r="M850" s="133" t="s">
        <v>540</v>
      </c>
      <c r="N850" s="32">
        <v>47</v>
      </c>
      <c r="O850" s="135">
        <v>0.5</v>
      </c>
      <c r="P850" s="134">
        <v>41218</v>
      </c>
      <c r="R850" s="32" t="s">
        <v>1892</v>
      </c>
      <c r="S850" s="133" t="s">
        <v>4661</v>
      </c>
      <c r="T850" s="133" t="s">
        <v>1884</v>
      </c>
      <c r="U850" s="32" t="s">
        <v>915</v>
      </c>
      <c r="V850" s="32" t="s">
        <v>4706</v>
      </c>
      <c r="W850" s="185" t="s">
        <v>4500</v>
      </c>
    </row>
    <row r="851" spans="1:23">
      <c r="B851" s="14"/>
      <c r="C851" s="32"/>
      <c r="D851" s="33"/>
      <c r="E851" s="68">
        <v>237877</v>
      </c>
      <c r="G851" s="67" t="s">
        <v>2885</v>
      </c>
      <c r="H851" s="70" t="s">
        <v>2886</v>
      </c>
      <c r="I851" s="70" t="s">
        <v>2887</v>
      </c>
      <c r="J851" s="123">
        <v>3050557</v>
      </c>
      <c r="K851" s="123"/>
      <c r="L851" s="70" t="s">
        <v>2888</v>
      </c>
      <c r="M851" s="32">
        <v>78702</v>
      </c>
      <c r="N851" s="32">
        <v>160</v>
      </c>
      <c r="O851" s="53">
        <v>6.08</v>
      </c>
      <c r="P851" s="69">
        <v>38167</v>
      </c>
      <c r="Q851" s="69">
        <v>38314</v>
      </c>
      <c r="R851" s="32" t="s">
        <v>2033</v>
      </c>
      <c r="S851" s="32" t="s">
        <v>2034</v>
      </c>
      <c r="T851" s="32" t="s">
        <v>2035</v>
      </c>
      <c r="U851" s="32" t="s">
        <v>3338</v>
      </c>
      <c r="V851" s="32" t="s">
        <v>2890</v>
      </c>
      <c r="W851" s="185" t="s">
        <v>4566</v>
      </c>
    </row>
    <row r="852" spans="1:23">
      <c r="B852" s="14"/>
      <c r="C852" s="32"/>
      <c r="D852" s="33"/>
      <c r="G852" s="14" t="s">
        <v>1318</v>
      </c>
      <c r="H852" s="14" t="s">
        <v>1319</v>
      </c>
      <c r="I852" s="14" t="s">
        <v>3183</v>
      </c>
      <c r="L852" s="14" t="s">
        <v>317</v>
      </c>
      <c r="M852" s="32">
        <v>78749</v>
      </c>
      <c r="N852" s="41">
        <v>202</v>
      </c>
      <c r="O852" s="53">
        <v>11.5</v>
      </c>
      <c r="P852" s="31">
        <v>35935</v>
      </c>
      <c r="Q852" s="31">
        <v>36033</v>
      </c>
      <c r="R852" s="31"/>
      <c r="S852" s="32" t="s">
        <v>1320</v>
      </c>
      <c r="T852" s="32" t="s">
        <v>1321</v>
      </c>
      <c r="U852" s="32" t="s">
        <v>3338</v>
      </c>
      <c r="V852" s="32" t="s">
        <v>3564</v>
      </c>
      <c r="W852" s="185" t="s">
        <v>4688</v>
      </c>
    </row>
    <row r="853" spans="1:23">
      <c r="B853" s="14"/>
      <c r="C853" s="32"/>
      <c r="D853" s="33"/>
      <c r="E853" s="58" t="s">
        <v>3065</v>
      </c>
      <c r="G853" s="56" t="s">
        <v>809</v>
      </c>
      <c r="H853" s="56" t="s">
        <v>1603</v>
      </c>
      <c r="I853" s="56" t="s">
        <v>3452</v>
      </c>
      <c r="J853" s="92">
        <v>3283674</v>
      </c>
      <c r="K853" s="92"/>
      <c r="L853" s="56" t="s">
        <v>3452</v>
      </c>
      <c r="M853" s="92">
        <v>78732</v>
      </c>
      <c r="N853" s="32">
        <v>20</v>
      </c>
      <c r="O853" s="99">
        <v>4.6440000000000001</v>
      </c>
      <c r="P853" s="59">
        <v>39125</v>
      </c>
      <c r="Q853" s="59">
        <v>39485</v>
      </c>
      <c r="R853" s="93" t="s">
        <v>1562</v>
      </c>
      <c r="S853" s="93" t="s">
        <v>587</v>
      </c>
      <c r="T853" s="32" t="s">
        <v>588</v>
      </c>
      <c r="U853" s="133" t="s">
        <v>562</v>
      </c>
      <c r="V853" s="93" t="s">
        <v>2285</v>
      </c>
    </row>
    <row r="854" spans="1:23">
      <c r="B854" s="14"/>
      <c r="C854" s="32"/>
      <c r="D854" s="33"/>
      <c r="E854" s="131">
        <v>10467473</v>
      </c>
      <c r="F854" s="14"/>
      <c r="G854" s="132" t="s">
        <v>2661</v>
      </c>
      <c r="H854" s="132" t="s">
        <v>4492</v>
      </c>
      <c r="I854" s="132" t="s">
        <v>3452</v>
      </c>
      <c r="J854" s="133">
        <v>3283674</v>
      </c>
      <c r="K854" s="132"/>
      <c r="L854" s="132"/>
      <c r="M854" s="133" t="s">
        <v>1401</v>
      </c>
      <c r="N854" s="32">
        <v>20</v>
      </c>
      <c r="O854" s="135">
        <v>19.48</v>
      </c>
      <c r="P854" s="134">
        <v>40378</v>
      </c>
      <c r="Q854" s="132"/>
      <c r="R854" s="32" t="s">
        <v>4111</v>
      </c>
      <c r="S854" s="133" t="s">
        <v>3103</v>
      </c>
      <c r="T854" s="133" t="s">
        <v>3448</v>
      </c>
      <c r="U854" s="32" t="s">
        <v>562</v>
      </c>
      <c r="V854" s="32" t="s">
        <v>3878</v>
      </c>
    </row>
    <row r="855" spans="1:23">
      <c r="B855" s="14"/>
      <c r="C855" s="32"/>
      <c r="D855" s="33"/>
      <c r="E855" s="131">
        <v>10768245</v>
      </c>
      <c r="F855" s="14"/>
      <c r="G855" s="132" t="s">
        <v>4465</v>
      </c>
      <c r="H855" s="132" t="s">
        <v>4493</v>
      </c>
      <c r="I855" s="132" t="s">
        <v>3452</v>
      </c>
      <c r="J855" s="133">
        <v>3283674</v>
      </c>
      <c r="K855" s="132"/>
      <c r="M855" s="133" t="s">
        <v>1401</v>
      </c>
      <c r="N855" s="32">
        <v>20</v>
      </c>
      <c r="O855" s="135">
        <v>4.9000000000000004</v>
      </c>
      <c r="P855" s="134">
        <v>41046</v>
      </c>
      <c r="Q855" s="134">
        <v>41137</v>
      </c>
      <c r="R855" s="32" t="s">
        <v>4111</v>
      </c>
      <c r="S855" s="133" t="s">
        <v>3103</v>
      </c>
      <c r="T855" s="133" t="s">
        <v>4482</v>
      </c>
      <c r="U855" s="133" t="s">
        <v>914</v>
      </c>
      <c r="V855" s="32" t="s">
        <v>4519</v>
      </c>
    </row>
    <row r="856" spans="1:23">
      <c r="B856" s="14"/>
      <c r="C856" s="32"/>
      <c r="D856" s="33"/>
      <c r="E856" s="33">
        <v>106935</v>
      </c>
      <c r="G856" s="14" t="s">
        <v>155</v>
      </c>
      <c r="H856" s="14" t="s">
        <v>4047</v>
      </c>
      <c r="I856" s="14" t="s">
        <v>953</v>
      </c>
      <c r="L856" s="14" t="s">
        <v>1510</v>
      </c>
      <c r="M856" s="32">
        <v>78726</v>
      </c>
      <c r="N856" s="41">
        <v>444</v>
      </c>
      <c r="O856" s="53">
        <v>30.98</v>
      </c>
      <c r="P856" s="31">
        <v>36433</v>
      </c>
      <c r="Q856" s="31">
        <v>36565</v>
      </c>
      <c r="R856" s="31"/>
      <c r="S856" s="32" t="s">
        <v>686</v>
      </c>
      <c r="T856" s="32" t="s">
        <v>687</v>
      </c>
      <c r="U856" s="32" t="s">
        <v>3338</v>
      </c>
      <c r="V856" s="32" t="s">
        <v>1379</v>
      </c>
    </row>
    <row r="857" spans="1:23">
      <c r="B857" s="14"/>
      <c r="C857" s="32"/>
      <c r="D857" s="33"/>
      <c r="G857" s="14" t="s">
        <v>2569</v>
      </c>
      <c r="H857" s="14" t="s">
        <v>2003</v>
      </c>
      <c r="I857" s="14" t="s">
        <v>667</v>
      </c>
      <c r="L857" s="14" t="s">
        <v>320</v>
      </c>
      <c r="M857" s="32">
        <v>78750</v>
      </c>
      <c r="N857" s="41">
        <v>208</v>
      </c>
      <c r="O857" s="53">
        <v>10</v>
      </c>
      <c r="P857" s="31" t="s">
        <v>418</v>
      </c>
      <c r="Q857" s="31" t="s">
        <v>418</v>
      </c>
      <c r="R857" s="31"/>
      <c r="S857" s="32" t="s">
        <v>1224</v>
      </c>
      <c r="T857" s="32" t="s">
        <v>1224</v>
      </c>
      <c r="U857" s="32" t="s">
        <v>3338</v>
      </c>
      <c r="V857" s="32" t="s">
        <v>3564</v>
      </c>
    </row>
    <row r="858" spans="1:23">
      <c r="B858" s="14"/>
      <c r="C858" s="137"/>
      <c r="D858" s="33"/>
      <c r="E858" s="131">
        <v>10218858</v>
      </c>
      <c r="F858" s="14"/>
      <c r="G858" s="132" t="s">
        <v>4204</v>
      </c>
      <c r="H858" s="132" t="s">
        <v>4205</v>
      </c>
      <c r="I858" s="132" t="s">
        <v>4206</v>
      </c>
      <c r="J858" s="133">
        <v>201758</v>
      </c>
      <c r="K858" s="132"/>
      <c r="M858" s="133" t="s">
        <v>3669</v>
      </c>
      <c r="N858" s="32">
        <v>6</v>
      </c>
      <c r="O858" s="140">
        <v>0.20300000000000001</v>
      </c>
      <c r="P858" s="134">
        <v>39791</v>
      </c>
      <c r="Q858" s="14"/>
      <c r="R858" s="133" t="s">
        <v>263</v>
      </c>
      <c r="S858" s="133" t="s">
        <v>4207</v>
      </c>
      <c r="T858" s="133" t="s">
        <v>4208</v>
      </c>
      <c r="U858" s="133" t="s">
        <v>562</v>
      </c>
      <c r="V858" s="32" t="s">
        <v>2281</v>
      </c>
    </row>
    <row r="859" spans="1:23">
      <c r="D859" s="33"/>
      <c r="G859" s="14" t="s">
        <v>1322</v>
      </c>
      <c r="H859" s="14" t="s">
        <v>4147</v>
      </c>
      <c r="I859" s="14" t="s">
        <v>3897</v>
      </c>
      <c r="L859" s="14" t="s">
        <v>321</v>
      </c>
      <c r="M859" s="32">
        <v>78750</v>
      </c>
      <c r="N859" s="41">
        <v>96</v>
      </c>
      <c r="O859" s="53">
        <v>16.97</v>
      </c>
      <c r="P859" s="31">
        <v>33984</v>
      </c>
      <c r="Q859" s="31">
        <v>34079</v>
      </c>
      <c r="R859" s="31"/>
      <c r="S859" s="32" t="s">
        <v>4148</v>
      </c>
      <c r="T859" s="32" t="s">
        <v>4149</v>
      </c>
      <c r="U859" s="32" t="s">
        <v>3338</v>
      </c>
      <c r="V859" s="32" t="s">
        <v>1281</v>
      </c>
    </row>
    <row r="860" spans="1:23">
      <c r="B860" s="14"/>
      <c r="C860" s="32"/>
      <c r="D860" s="33"/>
      <c r="E860" s="131" t="s">
        <v>4563</v>
      </c>
      <c r="F860" s="14"/>
      <c r="G860" s="132" t="s">
        <v>4533</v>
      </c>
      <c r="H860" s="132" t="s">
        <v>4564</v>
      </c>
      <c r="I860" s="132" t="s">
        <v>2943</v>
      </c>
      <c r="J860" s="132" t="s">
        <v>2941</v>
      </c>
      <c r="K860" s="132" t="s">
        <v>2942</v>
      </c>
      <c r="L860" s="132">
        <v>3523938</v>
      </c>
      <c r="M860" s="133" t="s">
        <v>2936</v>
      </c>
      <c r="N860" s="133">
        <v>139</v>
      </c>
      <c r="O860" s="135">
        <v>6.65</v>
      </c>
      <c r="P860" s="59">
        <v>40869</v>
      </c>
      <c r="Q860" s="59">
        <v>41177</v>
      </c>
      <c r="R860" s="32" t="s">
        <v>2147</v>
      </c>
      <c r="S860" s="133" t="s">
        <v>4253</v>
      </c>
      <c r="T860" s="133" t="s">
        <v>1168</v>
      </c>
      <c r="U860" s="32" t="s">
        <v>178</v>
      </c>
      <c r="V860" s="32" t="s">
        <v>664</v>
      </c>
    </row>
    <row r="861" spans="1:23">
      <c r="B861" s="14"/>
      <c r="C861" s="32"/>
      <c r="D861" s="33"/>
      <c r="G861" s="14" t="s">
        <v>4150</v>
      </c>
      <c r="H861" s="14" t="s">
        <v>2007</v>
      </c>
      <c r="I861" s="14" t="s">
        <v>2008</v>
      </c>
      <c r="L861" s="14" t="s">
        <v>4133</v>
      </c>
      <c r="M861" s="32">
        <v>78754</v>
      </c>
      <c r="N861" s="41">
        <v>338</v>
      </c>
      <c r="O861" s="53">
        <v>19.87</v>
      </c>
      <c r="P861" s="31">
        <v>35670</v>
      </c>
      <c r="Q861" s="31">
        <v>35997</v>
      </c>
      <c r="R861" s="31"/>
      <c r="S861" s="32" t="s">
        <v>4151</v>
      </c>
      <c r="T861" s="32" t="s">
        <v>4152</v>
      </c>
      <c r="U861" s="32" t="s">
        <v>3338</v>
      </c>
      <c r="V861" s="32" t="s">
        <v>3561</v>
      </c>
    </row>
    <row r="862" spans="1:23">
      <c r="B862" s="14"/>
      <c r="C862" s="32"/>
      <c r="D862" s="33"/>
      <c r="E862" s="131">
        <v>10211311</v>
      </c>
      <c r="F862" s="14"/>
      <c r="G862" s="132" t="s">
        <v>4209</v>
      </c>
      <c r="H862" s="132" t="s">
        <v>4210</v>
      </c>
      <c r="I862" s="132" t="s">
        <v>4211</v>
      </c>
      <c r="J862" s="133">
        <v>842108</v>
      </c>
      <c r="K862" s="132"/>
      <c r="M862" s="133" t="s">
        <v>3660</v>
      </c>
      <c r="N862" s="32">
        <v>16</v>
      </c>
      <c r="O862" s="140">
        <v>0.74099999999999999</v>
      </c>
      <c r="P862" s="134">
        <v>39764</v>
      </c>
      <c r="Q862" s="14"/>
      <c r="R862" s="133" t="s">
        <v>1671</v>
      </c>
      <c r="S862" s="133" t="s">
        <v>4212</v>
      </c>
      <c r="T862" s="133" t="s">
        <v>4213</v>
      </c>
      <c r="U862" s="133" t="s">
        <v>562</v>
      </c>
      <c r="V862" s="32" t="s">
        <v>2281</v>
      </c>
    </row>
    <row r="863" spans="1:23">
      <c r="B863" s="14"/>
      <c r="C863" s="32"/>
      <c r="D863" s="33"/>
      <c r="E863" s="58" t="s">
        <v>1199</v>
      </c>
      <c r="G863" s="56" t="s">
        <v>1200</v>
      </c>
      <c r="H863" s="14" t="s">
        <v>1201</v>
      </c>
      <c r="I863" s="14" t="s">
        <v>1202</v>
      </c>
      <c r="J863" s="32">
        <v>593138</v>
      </c>
      <c r="L863" s="56" t="s">
        <v>3220</v>
      </c>
      <c r="M863" s="32">
        <v>78705</v>
      </c>
      <c r="N863" s="32">
        <v>7</v>
      </c>
      <c r="O863" s="53">
        <v>0.379</v>
      </c>
      <c r="P863" s="59">
        <v>37999</v>
      </c>
      <c r="Q863" s="59">
        <v>38180</v>
      </c>
      <c r="R863" s="32" t="s">
        <v>604</v>
      </c>
      <c r="S863" s="32" t="s">
        <v>3221</v>
      </c>
      <c r="T863" s="32" t="s">
        <v>2685</v>
      </c>
      <c r="U863" s="32" t="s">
        <v>914</v>
      </c>
      <c r="V863" s="32" t="s">
        <v>4053</v>
      </c>
    </row>
    <row r="864" spans="1:23">
      <c r="B864" s="14"/>
      <c r="C864" s="32"/>
      <c r="D864" s="33"/>
      <c r="E864" s="58" t="s">
        <v>1992</v>
      </c>
      <c r="G864" s="60" t="s">
        <v>459</v>
      </c>
      <c r="H864" s="60" t="s">
        <v>1292</v>
      </c>
      <c r="I864" s="60" t="s">
        <v>460</v>
      </c>
      <c r="J864" s="92">
        <v>949503</v>
      </c>
      <c r="K864" s="92"/>
      <c r="L864" s="60" t="s">
        <v>460</v>
      </c>
      <c r="M864" s="92">
        <v>78746</v>
      </c>
      <c r="N864" s="92">
        <v>43</v>
      </c>
      <c r="O864" s="99">
        <v>10.84</v>
      </c>
      <c r="P864" s="114">
        <v>39007</v>
      </c>
      <c r="Q864" s="114">
        <v>39224</v>
      </c>
      <c r="R864" s="92" t="s">
        <v>4111</v>
      </c>
      <c r="S864" s="92" t="s">
        <v>2169</v>
      </c>
      <c r="T864" s="92" t="s">
        <v>1933</v>
      </c>
      <c r="U864" s="93" t="s">
        <v>3338</v>
      </c>
      <c r="V864" s="32" t="s">
        <v>4361</v>
      </c>
    </row>
    <row r="865" spans="2:22">
      <c r="B865" s="14"/>
      <c r="C865" s="32"/>
      <c r="D865" s="33"/>
      <c r="E865" s="33">
        <v>10076617</v>
      </c>
      <c r="G865" s="14" t="s">
        <v>3604</v>
      </c>
      <c r="H865" s="14" t="s">
        <v>1431</v>
      </c>
      <c r="I865" s="14" t="s">
        <v>1432</v>
      </c>
      <c r="L865" s="35"/>
      <c r="M865" s="32">
        <v>78703</v>
      </c>
      <c r="N865" s="92">
        <v>4</v>
      </c>
      <c r="O865" s="99">
        <v>0.27500000000000002</v>
      </c>
      <c r="P865" s="59">
        <v>39356</v>
      </c>
      <c r="Q865" s="14"/>
      <c r="R865" s="32" t="s">
        <v>4111</v>
      </c>
      <c r="S865" s="93" t="s">
        <v>3305</v>
      </c>
      <c r="T865" s="32" t="s">
        <v>3306</v>
      </c>
      <c r="U865" s="32" t="s">
        <v>562</v>
      </c>
      <c r="V865" s="93" t="s">
        <v>4107</v>
      </c>
    </row>
    <row r="866" spans="2:22">
      <c r="B866" s="14"/>
      <c r="C866" s="32"/>
      <c r="D866" s="33"/>
      <c r="E866" s="33">
        <v>164625</v>
      </c>
      <c r="G866" s="14" t="s">
        <v>4024</v>
      </c>
      <c r="H866" s="14" t="s">
        <v>2868</v>
      </c>
      <c r="I866" s="14" t="s">
        <v>3927</v>
      </c>
      <c r="L866" s="14" t="s">
        <v>3829</v>
      </c>
      <c r="M866" s="32">
        <v>78744</v>
      </c>
      <c r="N866" s="41">
        <v>300</v>
      </c>
      <c r="O866" s="53">
        <v>30.04</v>
      </c>
      <c r="P866" s="31">
        <v>36768</v>
      </c>
      <c r="Q866" s="31">
        <v>36936</v>
      </c>
      <c r="R866" s="31"/>
      <c r="S866" s="32" t="s">
        <v>4025</v>
      </c>
      <c r="T866" s="32" t="s">
        <v>4027</v>
      </c>
      <c r="U866" s="32" t="s">
        <v>3338</v>
      </c>
      <c r="V866" s="32" t="s">
        <v>1769</v>
      </c>
    </row>
    <row r="867" spans="2:22">
      <c r="B867" s="14"/>
      <c r="C867" s="32"/>
      <c r="D867" s="33"/>
      <c r="E867" s="131">
        <v>10817202</v>
      </c>
      <c r="F867" s="14"/>
      <c r="G867" s="132" t="s">
        <v>4545</v>
      </c>
      <c r="H867" s="132" t="s">
        <v>4543</v>
      </c>
      <c r="I867" s="132" t="s">
        <v>4544</v>
      </c>
      <c r="J867" s="133">
        <v>1108772</v>
      </c>
      <c r="K867" s="14"/>
      <c r="M867" s="133" t="s">
        <v>4546</v>
      </c>
      <c r="N867" s="32">
        <v>242</v>
      </c>
      <c r="O867" s="144">
        <v>14.214</v>
      </c>
      <c r="P867" s="134">
        <v>41144</v>
      </c>
      <c r="R867" s="32" t="s">
        <v>263</v>
      </c>
      <c r="S867" s="133" t="s">
        <v>4565</v>
      </c>
      <c r="T867" s="133" t="s">
        <v>222</v>
      </c>
      <c r="U867" s="32" t="s">
        <v>915</v>
      </c>
      <c r="V867" s="32" t="s">
        <v>4579</v>
      </c>
    </row>
    <row r="868" spans="2:22">
      <c r="B868" s="14"/>
      <c r="C868" s="32"/>
      <c r="D868" s="33"/>
      <c r="G868" s="14" t="s">
        <v>1541</v>
      </c>
      <c r="H868" s="14" t="s">
        <v>4153</v>
      </c>
      <c r="I868" s="14" t="s">
        <v>4154</v>
      </c>
      <c r="L868" s="14" t="s">
        <v>4134</v>
      </c>
      <c r="M868" s="32">
        <v>78754</v>
      </c>
      <c r="N868" s="41">
        <v>290</v>
      </c>
      <c r="O868" s="53">
        <v>17.5</v>
      </c>
      <c r="P868" s="31" t="s">
        <v>418</v>
      </c>
      <c r="Q868" s="31" t="s">
        <v>418</v>
      </c>
      <c r="R868" s="31"/>
      <c r="S868" s="32" t="s">
        <v>4155</v>
      </c>
      <c r="T868" s="32" t="s">
        <v>1224</v>
      </c>
      <c r="U868" s="32" t="s">
        <v>3338</v>
      </c>
      <c r="V868" s="32" t="s">
        <v>3561</v>
      </c>
    </row>
    <row r="869" spans="2:22">
      <c r="B869" s="14"/>
      <c r="C869" s="32"/>
      <c r="D869" s="33"/>
      <c r="E869" s="60">
        <v>249458</v>
      </c>
      <c r="G869" s="56" t="s">
        <v>2448</v>
      </c>
      <c r="H869" s="56" t="s">
        <v>2449</v>
      </c>
      <c r="I869" s="56" t="s">
        <v>2450</v>
      </c>
      <c r="J869" s="92"/>
      <c r="K869" s="92"/>
      <c r="L869" s="14" t="s">
        <v>1407</v>
      </c>
      <c r="M869" s="72">
        <v>78748</v>
      </c>
      <c r="N869" s="32">
        <v>308</v>
      </c>
      <c r="O869" s="53">
        <v>16.3</v>
      </c>
      <c r="P869" s="59">
        <v>38397</v>
      </c>
      <c r="Q869" s="59">
        <v>38565</v>
      </c>
      <c r="R869" s="32" t="s">
        <v>2033</v>
      </c>
      <c r="S869" s="32" t="s">
        <v>2451</v>
      </c>
      <c r="T869" s="85" t="s">
        <v>1129</v>
      </c>
      <c r="U869" s="32" t="s">
        <v>3338</v>
      </c>
      <c r="V869" s="32" t="s">
        <v>2473</v>
      </c>
    </row>
    <row r="870" spans="2:22">
      <c r="B870" s="14"/>
      <c r="C870" s="32"/>
      <c r="D870" s="33"/>
      <c r="E870" s="60">
        <v>263839</v>
      </c>
      <c r="G870" s="56" t="s">
        <v>3513</v>
      </c>
      <c r="H870" s="56" t="s">
        <v>4432</v>
      </c>
      <c r="I870" s="14" t="s">
        <v>3944</v>
      </c>
      <c r="L870" s="56" t="s">
        <v>3514</v>
      </c>
      <c r="M870" s="32">
        <v>78702</v>
      </c>
      <c r="N870" s="92">
        <v>26</v>
      </c>
      <c r="O870" s="99">
        <v>0.58499999999999996</v>
      </c>
      <c r="P870" s="59">
        <v>38527</v>
      </c>
      <c r="Q870" s="59">
        <v>38713</v>
      </c>
      <c r="R870" s="32" t="s">
        <v>4364</v>
      </c>
      <c r="S870" s="32" t="s">
        <v>3045</v>
      </c>
      <c r="T870" s="93" t="s">
        <v>3046</v>
      </c>
      <c r="U870" s="32" t="s">
        <v>3338</v>
      </c>
      <c r="V870" s="32" t="s">
        <v>3050</v>
      </c>
    </row>
    <row r="871" spans="2:22">
      <c r="B871" s="14"/>
      <c r="C871" s="32"/>
      <c r="D871" s="33"/>
      <c r="E871" s="33">
        <v>171860</v>
      </c>
      <c r="G871" s="14" t="s">
        <v>3162</v>
      </c>
      <c r="H871" s="14" t="s">
        <v>2112</v>
      </c>
      <c r="I871" s="14" t="s">
        <v>3834</v>
      </c>
      <c r="L871" s="14" t="s">
        <v>1514</v>
      </c>
      <c r="M871" s="32">
        <v>78727</v>
      </c>
      <c r="N871" s="41">
        <v>200</v>
      </c>
      <c r="O871" s="53">
        <v>17.07</v>
      </c>
      <c r="P871" s="31">
        <v>37320</v>
      </c>
      <c r="Q871" s="31">
        <v>37410</v>
      </c>
      <c r="R871" s="31"/>
      <c r="S871" s="32" t="s">
        <v>1766</v>
      </c>
      <c r="T871" s="32" t="s">
        <v>4028</v>
      </c>
      <c r="U871" s="32" t="s">
        <v>562</v>
      </c>
      <c r="V871" s="32" t="s">
        <v>2326</v>
      </c>
    </row>
    <row r="872" spans="2:22">
      <c r="B872" s="14"/>
      <c r="C872" s="32"/>
      <c r="D872" s="33"/>
      <c r="E872" s="131">
        <v>10727283</v>
      </c>
      <c r="F872" s="14"/>
      <c r="G872" s="132" t="s">
        <v>1845</v>
      </c>
      <c r="H872" s="132" t="s">
        <v>4576</v>
      </c>
      <c r="I872" s="132" t="s">
        <v>1846</v>
      </c>
      <c r="J872" s="133">
        <v>3144059</v>
      </c>
      <c r="K872" s="132"/>
      <c r="M872" s="133">
        <v>78728</v>
      </c>
      <c r="N872" s="32">
        <v>184</v>
      </c>
      <c r="O872" s="141">
        <v>45.582500000000003</v>
      </c>
      <c r="P872" s="134">
        <v>40968</v>
      </c>
      <c r="Q872" s="134">
        <v>41150</v>
      </c>
      <c r="R872" s="133" t="s">
        <v>1891</v>
      </c>
      <c r="S872" s="133" t="s">
        <v>1890</v>
      </c>
      <c r="T872" s="133" t="s">
        <v>1880</v>
      </c>
      <c r="U872" s="133" t="s">
        <v>914</v>
      </c>
      <c r="V872" s="32" t="s">
        <v>4439</v>
      </c>
    </row>
    <row r="873" spans="2:22">
      <c r="B873" s="14"/>
      <c r="C873" s="32"/>
      <c r="D873" s="33"/>
      <c r="E873" s="131">
        <v>10613998</v>
      </c>
      <c r="F873" s="14"/>
      <c r="G873" s="132" t="s">
        <v>208</v>
      </c>
      <c r="H873" s="132" t="s">
        <v>209</v>
      </c>
      <c r="I873" s="132" t="s">
        <v>1514</v>
      </c>
      <c r="J873" s="133">
        <v>374216</v>
      </c>
      <c r="K873" s="14"/>
      <c r="M873" s="133" t="s">
        <v>3743</v>
      </c>
      <c r="N873" s="32">
        <v>192</v>
      </c>
      <c r="O873" s="135">
        <v>9.44</v>
      </c>
      <c r="P873" s="134">
        <v>40724</v>
      </c>
      <c r="Q873" s="134">
        <v>40911</v>
      </c>
      <c r="R873" s="132"/>
      <c r="S873" s="133" t="s">
        <v>528</v>
      </c>
      <c r="T873" s="133" t="s">
        <v>2253</v>
      </c>
      <c r="U873" s="32" t="s">
        <v>3338</v>
      </c>
      <c r="V873" s="32" t="s">
        <v>3163</v>
      </c>
    </row>
    <row r="874" spans="2:22">
      <c r="B874" s="14"/>
      <c r="C874" s="32"/>
      <c r="D874" s="33"/>
      <c r="E874" s="131">
        <v>10915005</v>
      </c>
      <c r="F874" s="14"/>
      <c r="G874" s="132" t="s">
        <v>4715</v>
      </c>
      <c r="H874" s="132" t="s">
        <v>4794</v>
      </c>
      <c r="I874" s="132" t="s">
        <v>4714</v>
      </c>
      <c r="J874" s="133">
        <v>3230228</v>
      </c>
      <c r="K874" s="14"/>
      <c r="M874" s="133" t="s">
        <v>4546</v>
      </c>
      <c r="N874" s="5">
        <v>350</v>
      </c>
      <c r="O874" s="141">
        <v>14.6</v>
      </c>
      <c r="P874" s="134">
        <v>41351</v>
      </c>
      <c r="Q874" s="14"/>
      <c r="R874" s="133" t="s">
        <v>4777</v>
      </c>
      <c r="S874" s="133" t="s">
        <v>529</v>
      </c>
      <c r="T874" s="133" t="s">
        <v>2249</v>
      </c>
      <c r="U874" s="32" t="s">
        <v>915</v>
      </c>
      <c r="V874" s="32" t="s">
        <v>4801</v>
      </c>
    </row>
    <row r="875" spans="2:22">
      <c r="B875" s="14"/>
      <c r="C875" s="32"/>
      <c r="D875" s="33"/>
      <c r="E875" s="33">
        <v>10110203</v>
      </c>
      <c r="G875" s="14" t="s">
        <v>2396</v>
      </c>
      <c r="H875" s="14" t="s">
        <v>2397</v>
      </c>
      <c r="I875" s="14" t="s">
        <v>2398</v>
      </c>
      <c r="J875" s="32">
        <v>201758</v>
      </c>
      <c r="M875" s="32">
        <v>78701</v>
      </c>
      <c r="N875" s="32">
        <v>6</v>
      </c>
      <c r="O875" s="53">
        <v>0.20100000000000001</v>
      </c>
      <c r="P875" s="59">
        <v>39476</v>
      </c>
      <c r="Q875" s="14"/>
      <c r="R875" s="93" t="s">
        <v>1671</v>
      </c>
      <c r="S875" s="93" t="s">
        <v>3385</v>
      </c>
      <c r="T875" s="32" t="s">
        <v>462</v>
      </c>
      <c r="U875" s="32" t="s">
        <v>562</v>
      </c>
      <c r="V875" s="32" t="s">
        <v>3922</v>
      </c>
    </row>
    <row r="876" spans="2:22">
      <c r="B876" s="14"/>
      <c r="C876" s="32"/>
      <c r="D876" s="33"/>
      <c r="E876" s="33">
        <v>191752</v>
      </c>
      <c r="G876" s="14" t="s">
        <v>4372</v>
      </c>
      <c r="H876" s="14" t="s">
        <v>1824</v>
      </c>
      <c r="I876" s="14" t="s">
        <v>1543</v>
      </c>
      <c r="L876" s="14" t="s">
        <v>4373</v>
      </c>
      <c r="M876" s="32">
        <v>78705</v>
      </c>
      <c r="N876" s="32">
        <v>52</v>
      </c>
      <c r="O876" s="53">
        <v>0.3</v>
      </c>
      <c r="P876" s="31">
        <v>37194</v>
      </c>
      <c r="Q876" s="31">
        <v>37377</v>
      </c>
      <c r="R876" s="32" t="s">
        <v>4374</v>
      </c>
      <c r="S876" s="32" t="s">
        <v>938</v>
      </c>
      <c r="T876" s="32" t="s">
        <v>3009</v>
      </c>
      <c r="U876" s="32" t="s">
        <v>3338</v>
      </c>
      <c r="V876" s="32" t="s">
        <v>4038</v>
      </c>
    </row>
    <row r="877" spans="2:22">
      <c r="B877" s="14"/>
      <c r="C877" s="32"/>
      <c r="D877" s="33"/>
      <c r="E877" s="131">
        <v>10143581</v>
      </c>
      <c r="F877" s="14"/>
      <c r="G877" s="132" t="s">
        <v>3736</v>
      </c>
      <c r="H877" s="132" t="s">
        <v>2830</v>
      </c>
      <c r="I877" s="132" t="s">
        <v>3737</v>
      </c>
      <c r="J877" s="133">
        <v>428126</v>
      </c>
      <c r="K877" s="133"/>
      <c r="L877" s="132"/>
      <c r="M877" s="133" t="s">
        <v>3669</v>
      </c>
      <c r="N877" s="133">
        <v>94</v>
      </c>
      <c r="O877" s="141">
        <v>1.26</v>
      </c>
      <c r="P877" s="134">
        <v>39569</v>
      </c>
      <c r="R877" s="133" t="s">
        <v>4111</v>
      </c>
      <c r="S877" s="133" t="s">
        <v>2269</v>
      </c>
      <c r="T877" s="32" t="s">
        <v>2249</v>
      </c>
      <c r="U877" s="133" t="s">
        <v>562</v>
      </c>
      <c r="V877" s="32" t="s">
        <v>270</v>
      </c>
    </row>
    <row r="878" spans="2:22">
      <c r="B878" s="14"/>
      <c r="C878" s="32"/>
      <c r="D878" s="33"/>
      <c r="E878" s="63"/>
      <c r="G878" s="14" t="s">
        <v>90</v>
      </c>
      <c r="H878" s="14" t="s">
        <v>4029</v>
      </c>
      <c r="I878" s="14" t="s">
        <v>91</v>
      </c>
      <c r="L878" s="14" t="s">
        <v>1492</v>
      </c>
      <c r="M878" s="32">
        <v>78701</v>
      </c>
      <c r="N878" s="41">
        <v>243</v>
      </c>
      <c r="O878" s="53">
        <v>3.01</v>
      </c>
      <c r="P878" s="31">
        <v>36262</v>
      </c>
      <c r="Q878" s="31">
        <v>36354</v>
      </c>
      <c r="R878" s="31"/>
      <c r="S878" s="32" t="s">
        <v>92</v>
      </c>
      <c r="T878" s="32" t="s">
        <v>93</v>
      </c>
      <c r="U878" s="32" t="s">
        <v>3338</v>
      </c>
      <c r="V878" s="32" t="s">
        <v>345</v>
      </c>
    </row>
    <row r="879" spans="2:22">
      <c r="B879" s="14"/>
      <c r="C879" s="32"/>
      <c r="D879" s="33"/>
      <c r="E879" s="131">
        <v>10888471</v>
      </c>
      <c r="F879" s="14"/>
      <c r="G879" s="132" t="s">
        <v>4776</v>
      </c>
      <c r="H879" s="132" t="s">
        <v>1633</v>
      </c>
      <c r="I879" s="132" t="s">
        <v>4710</v>
      </c>
      <c r="J879" s="133">
        <v>474716</v>
      </c>
      <c r="K879" s="14"/>
      <c r="L879" s="180"/>
      <c r="M879" s="133" t="s">
        <v>3669</v>
      </c>
      <c r="N879" s="5">
        <v>80</v>
      </c>
      <c r="O879" s="141">
        <v>0.41099999999999998</v>
      </c>
      <c r="P879" s="134">
        <v>41303</v>
      </c>
      <c r="Q879" s="14"/>
      <c r="R879" s="133" t="s">
        <v>4518</v>
      </c>
      <c r="S879" s="133" t="s">
        <v>4775</v>
      </c>
      <c r="T879" s="133" t="s">
        <v>2602</v>
      </c>
      <c r="U879" s="32" t="s">
        <v>915</v>
      </c>
      <c r="V879" s="32" t="s">
        <v>4801</v>
      </c>
    </row>
    <row r="880" spans="2:22">
      <c r="B880" s="14"/>
      <c r="C880" s="32"/>
      <c r="D880" s="33"/>
      <c r="E880" s="60">
        <v>252045</v>
      </c>
      <c r="G880" s="56" t="s">
        <v>2452</v>
      </c>
      <c r="H880" s="56" t="s">
        <v>2453</v>
      </c>
      <c r="I880" s="56" t="s">
        <v>2454</v>
      </c>
      <c r="J880" s="92">
        <v>249853</v>
      </c>
      <c r="K880" s="92"/>
      <c r="L880" s="14" t="s">
        <v>2455</v>
      </c>
      <c r="M880" s="72">
        <v>78705</v>
      </c>
      <c r="N880" s="32">
        <v>64</v>
      </c>
      <c r="O880" s="53">
        <v>1.2</v>
      </c>
      <c r="P880" s="59">
        <v>38436</v>
      </c>
      <c r="Q880" s="59">
        <v>38603</v>
      </c>
      <c r="R880" s="32" t="s">
        <v>2033</v>
      </c>
      <c r="S880" s="32" t="s">
        <v>232</v>
      </c>
      <c r="T880" s="85" t="s">
        <v>3229</v>
      </c>
      <c r="U880" s="32" t="s">
        <v>3338</v>
      </c>
      <c r="V880" s="32" t="s">
        <v>2473</v>
      </c>
    </row>
    <row r="881" spans="2:23">
      <c r="B881" s="14"/>
      <c r="C881" s="32"/>
      <c r="D881" s="33"/>
      <c r="E881" s="33">
        <v>106908</v>
      </c>
      <c r="G881" s="14" t="s">
        <v>2840</v>
      </c>
      <c r="H881" s="14" t="s">
        <v>956</v>
      </c>
      <c r="I881" s="14" t="s">
        <v>154</v>
      </c>
      <c r="L881" s="14" t="s">
        <v>1408</v>
      </c>
      <c r="M881" s="8">
        <v>78641</v>
      </c>
      <c r="N881" s="41">
        <v>8</v>
      </c>
      <c r="O881" s="53">
        <v>2.96</v>
      </c>
      <c r="P881" s="31">
        <v>36445</v>
      </c>
      <c r="Q881" s="31">
        <v>36595</v>
      </c>
      <c r="R881" s="31"/>
      <c r="S881" s="32" t="s">
        <v>2838</v>
      </c>
      <c r="T881" s="32" t="s">
        <v>2839</v>
      </c>
      <c r="U881" s="32" t="s">
        <v>3338</v>
      </c>
      <c r="V881" s="32" t="s">
        <v>2842</v>
      </c>
    </row>
    <row r="882" spans="2:23">
      <c r="B882" s="14"/>
      <c r="C882" s="32"/>
      <c r="D882" s="33"/>
      <c r="E882" s="131">
        <v>10827312</v>
      </c>
      <c r="F882" s="14"/>
      <c r="G882" s="132" t="s">
        <v>4551</v>
      </c>
      <c r="H882" s="132" t="s">
        <v>4549</v>
      </c>
      <c r="I882" s="132" t="s">
        <v>4550</v>
      </c>
      <c r="J882" s="133">
        <v>239024</v>
      </c>
      <c r="K882" s="14"/>
      <c r="M882" s="133" t="s">
        <v>4108</v>
      </c>
      <c r="N882" s="32">
        <v>4</v>
      </c>
      <c r="O882" s="144">
        <v>0.47749999999999998</v>
      </c>
      <c r="P882" s="134">
        <v>41165</v>
      </c>
      <c r="R882" s="32" t="s">
        <v>4257</v>
      </c>
      <c r="S882" s="133" t="s">
        <v>127</v>
      </c>
      <c r="T882" s="133" t="s">
        <v>1991</v>
      </c>
      <c r="U882" s="32" t="s">
        <v>915</v>
      </c>
      <c r="V882" s="32" t="s">
        <v>4579</v>
      </c>
    </row>
    <row r="883" spans="2:23">
      <c r="B883" s="14"/>
      <c r="C883" s="32"/>
      <c r="D883" s="33"/>
      <c r="E883" s="60">
        <v>306691</v>
      </c>
      <c r="G883" s="60" t="s">
        <v>1441</v>
      </c>
      <c r="H883" s="60" t="s">
        <v>463</v>
      </c>
      <c r="I883" s="60" t="s">
        <v>1442</v>
      </c>
      <c r="J883" s="92">
        <v>3271080</v>
      </c>
      <c r="K883" s="92"/>
      <c r="L883" s="60" t="s">
        <v>1442</v>
      </c>
      <c r="M883" s="92">
        <v>78703</v>
      </c>
      <c r="N883" s="92">
        <v>13</v>
      </c>
      <c r="O883" s="99">
        <v>0.88500000000000001</v>
      </c>
      <c r="P883" s="114">
        <v>39014</v>
      </c>
      <c r="Q883" s="114">
        <v>39219</v>
      </c>
      <c r="R883" s="92" t="s">
        <v>1296</v>
      </c>
      <c r="S883" s="92" t="s">
        <v>1297</v>
      </c>
      <c r="T883" s="92" t="s">
        <v>1298</v>
      </c>
      <c r="U883" s="93" t="s">
        <v>914</v>
      </c>
      <c r="V883" s="32" t="s">
        <v>4361</v>
      </c>
    </row>
    <row r="884" spans="2:23">
      <c r="B884" s="14"/>
      <c r="C884" s="32"/>
      <c r="D884" s="33"/>
      <c r="E884" s="63">
        <v>134761</v>
      </c>
      <c r="G884" s="14" t="s">
        <v>45</v>
      </c>
      <c r="H884" s="14" t="s">
        <v>3246</v>
      </c>
      <c r="I884" s="14" t="s">
        <v>823</v>
      </c>
      <c r="L884" s="14" t="s">
        <v>4136</v>
      </c>
      <c r="M884" s="32">
        <v>78733</v>
      </c>
      <c r="N884" s="41">
        <v>10</v>
      </c>
      <c r="O884" s="53">
        <v>1.39</v>
      </c>
      <c r="P884" s="31">
        <v>36672</v>
      </c>
      <c r="Q884" s="31">
        <v>36936</v>
      </c>
      <c r="R884" s="31"/>
      <c r="S884" s="32" t="s">
        <v>942</v>
      </c>
      <c r="T884" s="32" t="s">
        <v>943</v>
      </c>
      <c r="U884" s="32" t="s">
        <v>2070</v>
      </c>
      <c r="V884" s="32" t="s">
        <v>4270</v>
      </c>
    </row>
    <row r="885" spans="2:23">
      <c r="B885" s="14"/>
      <c r="C885" s="32"/>
      <c r="D885" s="33"/>
      <c r="G885" s="14" t="s">
        <v>896</v>
      </c>
      <c r="H885" s="14" t="s">
        <v>1958</v>
      </c>
      <c r="I885" s="14" t="s">
        <v>2368</v>
      </c>
      <c r="L885" s="14" t="s">
        <v>4137</v>
      </c>
      <c r="M885" s="32">
        <v>78749</v>
      </c>
      <c r="N885" s="41">
        <v>60</v>
      </c>
      <c r="O885" s="53">
        <v>6.782</v>
      </c>
      <c r="P885" s="31">
        <v>34757</v>
      </c>
      <c r="Q885" s="31">
        <v>34862</v>
      </c>
      <c r="R885" s="31"/>
      <c r="S885" s="32" t="s">
        <v>897</v>
      </c>
      <c r="T885" s="32" t="s">
        <v>898</v>
      </c>
      <c r="U885" s="32" t="s">
        <v>3338</v>
      </c>
      <c r="V885" s="32" t="s">
        <v>3551</v>
      </c>
    </row>
    <row r="886" spans="2:23">
      <c r="B886" s="14"/>
      <c r="C886" s="32"/>
      <c r="D886" s="33"/>
      <c r="E886" s="33">
        <v>217355</v>
      </c>
      <c r="G886" s="14" t="s">
        <v>471</v>
      </c>
      <c r="H886" s="14" t="s">
        <v>472</v>
      </c>
      <c r="I886" s="14" t="s">
        <v>473</v>
      </c>
      <c r="L886" s="14" t="s">
        <v>474</v>
      </c>
      <c r="M886" s="32">
        <v>78749</v>
      </c>
      <c r="N886" s="41">
        <v>88</v>
      </c>
      <c r="O886" s="53">
        <v>9</v>
      </c>
      <c r="P886" s="31">
        <v>37725</v>
      </c>
      <c r="Q886" s="31">
        <v>37914</v>
      </c>
      <c r="R886" s="32" t="s">
        <v>604</v>
      </c>
      <c r="S886" s="32" t="s">
        <v>475</v>
      </c>
      <c r="T886" s="32" t="s">
        <v>476</v>
      </c>
      <c r="U886" s="32" t="s">
        <v>3338</v>
      </c>
      <c r="V886" s="32" t="s">
        <v>477</v>
      </c>
    </row>
    <row r="887" spans="2:23">
      <c r="B887" s="14"/>
      <c r="C887" s="32"/>
      <c r="D887" s="33"/>
      <c r="E887" s="33">
        <v>172515</v>
      </c>
      <c r="G887" s="14" t="s">
        <v>1042</v>
      </c>
      <c r="H887" s="14" t="s">
        <v>1082</v>
      </c>
      <c r="I887" s="14" t="s">
        <v>3898</v>
      </c>
      <c r="L887" s="14" t="s">
        <v>3473</v>
      </c>
      <c r="M887" s="32">
        <v>78705</v>
      </c>
      <c r="N887" s="41">
        <v>24</v>
      </c>
      <c r="O887" s="53">
        <v>0.43</v>
      </c>
      <c r="P887" s="31">
        <v>37001</v>
      </c>
      <c r="Q887" s="31">
        <v>37166</v>
      </c>
      <c r="R887" s="32" t="s">
        <v>2045</v>
      </c>
      <c r="S887" s="32" t="s">
        <v>3474</v>
      </c>
      <c r="T887" s="32" t="s">
        <v>3475</v>
      </c>
      <c r="U887" s="32" t="s">
        <v>3338</v>
      </c>
      <c r="V887" s="32" t="s">
        <v>1090</v>
      </c>
    </row>
    <row r="888" spans="2:23">
      <c r="B888" s="14"/>
      <c r="C888" s="32"/>
      <c r="D888" s="33"/>
      <c r="E888" s="131">
        <v>10550837</v>
      </c>
      <c r="F888" s="14"/>
      <c r="G888" s="132" t="s">
        <v>3266</v>
      </c>
      <c r="H888" s="132" t="s">
        <v>3267</v>
      </c>
      <c r="I888" s="132" t="s">
        <v>3265</v>
      </c>
      <c r="J888" s="133">
        <v>3102854</v>
      </c>
      <c r="K888" s="14"/>
      <c r="M888" s="133" t="s">
        <v>554</v>
      </c>
      <c r="N888" s="54">
        <v>34</v>
      </c>
      <c r="O888" s="135">
        <v>2.58</v>
      </c>
      <c r="P888" s="134">
        <v>40598</v>
      </c>
      <c r="Q888" s="14"/>
      <c r="S888" s="133" t="s">
        <v>3757</v>
      </c>
      <c r="T888" s="133" t="s">
        <v>3758</v>
      </c>
      <c r="U888" s="133" t="s">
        <v>562</v>
      </c>
      <c r="V888" s="32" t="s">
        <v>2582</v>
      </c>
    </row>
    <row r="889" spans="2:23">
      <c r="B889" s="14"/>
      <c r="C889" s="32"/>
      <c r="D889" s="33"/>
      <c r="E889" s="131">
        <v>10765425</v>
      </c>
      <c r="F889" s="14"/>
      <c r="G889" s="132" t="s">
        <v>4477</v>
      </c>
      <c r="H889" s="132" t="s">
        <v>4478</v>
      </c>
      <c r="I889" s="132" t="s">
        <v>4479</v>
      </c>
      <c r="J889" s="133">
        <v>3500454</v>
      </c>
      <c r="K889" s="132"/>
      <c r="M889" s="133" t="s">
        <v>3957</v>
      </c>
      <c r="N889" s="32">
        <v>61</v>
      </c>
      <c r="O889" s="135">
        <v>9.3960000000000008</v>
      </c>
      <c r="P889" s="134">
        <v>41043</v>
      </c>
      <c r="R889" s="32" t="s">
        <v>1892</v>
      </c>
      <c r="S889" s="133" t="s">
        <v>4504</v>
      </c>
      <c r="T889" s="133" t="s">
        <v>2355</v>
      </c>
      <c r="U889" s="32" t="s">
        <v>915</v>
      </c>
      <c r="V889" s="32" t="s">
        <v>4519</v>
      </c>
    </row>
    <row r="890" spans="2:23" s="126" customFormat="1">
      <c r="C890" s="127"/>
      <c r="D890" s="138"/>
      <c r="E890" s="131">
        <v>10566300</v>
      </c>
      <c r="F890" s="14"/>
      <c r="G890" s="132" t="s">
        <v>3143</v>
      </c>
      <c r="H890" s="132" t="s">
        <v>3504</v>
      </c>
      <c r="I890" s="132" t="s">
        <v>3281</v>
      </c>
      <c r="J890" s="133">
        <v>243386</v>
      </c>
      <c r="K890" s="14"/>
      <c r="L890" s="14"/>
      <c r="M890" s="133" t="s">
        <v>3957</v>
      </c>
      <c r="N890" s="32">
        <v>61</v>
      </c>
      <c r="O890" s="135">
        <v>9.3960000000000008</v>
      </c>
      <c r="P890" s="134">
        <v>40631</v>
      </c>
      <c r="Q890" s="14"/>
      <c r="R890" s="32" t="s">
        <v>3754</v>
      </c>
      <c r="S890" s="132" t="s">
        <v>3505</v>
      </c>
      <c r="T890" s="133" t="s">
        <v>2716</v>
      </c>
      <c r="U890" s="133" t="s">
        <v>562</v>
      </c>
      <c r="V890" s="32" t="s">
        <v>2582</v>
      </c>
      <c r="W890" s="14"/>
    </row>
    <row r="891" spans="2:23">
      <c r="B891" s="14"/>
      <c r="C891" s="32"/>
      <c r="D891" s="33"/>
      <c r="G891" s="14" t="s">
        <v>771</v>
      </c>
      <c r="H891" s="14" t="s">
        <v>4157</v>
      </c>
      <c r="I891" s="14" t="s">
        <v>772</v>
      </c>
      <c r="L891" s="14" t="s">
        <v>1074</v>
      </c>
      <c r="M891" s="32">
        <v>78759</v>
      </c>
      <c r="N891" s="41">
        <v>42</v>
      </c>
      <c r="O891" s="53">
        <v>3.0499999523162842</v>
      </c>
      <c r="P891" s="31">
        <v>36000</v>
      </c>
      <c r="Q891" s="31">
        <v>36174</v>
      </c>
      <c r="R891" s="31"/>
      <c r="S891" s="32" t="s">
        <v>4158</v>
      </c>
      <c r="T891" s="32" t="s">
        <v>4159</v>
      </c>
      <c r="U891" s="32" t="s">
        <v>3338</v>
      </c>
      <c r="V891" s="32" t="s">
        <v>3565</v>
      </c>
    </row>
    <row r="892" spans="2:23">
      <c r="B892" s="14"/>
      <c r="C892" s="32"/>
      <c r="D892" s="33"/>
      <c r="E892" s="33">
        <v>205466</v>
      </c>
      <c r="G892" s="14" t="s">
        <v>1937</v>
      </c>
      <c r="H892" s="14" t="s">
        <v>4406</v>
      </c>
      <c r="I892" s="14" t="s">
        <v>4064</v>
      </c>
      <c r="J892" s="32">
        <v>1163435</v>
      </c>
      <c r="L892" s="14" t="s">
        <v>1938</v>
      </c>
      <c r="M892" s="32">
        <v>78753</v>
      </c>
      <c r="N892" s="32">
        <v>260</v>
      </c>
      <c r="O892" s="53">
        <v>14.492000000000001</v>
      </c>
      <c r="P892" s="31">
        <v>37417</v>
      </c>
      <c r="Q892" s="31">
        <v>37599</v>
      </c>
      <c r="R892" s="32" t="s">
        <v>4364</v>
      </c>
      <c r="S892" s="32" t="s">
        <v>600</v>
      </c>
      <c r="T892" s="32" t="s">
        <v>601</v>
      </c>
      <c r="U892" s="32" t="s">
        <v>3338</v>
      </c>
      <c r="V892" s="32" t="s">
        <v>2327</v>
      </c>
    </row>
    <row r="893" spans="2:23">
      <c r="B893" s="14"/>
      <c r="E893" s="131">
        <v>10848708</v>
      </c>
      <c r="F893" s="14"/>
      <c r="G893" s="132" t="s">
        <v>4597</v>
      </c>
      <c r="H893" s="132" t="s">
        <v>4595</v>
      </c>
      <c r="I893" s="132" t="s">
        <v>4596</v>
      </c>
      <c r="J893" s="133">
        <v>834632</v>
      </c>
      <c r="K893" s="14"/>
      <c r="M893" s="133" t="s">
        <v>4598</v>
      </c>
      <c r="N893" s="32">
        <v>50</v>
      </c>
      <c r="O893" s="135">
        <v>10.68</v>
      </c>
      <c r="P893" s="134">
        <v>41207</v>
      </c>
      <c r="R893" s="32" t="s">
        <v>4653</v>
      </c>
      <c r="S893" s="133" t="s">
        <v>4654</v>
      </c>
      <c r="T893" s="133" t="s">
        <v>115</v>
      </c>
      <c r="U893" s="32" t="s">
        <v>915</v>
      </c>
      <c r="V893" s="32" t="s">
        <v>4706</v>
      </c>
    </row>
    <row r="894" spans="2:23">
      <c r="B894" s="14"/>
      <c r="E894" s="131">
        <v>10893477</v>
      </c>
      <c r="F894" s="14"/>
      <c r="G894" s="132" t="s">
        <v>4744</v>
      </c>
      <c r="H894" s="132" t="s">
        <v>4742</v>
      </c>
      <c r="I894" s="132" t="s">
        <v>4743</v>
      </c>
      <c r="J894" s="133">
        <v>5062236</v>
      </c>
      <c r="K894" s="14"/>
      <c r="M894" s="133" t="s">
        <v>3960</v>
      </c>
      <c r="N894" s="5">
        <v>340</v>
      </c>
      <c r="O894" s="141">
        <v>19.5</v>
      </c>
      <c r="P894" s="134">
        <v>41311</v>
      </c>
      <c r="Q894" s="14"/>
      <c r="R894" s="133" t="s">
        <v>263</v>
      </c>
      <c r="S894" s="133" t="s">
        <v>4784</v>
      </c>
      <c r="T894" s="133" t="s">
        <v>2249</v>
      </c>
      <c r="U894" s="32" t="s">
        <v>915</v>
      </c>
      <c r="V894" s="32" t="s">
        <v>4801</v>
      </c>
    </row>
    <row r="895" spans="2:23">
      <c r="B895" s="14"/>
      <c r="E895" s="60">
        <v>229075</v>
      </c>
      <c r="G895" s="56" t="s">
        <v>1205</v>
      </c>
      <c r="H895" s="14" t="s">
        <v>169</v>
      </c>
      <c r="I895" s="14" t="s">
        <v>1206</v>
      </c>
      <c r="L895" s="56" t="s">
        <v>1207</v>
      </c>
      <c r="M895" s="32">
        <v>78705</v>
      </c>
      <c r="N895" s="32">
        <v>8</v>
      </c>
      <c r="O895" s="53">
        <v>0.22900000000000001</v>
      </c>
      <c r="P895" s="59">
        <v>38015</v>
      </c>
      <c r="Q895" s="59">
        <v>38223</v>
      </c>
      <c r="R895" s="32" t="s">
        <v>2045</v>
      </c>
      <c r="S895" s="32" t="s">
        <v>1208</v>
      </c>
      <c r="T895" s="32" t="s">
        <v>1209</v>
      </c>
      <c r="U895" s="32" t="s">
        <v>3338</v>
      </c>
      <c r="V895" s="32" t="s">
        <v>2674</v>
      </c>
    </row>
    <row r="896" spans="2:23">
      <c r="B896" s="14"/>
      <c r="E896" s="33">
        <v>176564</v>
      </c>
      <c r="G896" s="14" t="s">
        <v>3856</v>
      </c>
      <c r="H896" s="14" t="s">
        <v>2196</v>
      </c>
      <c r="I896" s="14" t="s">
        <v>1049</v>
      </c>
      <c r="L896" s="14" t="s">
        <v>3857</v>
      </c>
      <c r="M896" s="32">
        <v>78705</v>
      </c>
      <c r="N896" s="41">
        <v>8</v>
      </c>
      <c r="O896" s="53">
        <v>0.38600000000000001</v>
      </c>
      <c r="P896" s="31">
        <v>37098</v>
      </c>
      <c r="Q896" s="31">
        <v>37258</v>
      </c>
      <c r="R896" s="32" t="s">
        <v>4374</v>
      </c>
      <c r="S896" s="32" t="s">
        <v>3858</v>
      </c>
      <c r="T896" s="32" t="s">
        <v>1129</v>
      </c>
      <c r="U896" s="32" t="s">
        <v>3338</v>
      </c>
      <c r="V896" s="32" t="s">
        <v>3036</v>
      </c>
    </row>
    <row r="897" spans="2:23">
      <c r="B897" s="14"/>
      <c r="E897" s="108">
        <v>173793</v>
      </c>
      <c r="G897" s="14" t="s">
        <v>1060</v>
      </c>
      <c r="H897" s="14" t="s">
        <v>1062</v>
      </c>
      <c r="I897" s="14" t="s">
        <v>1063</v>
      </c>
      <c r="L897" s="14" t="s">
        <v>1061</v>
      </c>
      <c r="M897" s="32">
        <v>78750</v>
      </c>
      <c r="N897" s="41">
        <v>39</v>
      </c>
      <c r="O897" s="53">
        <v>7.96</v>
      </c>
      <c r="P897" s="31">
        <v>37042</v>
      </c>
      <c r="Q897" s="31">
        <v>37502</v>
      </c>
      <c r="R897" s="32" t="s">
        <v>2045</v>
      </c>
      <c r="S897" s="32" t="s">
        <v>1064</v>
      </c>
      <c r="T897" s="32" t="s">
        <v>1065</v>
      </c>
      <c r="U897" s="32" t="s">
        <v>3338</v>
      </c>
      <c r="V897" s="32" t="s">
        <v>1090</v>
      </c>
    </row>
    <row r="898" spans="2:23">
      <c r="B898" s="14"/>
      <c r="C898" s="32"/>
      <c r="D898" s="33"/>
      <c r="E898" s="131">
        <v>10874001</v>
      </c>
      <c r="F898" s="14"/>
      <c r="G898" s="132" t="s">
        <v>4621</v>
      </c>
      <c r="H898" s="132" t="s">
        <v>4619</v>
      </c>
      <c r="I898" s="132" t="s">
        <v>4620</v>
      </c>
      <c r="J898" s="133">
        <v>100541</v>
      </c>
      <c r="K898" s="14"/>
      <c r="M898" s="133" t="s">
        <v>4319</v>
      </c>
      <c r="N898" s="32">
        <v>252</v>
      </c>
      <c r="O898" s="135">
        <v>27.43</v>
      </c>
      <c r="P898" s="134">
        <v>41263</v>
      </c>
      <c r="R898" s="32" t="s">
        <v>1892</v>
      </c>
      <c r="S898" s="133" t="s">
        <v>4673</v>
      </c>
      <c r="T898" s="133" t="s">
        <v>4672</v>
      </c>
      <c r="U898" s="32" t="s">
        <v>915</v>
      </c>
      <c r="V898" s="32" t="s">
        <v>4706</v>
      </c>
    </row>
    <row r="899" spans="2:23">
      <c r="B899" s="14"/>
      <c r="C899" s="32"/>
      <c r="D899" s="33"/>
      <c r="E899" s="60">
        <v>289632</v>
      </c>
      <c r="G899" s="56" t="s">
        <v>931</v>
      </c>
      <c r="H899" s="56" t="s">
        <v>7</v>
      </c>
      <c r="I899" s="56" t="s">
        <v>932</v>
      </c>
      <c r="J899" s="92">
        <v>129580</v>
      </c>
      <c r="K899" s="92"/>
      <c r="L899" s="56" t="s">
        <v>932</v>
      </c>
      <c r="M899" s="32">
        <v>78702</v>
      </c>
      <c r="N899" s="92">
        <v>29</v>
      </c>
      <c r="O899" s="99">
        <v>0.998</v>
      </c>
      <c r="P899" s="59">
        <v>38771</v>
      </c>
      <c r="Q899" s="59">
        <v>38894</v>
      </c>
      <c r="R899" s="47" t="s">
        <v>604</v>
      </c>
      <c r="S899" s="93" t="s">
        <v>4143</v>
      </c>
      <c r="T899" s="32" t="s">
        <v>4144</v>
      </c>
      <c r="U899" s="32" t="s">
        <v>3338</v>
      </c>
      <c r="V899" s="32" t="s">
        <v>1969</v>
      </c>
    </row>
    <row r="900" spans="2:23">
      <c r="B900" s="14"/>
      <c r="C900" s="32"/>
      <c r="D900" s="33"/>
      <c r="E900" s="33">
        <v>196124</v>
      </c>
      <c r="G900" s="14" t="s">
        <v>2857</v>
      </c>
      <c r="H900" s="14" t="s">
        <v>2107</v>
      </c>
      <c r="I900" s="14" t="s">
        <v>103</v>
      </c>
      <c r="L900" s="14" t="s">
        <v>2858</v>
      </c>
      <c r="M900" s="32">
        <v>78741</v>
      </c>
      <c r="N900" s="32">
        <v>32</v>
      </c>
      <c r="O900" s="53">
        <v>1.61</v>
      </c>
      <c r="P900" s="31">
        <v>37335</v>
      </c>
      <c r="Q900" s="31">
        <v>37502</v>
      </c>
      <c r="R900" s="32" t="s">
        <v>4364</v>
      </c>
      <c r="S900" s="32" t="s">
        <v>2859</v>
      </c>
      <c r="T900" s="32" t="s">
        <v>2860</v>
      </c>
      <c r="U900" s="32" t="s">
        <v>3338</v>
      </c>
      <c r="V900" s="32" t="s">
        <v>2326</v>
      </c>
    </row>
    <row r="901" spans="2:23">
      <c r="B901" s="14"/>
      <c r="C901" s="32"/>
      <c r="D901" s="33"/>
      <c r="G901" s="14" t="s">
        <v>4160</v>
      </c>
      <c r="H901" s="14" t="s">
        <v>4161</v>
      </c>
      <c r="I901" s="14" t="s">
        <v>4162</v>
      </c>
      <c r="L901" s="14" t="s">
        <v>1075</v>
      </c>
      <c r="M901" s="32">
        <v>78753</v>
      </c>
      <c r="N901" s="41">
        <v>360</v>
      </c>
      <c r="O901" s="53">
        <v>19.78</v>
      </c>
      <c r="P901" s="31">
        <v>34570</v>
      </c>
      <c r="Q901" s="31">
        <v>34845</v>
      </c>
      <c r="R901" s="31"/>
      <c r="S901" s="32" t="s">
        <v>3524</v>
      </c>
      <c r="T901" s="32" t="s">
        <v>3525</v>
      </c>
      <c r="U901" s="32" t="s">
        <v>3338</v>
      </c>
      <c r="V901" s="32" t="s">
        <v>3549</v>
      </c>
    </row>
    <row r="902" spans="2:23">
      <c r="B902" s="14"/>
      <c r="C902" s="32"/>
      <c r="D902" s="33"/>
      <c r="G902" s="14" t="s">
        <v>3526</v>
      </c>
      <c r="H902" s="14" t="s">
        <v>2017</v>
      </c>
      <c r="I902" s="14" t="s">
        <v>1122</v>
      </c>
      <c r="L902" s="14" t="s">
        <v>1076</v>
      </c>
      <c r="M902" s="32">
        <v>78748</v>
      </c>
      <c r="N902" s="41">
        <v>240</v>
      </c>
      <c r="O902" s="53">
        <v>18.2</v>
      </c>
      <c r="P902" s="31">
        <v>35194</v>
      </c>
      <c r="Q902" s="31">
        <v>35592</v>
      </c>
      <c r="R902" s="31"/>
      <c r="S902" s="32" t="s">
        <v>3527</v>
      </c>
      <c r="T902" s="32" t="s">
        <v>3528</v>
      </c>
      <c r="U902" s="32" t="s">
        <v>3338</v>
      </c>
      <c r="V902" s="32" t="s">
        <v>3556</v>
      </c>
    </row>
    <row r="903" spans="2:23">
      <c r="B903" s="14"/>
      <c r="C903" s="32"/>
      <c r="D903" s="33"/>
      <c r="G903" s="14" t="s">
        <v>3529</v>
      </c>
      <c r="H903" s="14" t="s">
        <v>3530</v>
      </c>
      <c r="I903" s="14" t="s">
        <v>3531</v>
      </c>
      <c r="L903" s="14" t="s">
        <v>1077</v>
      </c>
      <c r="M903" s="32">
        <v>78753</v>
      </c>
      <c r="N903" s="41">
        <v>228</v>
      </c>
      <c r="O903" s="53">
        <v>23.9</v>
      </c>
      <c r="P903" s="31">
        <v>34897</v>
      </c>
      <c r="Q903" s="31">
        <v>35125</v>
      </c>
      <c r="R903" s="31"/>
      <c r="S903" s="32" t="s">
        <v>1647</v>
      </c>
      <c r="T903" s="32" t="s">
        <v>561</v>
      </c>
      <c r="U903" s="32" t="s">
        <v>3338</v>
      </c>
      <c r="V903" s="32" t="s">
        <v>3553</v>
      </c>
    </row>
    <row r="904" spans="2:23">
      <c r="B904" s="14"/>
      <c r="C904" s="32"/>
      <c r="D904" s="33"/>
      <c r="E904" s="33" t="s">
        <v>501</v>
      </c>
      <c r="G904" s="14" t="s">
        <v>1923</v>
      </c>
      <c r="H904" s="14" t="s">
        <v>3034</v>
      </c>
      <c r="I904" s="14" t="s">
        <v>3899</v>
      </c>
      <c r="J904" s="32">
        <v>3040283</v>
      </c>
      <c r="L904" s="14" t="s">
        <v>3476</v>
      </c>
      <c r="M904" s="32">
        <v>78745</v>
      </c>
      <c r="N904" s="41">
        <v>32</v>
      </c>
      <c r="O904" s="53">
        <v>4.1100000000000003</v>
      </c>
      <c r="P904" s="31">
        <v>36964</v>
      </c>
      <c r="Q904" s="31">
        <v>38950</v>
      </c>
      <c r="R904" s="32" t="s">
        <v>3477</v>
      </c>
      <c r="S904" s="32" t="s">
        <v>389</v>
      </c>
      <c r="T904" s="32" t="s">
        <v>2019</v>
      </c>
      <c r="U904" s="93" t="s">
        <v>178</v>
      </c>
      <c r="V904" s="32" t="s">
        <v>1089</v>
      </c>
    </row>
    <row r="905" spans="2:23">
      <c r="B905" s="14"/>
      <c r="C905" s="32"/>
      <c r="D905" s="33"/>
      <c r="E905" s="33">
        <v>10086589</v>
      </c>
      <c r="G905" s="14" t="s">
        <v>2798</v>
      </c>
      <c r="H905" s="14" t="s">
        <v>2799</v>
      </c>
      <c r="I905" s="14" t="s">
        <v>2800</v>
      </c>
      <c r="J905" s="32">
        <v>3279328</v>
      </c>
      <c r="L905" s="59"/>
      <c r="M905" s="32" t="s">
        <v>2801</v>
      </c>
      <c r="N905" s="32">
        <v>20</v>
      </c>
      <c r="O905" s="32">
        <v>1.1000000000000001</v>
      </c>
      <c r="P905" s="59">
        <v>39386</v>
      </c>
      <c r="Q905" s="59">
        <v>39609</v>
      </c>
      <c r="R905" s="93" t="s">
        <v>4364</v>
      </c>
      <c r="S905" s="93" t="s">
        <v>4015</v>
      </c>
      <c r="T905" s="32" t="s">
        <v>4016</v>
      </c>
      <c r="U905" s="93" t="s">
        <v>914</v>
      </c>
      <c r="V905" s="32" t="s">
        <v>2317</v>
      </c>
    </row>
    <row r="906" spans="2:23">
      <c r="B906" s="14"/>
      <c r="C906" s="32"/>
      <c r="D906" s="33"/>
      <c r="E906" s="60">
        <v>10028757</v>
      </c>
      <c r="G906" s="56" t="s">
        <v>2623</v>
      </c>
      <c r="H906" s="56" t="s">
        <v>2624</v>
      </c>
      <c r="I906" s="56" t="s">
        <v>2625</v>
      </c>
      <c r="J906" s="92"/>
      <c r="K906" s="92"/>
      <c r="L906" s="56" t="s">
        <v>2625</v>
      </c>
      <c r="M906" s="92">
        <v>78723</v>
      </c>
      <c r="N906" s="92">
        <v>369</v>
      </c>
      <c r="O906" s="99">
        <v>28.603000000000002</v>
      </c>
      <c r="P906" s="59">
        <v>39204</v>
      </c>
      <c r="Q906" s="14"/>
      <c r="R906" s="93" t="s">
        <v>4364</v>
      </c>
      <c r="S906" s="93" t="s">
        <v>3826</v>
      </c>
      <c r="T906" s="32" t="s">
        <v>3827</v>
      </c>
      <c r="U906" s="93" t="s">
        <v>562</v>
      </c>
      <c r="V906" s="93" t="s">
        <v>2284</v>
      </c>
    </row>
    <row r="907" spans="2:23">
      <c r="B907" s="14"/>
      <c r="C907" s="32"/>
      <c r="D907" s="33"/>
      <c r="E907" s="131">
        <v>10207010</v>
      </c>
      <c r="F907" s="14"/>
      <c r="G907" s="132" t="s">
        <v>4214</v>
      </c>
      <c r="H907" s="132" t="s">
        <v>4215</v>
      </c>
      <c r="I907" s="132" t="s">
        <v>2278</v>
      </c>
      <c r="J907" s="133">
        <v>312440</v>
      </c>
      <c r="K907" s="132"/>
      <c r="M907" s="133" t="s">
        <v>4108</v>
      </c>
      <c r="N907" s="32">
        <v>4</v>
      </c>
      <c r="O907" s="140">
        <v>0.252</v>
      </c>
      <c r="P907" s="134">
        <v>39749</v>
      </c>
      <c r="Q907" s="134">
        <v>40029</v>
      </c>
      <c r="R907" s="133" t="s">
        <v>1671</v>
      </c>
      <c r="S907" s="133" t="s">
        <v>2279</v>
      </c>
      <c r="T907" s="133" t="s">
        <v>2280</v>
      </c>
      <c r="U907" s="133" t="s">
        <v>914</v>
      </c>
      <c r="V907" s="32" t="s">
        <v>2281</v>
      </c>
      <c r="W907" s="147"/>
    </row>
    <row r="908" spans="2:23">
      <c r="B908" s="14"/>
      <c r="C908" s="32"/>
      <c r="D908" s="33"/>
      <c r="E908" s="33" t="s">
        <v>1802</v>
      </c>
      <c r="G908" s="132" t="s">
        <v>382</v>
      </c>
      <c r="H908" s="14" t="s">
        <v>1803</v>
      </c>
      <c r="I908" s="14" t="s">
        <v>28</v>
      </c>
      <c r="J908" s="32">
        <v>3329690</v>
      </c>
      <c r="L908" s="59"/>
      <c r="M908" s="32" t="s">
        <v>4108</v>
      </c>
      <c r="N908" s="32">
        <v>4</v>
      </c>
      <c r="O908" s="32">
        <v>1.1000000000000001</v>
      </c>
      <c r="P908" s="114">
        <v>39797</v>
      </c>
      <c r="Q908" s="14"/>
      <c r="R908" s="32" t="s">
        <v>4111</v>
      </c>
      <c r="S908" s="93" t="s">
        <v>1719</v>
      </c>
      <c r="T908" s="32" t="s">
        <v>3251</v>
      </c>
      <c r="U908" s="133" t="s">
        <v>562</v>
      </c>
      <c r="V908" s="32" t="s">
        <v>2317</v>
      </c>
    </row>
    <row r="909" spans="2:23">
      <c r="B909" s="14"/>
      <c r="C909" s="32"/>
      <c r="D909" s="33"/>
      <c r="E909" s="33">
        <v>191629</v>
      </c>
      <c r="G909" s="14" t="s">
        <v>3575</v>
      </c>
      <c r="H909" s="14" t="s">
        <v>2345</v>
      </c>
      <c r="I909" s="14" t="s">
        <v>87</v>
      </c>
      <c r="L909" s="14" t="s">
        <v>2648</v>
      </c>
      <c r="M909" s="32">
        <v>78727</v>
      </c>
      <c r="N909" s="32">
        <v>78</v>
      </c>
      <c r="O909" s="53">
        <v>8.1</v>
      </c>
      <c r="P909" s="31">
        <v>37183</v>
      </c>
      <c r="Q909" s="31">
        <v>37399</v>
      </c>
      <c r="R909" s="32" t="s">
        <v>2045</v>
      </c>
      <c r="S909" s="32" t="s">
        <v>4158</v>
      </c>
      <c r="T909" s="32" t="s">
        <v>4367</v>
      </c>
      <c r="U909" s="32" t="s">
        <v>3338</v>
      </c>
      <c r="V909" s="32" t="s">
        <v>4038</v>
      </c>
    </row>
    <row r="910" spans="2:23">
      <c r="B910" s="14"/>
      <c r="C910" s="32"/>
      <c r="D910" s="33"/>
      <c r="E910" s="33">
        <v>122348</v>
      </c>
      <c r="G910" s="14" t="s">
        <v>3331</v>
      </c>
      <c r="H910" s="14" t="s">
        <v>3022</v>
      </c>
      <c r="I910" s="14" t="s">
        <v>3023</v>
      </c>
      <c r="J910" s="32">
        <v>739088</v>
      </c>
      <c r="L910" s="14" t="s">
        <v>1078</v>
      </c>
      <c r="M910" s="32">
        <v>78745</v>
      </c>
      <c r="N910" s="41">
        <v>46</v>
      </c>
      <c r="O910" s="53">
        <v>5.7590000000000003</v>
      </c>
      <c r="P910" s="31">
        <v>36593</v>
      </c>
      <c r="Q910" s="31">
        <v>36767</v>
      </c>
      <c r="R910" s="31"/>
      <c r="S910" s="32" t="s">
        <v>826</v>
      </c>
      <c r="T910" s="32" t="s">
        <v>3024</v>
      </c>
      <c r="U910" s="32" t="s">
        <v>178</v>
      </c>
      <c r="V910" s="32" t="s">
        <v>3002</v>
      </c>
    </row>
    <row r="911" spans="2:23">
      <c r="B911" s="14"/>
      <c r="C911" s="32"/>
      <c r="D911" s="33"/>
      <c r="E911" s="33">
        <v>213860</v>
      </c>
      <c r="G911" s="14" t="s">
        <v>2948</v>
      </c>
      <c r="H911" s="14" t="s">
        <v>2949</v>
      </c>
      <c r="I911" s="14" t="s">
        <v>2950</v>
      </c>
      <c r="L911" s="14" t="s">
        <v>2983</v>
      </c>
      <c r="M911" s="32">
        <v>78744</v>
      </c>
      <c r="N911" s="32">
        <v>240</v>
      </c>
      <c r="O911" s="53">
        <v>10.199999999999999</v>
      </c>
      <c r="P911" s="105">
        <v>37638</v>
      </c>
      <c r="Q911" s="105">
        <v>37742</v>
      </c>
      <c r="R911" s="106" t="s">
        <v>4364</v>
      </c>
      <c r="S911" s="32" t="s">
        <v>2034</v>
      </c>
      <c r="T911" s="32" t="s">
        <v>2035</v>
      </c>
      <c r="U911" s="32" t="s">
        <v>3338</v>
      </c>
      <c r="V911" s="32" t="s">
        <v>2028</v>
      </c>
    </row>
    <row r="912" spans="2:23">
      <c r="B912" s="14"/>
      <c r="C912" s="32"/>
      <c r="D912" s="33"/>
      <c r="E912" s="61">
        <v>211017</v>
      </c>
      <c r="G912" s="61" t="s">
        <v>77</v>
      </c>
      <c r="H912" s="61" t="s">
        <v>1593</v>
      </c>
      <c r="I912" s="61" t="s">
        <v>1235</v>
      </c>
      <c r="J912" s="107"/>
      <c r="K912" s="107"/>
      <c r="L912" s="61" t="s">
        <v>78</v>
      </c>
      <c r="M912" s="32">
        <v>78744</v>
      </c>
      <c r="N912" s="32">
        <v>160</v>
      </c>
      <c r="O912" s="115">
        <v>16.417000000000002</v>
      </c>
      <c r="P912" s="105">
        <v>37565</v>
      </c>
      <c r="Q912" s="105">
        <v>37680</v>
      </c>
      <c r="R912" s="106" t="s">
        <v>750</v>
      </c>
      <c r="S912" s="32" t="s">
        <v>2034</v>
      </c>
      <c r="T912" s="32" t="s">
        <v>2035</v>
      </c>
      <c r="U912" s="32" t="s">
        <v>3338</v>
      </c>
      <c r="V912" s="32" t="s">
        <v>2029</v>
      </c>
    </row>
    <row r="913" spans="1:23">
      <c r="B913" s="14"/>
      <c r="C913" s="32"/>
      <c r="D913" s="33"/>
      <c r="G913" s="14" t="s">
        <v>1648</v>
      </c>
      <c r="H913" s="14" t="s">
        <v>1649</v>
      </c>
      <c r="I913" s="14" t="s">
        <v>1650</v>
      </c>
      <c r="L913" s="14" t="s">
        <v>1079</v>
      </c>
      <c r="M913" s="32">
        <v>78728</v>
      </c>
      <c r="N913" s="41">
        <v>276</v>
      </c>
      <c r="O913" s="53">
        <v>15.26</v>
      </c>
      <c r="P913" s="31">
        <v>34810</v>
      </c>
      <c r="Q913" s="31">
        <v>34928</v>
      </c>
      <c r="R913" s="31"/>
      <c r="S913" s="32" t="s">
        <v>1651</v>
      </c>
      <c r="T913" s="32" t="s">
        <v>1652</v>
      </c>
      <c r="U913" s="32" t="s">
        <v>3338</v>
      </c>
      <c r="V913" s="32" t="s">
        <v>3552</v>
      </c>
    </row>
    <row r="914" spans="1:23">
      <c r="B914" s="14"/>
      <c r="C914" s="32"/>
      <c r="D914" s="33"/>
      <c r="E914" s="33" t="s">
        <v>3770</v>
      </c>
      <c r="G914" s="14" t="s">
        <v>3277</v>
      </c>
      <c r="H914" s="14" t="s">
        <v>545</v>
      </c>
      <c r="I914" s="14" t="s">
        <v>546</v>
      </c>
      <c r="J914" s="32">
        <v>3302003</v>
      </c>
      <c r="L914" s="35"/>
      <c r="M914" s="32" t="s">
        <v>547</v>
      </c>
      <c r="N914" s="92">
        <v>72</v>
      </c>
      <c r="O914" s="99">
        <v>1.47</v>
      </c>
      <c r="P914" s="59">
        <v>39276</v>
      </c>
      <c r="Q914" s="59">
        <v>39569</v>
      </c>
      <c r="R914" s="93" t="s">
        <v>1562</v>
      </c>
      <c r="S914" s="93" t="s">
        <v>1343</v>
      </c>
      <c r="T914" s="32" t="s">
        <v>1398</v>
      </c>
      <c r="U914" s="93" t="s">
        <v>2070</v>
      </c>
      <c r="V914" s="93" t="s">
        <v>4107</v>
      </c>
    </row>
    <row r="915" spans="1:23">
      <c r="B915" s="14"/>
      <c r="C915" s="32"/>
      <c r="D915" s="33"/>
      <c r="E915" s="131">
        <v>10693717</v>
      </c>
      <c r="F915" s="14"/>
      <c r="G915" s="132" t="s">
        <v>2944</v>
      </c>
      <c r="H915" s="132" t="s">
        <v>4798</v>
      </c>
      <c r="I915" s="132" t="s">
        <v>4685</v>
      </c>
      <c r="J915" s="133">
        <v>3302003</v>
      </c>
      <c r="K915" s="132"/>
      <c r="M915" s="133" t="s">
        <v>547</v>
      </c>
      <c r="N915" s="133">
        <v>223</v>
      </c>
      <c r="O915" s="135">
        <v>1.8740000000000001</v>
      </c>
      <c r="P915" s="59">
        <v>40892</v>
      </c>
      <c r="Q915" s="59">
        <v>41207</v>
      </c>
      <c r="R915" s="32" t="s">
        <v>4364</v>
      </c>
      <c r="S915" s="133" t="s">
        <v>4255</v>
      </c>
      <c r="T915" s="133" t="s">
        <v>2248</v>
      </c>
      <c r="U915" s="32" t="s">
        <v>178</v>
      </c>
      <c r="V915" s="32" t="s">
        <v>664</v>
      </c>
    </row>
    <row r="916" spans="1:23" ht="16.5" thickBot="1">
      <c r="A916" s="137"/>
      <c r="B916" s="14"/>
      <c r="C916" s="136"/>
      <c r="D916" s="33"/>
      <c r="E916" s="63" t="s">
        <v>3637</v>
      </c>
      <c r="G916" s="14" t="s">
        <v>3635</v>
      </c>
      <c r="H916" s="14" t="s">
        <v>3636</v>
      </c>
      <c r="I916" s="14" t="s">
        <v>1767</v>
      </c>
      <c r="J916" s="32">
        <v>3092248</v>
      </c>
      <c r="L916" s="14" t="s">
        <v>4135</v>
      </c>
      <c r="M916" s="32">
        <v>78701</v>
      </c>
      <c r="N916" s="41">
        <v>304</v>
      </c>
      <c r="O916" s="53">
        <v>2.1480000000000001</v>
      </c>
      <c r="P916" s="31">
        <v>37210</v>
      </c>
      <c r="Q916" s="31">
        <v>37410</v>
      </c>
      <c r="R916" s="31"/>
      <c r="S916" s="32" t="s">
        <v>92</v>
      </c>
      <c r="T916" s="32" t="s">
        <v>3835</v>
      </c>
      <c r="U916" s="32" t="s">
        <v>3338</v>
      </c>
      <c r="V916" s="32" t="s">
        <v>1090</v>
      </c>
    </row>
    <row r="917" spans="1:23">
      <c r="B917" s="14"/>
      <c r="C917" s="32"/>
      <c r="D917" s="33"/>
      <c r="E917" s="94"/>
      <c r="F917" s="95"/>
      <c r="G917" s="96"/>
      <c r="H917" s="96"/>
      <c r="I917" s="96"/>
      <c r="J917" s="95"/>
      <c r="K917" s="95"/>
      <c r="L917" s="96"/>
      <c r="M917" s="95"/>
      <c r="N917" s="95"/>
      <c r="O917" s="118"/>
      <c r="P917" s="95"/>
      <c r="Q917" s="95"/>
      <c r="R917" s="96"/>
      <c r="S917" s="96"/>
      <c r="T917" s="95"/>
      <c r="U917" s="95"/>
      <c r="V917" s="96"/>
      <c r="W917"/>
    </row>
    <row r="918" spans="1:23">
      <c r="B918" s="14"/>
      <c r="C918" s="32"/>
      <c r="D918" s="33"/>
      <c r="W918"/>
    </row>
    <row r="919" spans="1:23">
      <c r="B919" s="14"/>
      <c r="C919" s="32"/>
      <c r="D919" s="33"/>
      <c r="S919" s="14"/>
      <c r="W919"/>
    </row>
    <row r="920" spans="1:23">
      <c r="B920" s="14"/>
      <c r="C920" s="32"/>
      <c r="D920" s="33"/>
      <c r="E920" s="14"/>
      <c r="F920" s="14"/>
      <c r="J920" s="14"/>
      <c r="K920" s="14"/>
      <c r="M920" s="14"/>
      <c r="N920" s="14"/>
      <c r="O920" s="14"/>
      <c r="P920" s="14"/>
      <c r="Q920" s="14"/>
      <c r="S920" s="14"/>
      <c r="T920" s="14"/>
      <c r="W920"/>
    </row>
    <row r="921" spans="1:23">
      <c r="B921" s="14"/>
      <c r="C921" s="32"/>
      <c r="D921" s="33"/>
      <c r="S921" s="14"/>
    </row>
    <row r="922" spans="1:23">
      <c r="B922" s="14"/>
    </row>
    <row r="923" spans="1:23">
      <c r="B923" s="14"/>
      <c r="C923" s="32"/>
      <c r="D923" s="33"/>
      <c r="S923" s="14"/>
    </row>
    <row r="924" spans="1:23">
      <c r="B924" s="14"/>
      <c r="C924" s="32"/>
      <c r="D924" s="33"/>
      <c r="S924" s="14"/>
    </row>
    <row r="925" spans="1:23">
      <c r="B925" s="14"/>
      <c r="C925" s="32"/>
      <c r="D925" s="33"/>
      <c r="S925" s="14"/>
    </row>
    <row r="926" spans="1:23">
      <c r="B926" s="14"/>
      <c r="C926" s="32"/>
      <c r="D926" s="33"/>
      <c r="S926" s="14"/>
    </row>
    <row r="927" spans="1:23">
      <c r="B927" s="14"/>
      <c r="C927" s="32"/>
      <c r="D927" s="33"/>
      <c r="S927" s="14"/>
    </row>
    <row r="928" spans="1:23">
      <c r="B928" s="14"/>
      <c r="C928" s="32"/>
      <c r="D928" s="33"/>
      <c r="S928" s="14"/>
    </row>
    <row r="929" spans="2:19">
      <c r="B929" s="14"/>
      <c r="C929" s="32"/>
      <c r="D929" s="33"/>
      <c r="S929" s="14"/>
    </row>
    <row r="930" spans="2:19">
      <c r="B930" s="14"/>
      <c r="C930" s="32"/>
      <c r="D930" s="33"/>
      <c r="S930" s="14"/>
    </row>
    <row r="931" spans="2:19">
      <c r="B931" s="14"/>
      <c r="C931" s="32"/>
      <c r="D931" s="33"/>
      <c r="S931" s="14"/>
    </row>
    <row r="932" spans="2:19">
      <c r="B932" s="14"/>
      <c r="C932" s="32"/>
      <c r="D932" s="33"/>
      <c r="S932" s="14"/>
    </row>
    <row r="933" spans="2:19">
      <c r="B933" s="14"/>
      <c r="C933" s="32"/>
      <c r="D933" s="33"/>
      <c r="S933" s="14"/>
    </row>
    <row r="934" spans="2:19">
      <c r="B934" s="14"/>
      <c r="C934" s="32"/>
      <c r="D934" s="33"/>
      <c r="S934" s="14"/>
    </row>
    <row r="935" spans="2:19">
      <c r="B935" s="14"/>
      <c r="C935" s="32"/>
      <c r="D935" s="33"/>
      <c r="S935" s="14"/>
    </row>
    <row r="936" spans="2:19">
      <c r="B936" s="14"/>
      <c r="C936" s="32"/>
      <c r="D936" s="33"/>
    </row>
    <row r="937" spans="2:19">
      <c r="B937" s="14"/>
      <c r="C937" s="32"/>
      <c r="D937" s="33"/>
    </row>
    <row r="938" spans="2:19">
      <c r="B938" s="14"/>
      <c r="C938" s="32"/>
      <c r="D938" s="33"/>
    </row>
    <row r="939" spans="2:19">
      <c r="B939" s="14"/>
      <c r="C939" s="32"/>
      <c r="D939" s="33"/>
    </row>
    <row r="940" spans="2:19">
      <c r="B940" s="14"/>
      <c r="C940" s="32"/>
      <c r="D940" s="33"/>
    </row>
    <row r="941" spans="2:19">
      <c r="B941" s="14"/>
      <c r="C941" s="32"/>
      <c r="D941" s="33"/>
    </row>
    <row r="942" spans="2:19">
      <c r="B942" s="14"/>
      <c r="C942" s="32"/>
      <c r="D942" s="33"/>
    </row>
    <row r="943" spans="2:19">
      <c r="B943" s="14"/>
      <c r="C943" s="32"/>
      <c r="D943" s="33"/>
    </row>
    <row r="944" spans="2:19">
      <c r="B944" s="14"/>
      <c r="C944" s="32"/>
      <c r="D944" s="33"/>
    </row>
    <row r="945" spans="2:4">
      <c r="B945" s="14"/>
      <c r="C945" s="32"/>
      <c r="D945" s="33"/>
    </row>
    <row r="946" spans="2:4">
      <c r="B946" s="14"/>
      <c r="C946" s="32"/>
      <c r="D946" s="33"/>
    </row>
    <row r="947" spans="2:4">
      <c r="B947" s="14"/>
      <c r="C947" s="32"/>
      <c r="D947" s="33"/>
    </row>
    <row r="948" spans="2:4">
      <c r="B948" s="14"/>
      <c r="C948" s="32"/>
      <c r="D948" s="33"/>
    </row>
    <row r="949" spans="2:4">
      <c r="B949" s="14"/>
      <c r="C949" s="32"/>
      <c r="D949" s="33"/>
    </row>
    <row r="950" spans="2:4">
      <c r="B950" s="14"/>
      <c r="C950" s="32"/>
      <c r="D950" s="33"/>
    </row>
    <row r="951" spans="2:4">
      <c r="B951" s="14"/>
      <c r="C951" s="32"/>
      <c r="D951" s="33"/>
    </row>
    <row r="952" spans="2:4">
      <c r="B952" s="14"/>
      <c r="C952" s="32"/>
      <c r="D952" s="33"/>
    </row>
    <row r="953" spans="2:4" ht="15" customHeight="1">
      <c r="B953" s="14"/>
      <c r="C953" s="32"/>
      <c r="D953" s="33"/>
    </row>
    <row r="954" spans="2:4">
      <c r="B954" s="14"/>
      <c r="C954" s="32"/>
      <c r="D954" s="33"/>
    </row>
    <row r="955" spans="2:4">
      <c r="B955" s="14"/>
      <c r="C955" s="32"/>
      <c r="D955" s="33"/>
    </row>
    <row r="956" spans="2:4">
      <c r="B956" s="14"/>
      <c r="C956" s="32"/>
      <c r="D956" s="33"/>
    </row>
    <row r="957" spans="2:4">
      <c r="B957" s="14"/>
      <c r="C957" s="32"/>
      <c r="D957" s="33"/>
    </row>
    <row r="958" spans="2:4">
      <c r="B958" s="14"/>
      <c r="C958" s="32"/>
      <c r="D958" s="33"/>
    </row>
    <row r="959" spans="2:4">
      <c r="B959" s="14"/>
      <c r="C959" s="32"/>
      <c r="D959" s="33"/>
    </row>
    <row r="960" spans="2:4">
      <c r="B960" s="14"/>
      <c r="C960" s="32"/>
      <c r="D960" s="33"/>
    </row>
    <row r="961" spans="2:4">
      <c r="B961" s="14"/>
      <c r="C961" s="32"/>
      <c r="D961" s="33"/>
    </row>
    <row r="962" spans="2:4">
      <c r="B962" s="14"/>
      <c r="C962" s="32"/>
      <c r="D962" s="33"/>
    </row>
    <row r="963" spans="2:4">
      <c r="B963" s="14"/>
      <c r="C963" s="32"/>
      <c r="D963" s="33"/>
    </row>
    <row r="964" spans="2:4">
      <c r="B964" s="14"/>
      <c r="C964" s="32"/>
      <c r="D964" s="33"/>
    </row>
    <row r="965" spans="2:4">
      <c r="B965" s="14"/>
      <c r="C965" s="32"/>
      <c r="D965" s="33"/>
    </row>
    <row r="966" spans="2:4">
      <c r="B966" s="14"/>
      <c r="C966" s="32"/>
      <c r="D966" s="33"/>
    </row>
    <row r="967" spans="2:4">
      <c r="B967" s="14"/>
      <c r="C967" s="32"/>
      <c r="D967" s="33"/>
    </row>
    <row r="968" spans="2:4" ht="21.95" customHeight="1">
      <c r="B968" s="14"/>
      <c r="C968" s="32"/>
      <c r="D968" s="33"/>
    </row>
    <row r="969" spans="2:4">
      <c r="B969" s="14"/>
      <c r="C969" s="32"/>
      <c r="D969" s="33"/>
    </row>
    <row r="970" spans="2:4">
      <c r="B970" s="14"/>
      <c r="C970" s="32"/>
      <c r="D970" s="33"/>
    </row>
    <row r="971" spans="2:4">
      <c r="B971" s="14"/>
      <c r="C971" s="32"/>
      <c r="D971" s="33"/>
    </row>
    <row r="972" spans="2:4">
      <c r="B972" s="14"/>
      <c r="C972" s="32"/>
      <c r="D972" s="33"/>
    </row>
    <row r="973" spans="2:4">
      <c r="B973" s="14"/>
      <c r="C973" s="32"/>
      <c r="D973" s="33"/>
    </row>
    <row r="974" spans="2:4">
      <c r="B974" s="14"/>
      <c r="C974" s="32"/>
      <c r="D974" s="33"/>
    </row>
    <row r="975" spans="2:4">
      <c r="B975" s="14"/>
      <c r="C975" s="32"/>
      <c r="D975" s="33"/>
    </row>
    <row r="976" spans="2:4">
      <c r="B976" s="14"/>
      <c r="C976" s="32"/>
      <c r="D976" s="33"/>
    </row>
    <row r="977" spans="2:4">
      <c r="B977" s="14"/>
      <c r="C977" s="32"/>
      <c r="D977" s="33"/>
    </row>
    <row r="978" spans="2:4">
      <c r="B978" s="14"/>
      <c r="C978" s="32"/>
      <c r="D978" s="33"/>
    </row>
    <row r="979" spans="2:4">
      <c r="B979" s="14"/>
      <c r="C979" s="32"/>
      <c r="D979" s="33"/>
    </row>
    <row r="980" spans="2:4">
      <c r="B980" s="14"/>
      <c r="C980" s="32"/>
      <c r="D980" s="33"/>
    </row>
    <row r="981" spans="2:4" ht="21.95" customHeight="1">
      <c r="B981" s="14"/>
      <c r="C981" s="32"/>
      <c r="D981" s="33"/>
    </row>
    <row r="982" spans="2:4">
      <c r="B982" s="14"/>
      <c r="C982" s="32"/>
      <c r="D982" s="33"/>
    </row>
    <row r="983" spans="2:4">
      <c r="B983" s="14"/>
      <c r="C983" s="32"/>
      <c r="D983" s="33"/>
    </row>
    <row r="984" spans="2:4">
      <c r="B984" s="14"/>
      <c r="C984" s="32"/>
      <c r="D984" s="33"/>
    </row>
    <row r="985" spans="2:4">
      <c r="B985" s="14"/>
      <c r="C985" s="32"/>
      <c r="D985" s="33"/>
    </row>
    <row r="986" spans="2:4">
      <c r="B986" s="14"/>
      <c r="C986" s="32"/>
      <c r="D986" s="33"/>
    </row>
    <row r="987" spans="2:4">
      <c r="B987" s="14"/>
      <c r="C987" s="32"/>
      <c r="D987" s="33"/>
    </row>
    <row r="988" spans="2:4">
      <c r="B988" s="14"/>
      <c r="C988" s="32"/>
      <c r="D988" s="33"/>
    </row>
    <row r="989" spans="2:4">
      <c r="B989" s="14"/>
      <c r="C989" s="32"/>
      <c r="D989" s="33"/>
    </row>
    <row r="990" spans="2:4">
      <c r="B990" s="14"/>
      <c r="C990" s="32"/>
      <c r="D990" s="33"/>
    </row>
    <row r="991" spans="2:4">
      <c r="B991" s="14"/>
      <c r="C991" s="32"/>
      <c r="D991" s="33"/>
    </row>
    <row r="992" spans="2:4">
      <c r="B992" s="14"/>
      <c r="C992" s="32"/>
      <c r="D992" s="33"/>
    </row>
    <row r="993" spans="2:4">
      <c r="B993" s="14"/>
      <c r="C993" s="32"/>
      <c r="D993" s="33"/>
    </row>
    <row r="994" spans="2:4">
      <c r="B994" s="14"/>
      <c r="C994" s="32"/>
      <c r="D994" s="33"/>
    </row>
    <row r="995" spans="2:4">
      <c r="B995" s="14"/>
      <c r="C995" s="32"/>
      <c r="D995" s="33"/>
    </row>
    <row r="996" spans="2:4">
      <c r="B996" s="14"/>
      <c r="C996" s="32"/>
      <c r="D996" s="33"/>
    </row>
    <row r="997" spans="2:4">
      <c r="B997" s="14"/>
      <c r="C997" s="32"/>
      <c r="D997" s="33"/>
    </row>
    <row r="998" spans="2:4">
      <c r="B998" s="14"/>
      <c r="C998" s="32"/>
      <c r="D998" s="33"/>
    </row>
    <row r="999" spans="2:4">
      <c r="B999" s="14"/>
      <c r="C999" s="32"/>
      <c r="D999" s="33"/>
    </row>
    <row r="1000" spans="2:4">
      <c r="B1000" s="14"/>
      <c r="C1000" s="32"/>
      <c r="D1000" s="33"/>
    </row>
    <row r="1001" spans="2:4">
      <c r="B1001" s="14"/>
      <c r="C1001" s="32"/>
      <c r="D1001" s="33"/>
    </row>
    <row r="1002" spans="2:4">
      <c r="B1002" s="14"/>
      <c r="C1002" s="32"/>
      <c r="D1002" s="33"/>
    </row>
    <row r="1003" spans="2:4">
      <c r="B1003" s="14"/>
      <c r="C1003" s="32"/>
      <c r="D1003" s="33"/>
    </row>
    <row r="1004" spans="2:4">
      <c r="B1004" s="14"/>
      <c r="C1004" s="32"/>
      <c r="D1004" s="33"/>
    </row>
    <row r="1005" spans="2:4">
      <c r="B1005" s="14"/>
      <c r="C1005" s="32"/>
      <c r="D1005" s="33"/>
    </row>
    <row r="1006" spans="2:4">
      <c r="B1006" s="14"/>
      <c r="C1006" s="32"/>
      <c r="D1006" s="33"/>
    </row>
    <row r="1007" spans="2:4">
      <c r="B1007" s="14"/>
      <c r="C1007" s="32"/>
      <c r="D1007" s="33"/>
    </row>
    <row r="1008" spans="2:4">
      <c r="B1008" s="14"/>
      <c r="C1008" s="32"/>
      <c r="D1008" s="33"/>
    </row>
    <row r="1009" spans="2:4">
      <c r="B1009" s="14"/>
      <c r="C1009" s="32"/>
      <c r="D1009" s="33"/>
    </row>
    <row r="1010" spans="2:4">
      <c r="B1010" s="14"/>
      <c r="C1010" s="32"/>
      <c r="D1010" s="33"/>
    </row>
    <row r="1011" spans="2:4">
      <c r="B1011" s="14"/>
      <c r="C1011" s="32"/>
      <c r="D1011" s="33"/>
    </row>
    <row r="1012" spans="2:4">
      <c r="B1012" s="14"/>
      <c r="C1012" s="32"/>
      <c r="D1012" s="33"/>
    </row>
    <row r="1013" spans="2:4">
      <c r="B1013" s="14"/>
      <c r="C1013" s="32"/>
      <c r="D1013" s="33"/>
    </row>
    <row r="1014" spans="2:4">
      <c r="B1014" s="14"/>
      <c r="C1014" s="32"/>
      <c r="D1014" s="33"/>
    </row>
    <row r="1015" spans="2:4" ht="13.5" customHeight="1">
      <c r="B1015" s="14"/>
      <c r="C1015" s="32"/>
      <c r="D1015" s="33"/>
    </row>
    <row r="1016" spans="2:4">
      <c r="B1016" s="14"/>
      <c r="C1016" s="32"/>
      <c r="D1016" s="33"/>
    </row>
    <row r="1017" spans="2:4">
      <c r="B1017" s="14"/>
      <c r="C1017" s="32"/>
      <c r="D1017" s="33"/>
    </row>
    <row r="1018" spans="2:4">
      <c r="B1018" s="14"/>
      <c r="C1018" s="32"/>
      <c r="D1018" s="33"/>
    </row>
    <row r="1019" spans="2:4">
      <c r="B1019" s="14"/>
      <c r="C1019" s="32"/>
      <c r="D1019" s="33"/>
    </row>
    <row r="1020" spans="2:4">
      <c r="B1020" s="14"/>
      <c r="C1020" s="32"/>
      <c r="D1020" s="33"/>
    </row>
    <row r="1021" spans="2:4">
      <c r="B1021" s="14"/>
      <c r="C1021" s="32"/>
      <c r="D1021" s="33"/>
    </row>
    <row r="1022" spans="2:4">
      <c r="B1022" s="14"/>
      <c r="C1022" s="32"/>
      <c r="D1022" s="33"/>
    </row>
    <row r="1023" spans="2:4">
      <c r="B1023" s="14"/>
      <c r="C1023" s="32"/>
      <c r="D1023" s="33"/>
    </row>
    <row r="1024" spans="2:4">
      <c r="B1024" s="14"/>
      <c r="C1024" s="32"/>
      <c r="D1024" s="33"/>
    </row>
    <row r="1025" spans="2:4">
      <c r="B1025" s="14"/>
      <c r="C1025" s="32"/>
      <c r="D1025" s="33"/>
    </row>
    <row r="1026" spans="2:4">
      <c r="B1026" s="14"/>
      <c r="C1026" s="32"/>
      <c r="D1026" s="33"/>
    </row>
    <row r="1027" spans="2:4">
      <c r="B1027" s="14"/>
      <c r="C1027" s="32"/>
      <c r="D1027" s="33"/>
    </row>
    <row r="1028" spans="2:4">
      <c r="B1028" s="14"/>
      <c r="C1028" s="32"/>
      <c r="D1028" s="33"/>
    </row>
    <row r="1029" spans="2:4">
      <c r="B1029" s="14"/>
      <c r="C1029" s="32"/>
      <c r="D1029" s="33"/>
    </row>
    <row r="1030" spans="2:4">
      <c r="B1030" s="14"/>
      <c r="C1030" s="32"/>
      <c r="D1030" s="33"/>
    </row>
    <row r="1031" spans="2:4">
      <c r="B1031" s="14"/>
      <c r="C1031" s="32"/>
      <c r="D1031" s="33"/>
    </row>
    <row r="1032" spans="2:4">
      <c r="B1032" s="14"/>
      <c r="C1032" s="32"/>
      <c r="D1032" s="33"/>
    </row>
    <row r="1033" spans="2:4">
      <c r="B1033" s="14"/>
      <c r="C1033" s="32"/>
      <c r="D1033" s="33"/>
    </row>
    <row r="1034" spans="2:4">
      <c r="B1034" s="14"/>
      <c r="C1034" s="32"/>
      <c r="D1034" s="33"/>
    </row>
    <row r="1035" spans="2:4">
      <c r="B1035" s="14"/>
      <c r="C1035" s="32"/>
      <c r="D1035" s="33"/>
    </row>
    <row r="1036" spans="2:4">
      <c r="B1036" s="14"/>
      <c r="C1036" s="32"/>
      <c r="D1036" s="33"/>
    </row>
    <row r="1037" spans="2:4">
      <c r="B1037" s="14"/>
      <c r="C1037" s="32"/>
      <c r="D1037" s="33"/>
    </row>
    <row r="1038" spans="2:4">
      <c r="B1038" s="14"/>
      <c r="C1038" s="32"/>
      <c r="D1038" s="33"/>
    </row>
    <row r="1039" spans="2:4">
      <c r="B1039" s="14"/>
      <c r="C1039" s="32"/>
      <c r="D1039" s="33"/>
    </row>
    <row r="1040" spans="2:4">
      <c r="B1040" s="14"/>
      <c r="C1040" s="32"/>
      <c r="D1040" s="33"/>
    </row>
    <row r="1041" spans="2:4">
      <c r="B1041" s="14"/>
      <c r="C1041" s="32"/>
      <c r="D1041" s="33"/>
    </row>
    <row r="1042" spans="2:4">
      <c r="B1042" s="14"/>
      <c r="C1042" s="32"/>
      <c r="D1042" s="33"/>
    </row>
    <row r="1043" spans="2:4">
      <c r="B1043" s="14"/>
      <c r="C1043" s="32"/>
      <c r="D1043" s="33"/>
    </row>
    <row r="1044" spans="2:4">
      <c r="B1044" s="14"/>
      <c r="C1044" s="32"/>
      <c r="D1044" s="33"/>
    </row>
    <row r="1045" spans="2:4">
      <c r="B1045" s="14"/>
      <c r="C1045" s="32"/>
      <c r="D1045" s="33"/>
    </row>
    <row r="1046" spans="2:4">
      <c r="B1046" s="14"/>
      <c r="C1046" s="32"/>
      <c r="D1046" s="33"/>
    </row>
    <row r="1047" spans="2:4">
      <c r="B1047" s="14"/>
      <c r="C1047" s="32"/>
      <c r="D1047" s="33"/>
    </row>
    <row r="1048" spans="2:4">
      <c r="B1048" s="14"/>
      <c r="C1048" s="32"/>
      <c r="D1048" s="33"/>
    </row>
    <row r="1049" spans="2:4">
      <c r="B1049" s="14"/>
      <c r="C1049" s="32"/>
      <c r="D1049" s="33"/>
    </row>
    <row r="1050" spans="2:4">
      <c r="B1050" s="14"/>
      <c r="C1050" s="32"/>
      <c r="D1050" s="33"/>
    </row>
    <row r="1051" spans="2:4">
      <c r="B1051" s="14"/>
      <c r="C1051" s="32"/>
      <c r="D1051" s="33"/>
    </row>
    <row r="1052" spans="2:4">
      <c r="B1052" s="14"/>
      <c r="C1052" s="32"/>
      <c r="D1052" s="33"/>
    </row>
    <row r="1053" spans="2:4">
      <c r="B1053" s="14"/>
      <c r="C1053" s="32"/>
      <c r="D1053" s="33"/>
    </row>
    <row r="1054" spans="2:4">
      <c r="B1054" s="14"/>
      <c r="C1054" s="32"/>
      <c r="D1054" s="33"/>
    </row>
    <row r="1055" spans="2:4">
      <c r="B1055" s="14"/>
      <c r="C1055" s="32"/>
      <c r="D1055" s="33"/>
    </row>
    <row r="1056" spans="2:4">
      <c r="B1056" s="14"/>
      <c r="C1056" s="32"/>
      <c r="D1056" s="33"/>
    </row>
    <row r="1057" spans="2:4">
      <c r="B1057" s="14"/>
      <c r="C1057" s="32"/>
      <c r="D1057" s="33"/>
    </row>
    <row r="1058" spans="2:4">
      <c r="B1058" s="14"/>
      <c r="C1058" s="32"/>
      <c r="D1058" s="33"/>
    </row>
    <row r="1059" spans="2:4">
      <c r="B1059" s="14"/>
      <c r="C1059" s="32"/>
      <c r="D1059" s="33"/>
    </row>
    <row r="1060" spans="2:4">
      <c r="B1060" s="14"/>
      <c r="C1060" s="32"/>
      <c r="D1060" s="33"/>
    </row>
    <row r="1061" spans="2:4">
      <c r="B1061" s="14"/>
      <c r="C1061" s="32"/>
      <c r="D1061" s="33"/>
    </row>
    <row r="1062" spans="2:4">
      <c r="B1062" s="14"/>
      <c r="C1062" s="32"/>
      <c r="D1062" s="33"/>
    </row>
    <row r="1063" spans="2:4">
      <c r="B1063" s="14"/>
      <c r="C1063" s="32"/>
      <c r="D1063" s="33"/>
    </row>
    <row r="1064" spans="2:4">
      <c r="B1064" s="14"/>
      <c r="C1064" s="32"/>
      <c r="D1064" s="33"/>
    </row>
    <row r="1065" spans="2:4">
      <c r="B1065" s="14"/>
      <c r="C1065" s="32"/>
      <c r="D1065" s="33"/>
    </row>
    <row r="1066" spans="2:4">
      <c r="B1066" s="14"/>
      <c r="C1066" s="32"/>
      <c r="D1066" s="33"/>
    </row>
    <row r="1067" spans="2:4">
      <c r="B1067" s="14"/>
      <c r="C1067" s="32"/>
      <c r="D1067" s="33"/>
    </row>
    <row r="1068" spans="2:4">
      <c r="B1068" s="14"/>
      <c r="C1068" s="32"/>
      <c r="D1068" s="33"/>
    </row>
    <row r="1069" spans="2:4">
      <c r="B1069" s="14"/>
      <c r="C1069" s="32"/>
      <c r="D1069" s="33"/>
    </row>
    <row r="1070" spans="2:4">
      <c r="B1070" s="14"/>
      <c r="C1070" s="32"/>
      <c r="D1070" s="33"/>
    </row>
    <row r="1071" spans="2:4">
      <c r="B1071" s="14"/>
      <c r="C1071" s="32"/>
      <c r="D1071" s="33"/>
    </row>
    <row r="1072" spans="2:4">
      <c r="B1072" s="14"/>
      <c r="C1072" s="32"/>
      <c r="D1072" s="33"/>
    </row>
    <row r="1073" spans="2:4">
      <c r="B1073" s="14"/>
      <c r="C1073" s="32"/>
      <c r="D1073" s="33"/>
    </row>
    <row r="1074" spans="2:4">
      <c r="B1074" s="14"/>
      <c r="C1074" s="32"/>
      <c r="D1074" s="33"/>
    </row>
    <row r="1075" spans="2:4">
      <c r="B1075" s="14"/>
      <c r="C1075" s="32"/>
      <c r="D1075" s="33"/>
    </row>
    <row r="1076" spans="2:4">
      <c r="B1076" s="14"/>
      <c r="C1076" s="32"/>
      <c r="D1076" s="33"/>
    </row>
    <row r="1077" spans="2:4">
      <c r="B1077" s="14"/>
      <c r="C1077" s="32"/>
      <c r="D1077" s="33"/>
    </row>
    <row r="1078" spans="2:4">
      <c r="B1078" s="14"/>
      <c r="C1078" s="32"/>
      <c r="D1078" s="33"/>
    </row>
    <row r="1079" spans="2:4">
      <c r="B1079" s="14"/>
      <c r="C1079" s="32"/>
      <c r="D1079" s="33"/>
    </row>
    <row r="1080" spans="2:4">
      <c r="B1080" s="14"/>
      <c r="C1080" s="32"/>
      <c r="D1080" s="33"/>
    </row>
    <row r="1081" spans="2:4">
      <c r="B1081" s="14"/>
      <c r="C1081" s="32"/>
      <c r="D1081" s="33"/>
    </row>
    <row r="1082" spans="2:4">
      <c r="B1082" s="14"/>
      <c r="C1082" s="32"/>
      <c r="D1082" s="33"/>
    </row>
    <row r="1083" spans="2:4">
      <c r="B1083" s="14"/>
      <c r="C1083" s="32"/>
      <c r="D1083" s="33"/>
    </row>
    <row r="1084" spans="2:4">
      <c r="B1084" s="14"/>
      <c r="C1084" s="32"/>
      <c r="D1084" s="33"/>
    </row>
    <row r="1085" spans="2:4">
      <c r="B1085" s="14"/>
      <c r="C1085" s="32"/>
      <c r="D1085" s="33"/>
    </row>
    <row r="1086" spans="2:4">
      <c r="B1086" s="14"/>
      <c r="C1086" s="32"/>
      <c r="D1086" s="33"/>
    </row>
    <row r="1087" spans="2:4">
      <c r="B1087" s="14"/>
      <c r="C1087" s="32"/>
      <c r="D1087" s="33"/>
    </row>
    <row r="1088" spans="2:4">
      <c r="B1088" s="14"/>
      <c r="C1088" s="32"/>
      <c r="D1088" s="33"/>
    </row>
    <row r="1089" spans="2:4">
      <c r="B1089" s="14"/>
      <c r="C1089" s="32"/>
      <c r="D1089" s="33"/>
    </row>
    <row r="1090" spans="2:4">
      <c r="B1090" s="14"/>
      <c r="C1090" s="32"/>
      <c r="D1090" s="33"/>
    </row>
    <row r="1091" spans="2:4">
      <c r="B1091" s="14"/>
      <c r="C1091" s="32"/>
      <c r="D1091" s="33"/>
    </row>
    <row r="1092" spans="2:4">
      <c r="B1092" s="14"/>
      <c r="C1092" s="32"/>
      <c r="D1092" s="33"/>
    </row>
    <row r="1093" spans="2:4">
      <c r="B1093" s="14"/>
      <c r="C1093" s="32"/>
      <c r="D1093" s="33"/>
    </row>
    <row r="1094" spans="2:4">
      <c r="B1094" s="14"/>
      <c r="C1094" s="32"/>
      <c r="D1094" s="33"/>
    </row>
    <row r="1095" spans="2:4">
      <c r="B1095" s="14"/>
      <c r="C1095" s="32"/>
      <c r="D1095" s="33"/>
    </row>
    <row r="1096" spans="2:4">
      <c r="B1096" s="14"/>
      <c r="C1096" s="32"/>
      <c r="D1096" s="33"/>
    </row>
    <row r="1097" spans="2:4">
      <c r="B1097" s="14"/>
      <c r="C1097" s="32"/>
      <c r="D1097" s="33"/>
    </row>
    <row r="1098" spans="2:4">
      <c r="B1098" s="14"/>
      <c r="C1098" s="32"/>
      <c r="D1098" s="33"/>
    </row>
    <row r="1099" spans="2:4">
      <c r="B1099" s="14"/>
      <c r="C1099" s="32"/>
      <c r="D1099" s="33"/>
    </row>
    <row r="1100" spans="2:4">
      <c r="B1100" s="14"/>
      <c r="C1100" s="32"/>
      <c r="D1100" s="33"/>
    </row>
    <row r="1101" spans="2:4">
      <c r="B1101" s="14"/>
      <c r="C1101" s="32"/>
      <c r="D1101" s="33"/>
    </row>
    <row r="1102" spans="2:4">
      <c r="B1102" s="14"/>
      <c r="C1102" s="32"/>
      <c r="D1102" s="33"/>
    </row>
    <row r="1103" spans="2:4">
      <c r="B1103" s="14"/>
      <c r="C1103" s="32"/>
      <c r="D1103" s="33"/>
    </row>
    <row r="1104" spans="2:4">
      <c r="B1104" s="14"/>
      <c r="C1104" s="32"/>
      <c r="D1104" s="33"/>
    </row>
    <row r="1105" spans="2:4">
      <c r="B1105" s="14"/>
      <c r="C1105" s="32"/>
      <c r="D1105" s="33"/>
    </row>
    <row r="1106" spans="2:4">
      <c r="B1106" s="14"/>
      <c r="C1106" s="32"/>
      <c r="D1106" s="33"/>
    </row>
    <row r="1107" spans="2:4">
      <c r="B1107" s="14"/>
      <c r="C1107" s="32"/>
      <c r="D1107" s="33"/>
    </row>
    <row r="1108" spans="2:4">
      <c r="B1108" s="14"/>
      <c r="C1108" s="32"/>
      <c r="D1108" s="33"/>
    </row>
    <row r="1109" spans="2:4">
      <c r="B1109" s="14"/>
      <c r="C1109" s="32"/>
      <c r="D1109" s="33"/>
    </row>
    <row r="1110" spans="2:4">
      <c r="B1110" s="14"/>
      <c r="C1110" s="32"/>
      <c r="D1110" s="33"/>
    </row>
    <row r="1111" spans="2:4">
      <c r="B1111" s="14"/>
      <c r="C1111" s="32"/>
      <c r="D1111" s="33"/>
    </row>
    <row r="1112" spans="2:4">
      <c r="B1112" s="14"/>
      <c r="C1112" s="32"/>
      <c r="D1112" s="33"/>
    </row>
    <row r="1113" spans="2:4">
      <c r="B1113" s="14"/>
      <c r="C1113" s="32"/>
      <c r="D1113" s="33"/>
    </row>
    <row r="1114" spans="2:4">
      <c r="B1114" s="14"/>
      <c r="C1114" s="32"/>
      <c r="D1114" s="33"/>
    </row>
    <row r="1115" spans="2:4">
      <c r="B1115" s="14"/>
      <c r="C1115" s="32"/>
      <c r="D1115" s="33"/>
    </row>
    <row r="1116" spans="2:4">
      <c r="B1116" s="14"/>
      <c r="C1116" s="32"/>
      <c r="D1116" s="33"/>
    </row>
    <row r="1117" spans="2:4">
      <c r="B1117" s="14"/>
      <c r="C1117" s="32"/>
      <c r="D1117" s="33"/>
    </row>
    <row r="1118" spans="2:4">
      <c r="B1118" s="14"/>
      <c r="C1118" s="32"/>
      <c r="D1118" s="33"/>
    </row>
    <row r="1119" spans="2:4">
      <c r="B1119" s="14"/>
      <c r="C1119" s="32"/>
      <c r="D1119" s="33"/>
    </row>
    <row r="1120" spans="2:4">
      <c r="B1120" s="14"/>
      <c r="C1120" s="32"/>
      <c r="D1120" s="33"/>
    </row>
    <row r="1121" spans="2:4">
      <c r="B1121" s="14"/>
      <c r="C1121" s="32"/>
      <c r="D1121" s="33"/>
    </row>
    <row r="1122" spans="2:4">
      <c r="B1122" s="14"/>
      <c r="C1122" s="32"/>
      <c r="D1122" s="33"/>
    </row>
    <row r="1123" spans="2:4">
      <c r="B1123" s="14"/>
      <c r="C1123" s="32"/>
      <c r="D1123" s="33"/>
    </row>
    <row r="1124" spans="2:4">
      <c r="B1124" s="14"/>
      <c r="C1124" s="32"/>
      <c r="D1124" s="33"/>
    </row>
    <row r="1125" spans="2:4">
      <c r="B1125" s="14"/>
      <c r="C1125" s="32"/>
      <c r="D1125" s="33"/>
    </row>
    <row r="1126" spans="2:4">
      <c r="B1126" s="14"/>
      <c r="C1126" s="32"/>
      <c r="D1126" s="33"/>
    </row>
    <row r="1127" spans="2:4">
      <c r="B1127" s="14"/>
      <c r="C1127" s="32"/>
      <c r="D1127" s="33"/>
    </row>
    <row r="1128" spans="2:4">
      <c r="B1128" s="14"/>
      <c r="C1128" s="32"/>
      <c r="D1128" s="33"/>
    </row>
    <row r="1129" spans="2:4">
      <c r="B1129" s="14"/>
      <c r="C1129" s="32"/>
      <c r="D1129" s="33"/>
    </row>
    <row r="1130" spans="2:4">
      <c r="B1130" s="14"/>
      <c r="C1130" s="32"/>
      <c r="D1130" s="33"/>
    </row>
    <row r="1131" spans="2:4">
      <c r="B1131" s="14"/>
      <c r="C1131" s="32"/>
      <c r="D1131" s="33"/>
    </row>
    <row r="1132" spans="2:4">
      <c r="B1132" s="14"/>
      <c r="C1132" s="32"/>
      <c r="D1132" s="33"/>
    </row>
    <row r="1133" spans="2:4">
      <c r="B1133" s="14"/>
      <c r="C1133" s="32"/>
      <c r="D1133" s="33"/>
    </row>
    <row r="1134" spans="2:4">
      <c r="B1134" s="14"/>
      <c r="C1134" s="32"/>
      <c r="D1134" s="33"/>
    </row>
    <row r="1135" spans="2:4">
      <c r="B1135" s="14"/>
      <c r="C1135" s="32"/>
      <c r="D1135" s="33"/>
    </row>
    <row r="1136" spans="2:4">
      <c r="B1136" s="14"/>
      <c r="C1136" s="32"/>
      <c r="D1136" s="33"/>
    </row>
    <row r="1137" spans="2:4">
      <c r="B1137" s="14"/>
      <c r="C1137" s="32"/>
      <c r="D1137" s="33"/>
    </row>
    <row r="1138" spans="2:4">
      <c r="B1138" s="14"/>
      <c r="C1138" s="32"/>
      <c r="D1138" s="33"/>
    </row>
    <row r="1139" spans="2:4">
      <c r="B1139" s="14"/>
      <c r="C1139" s="32"/>
      <c r="D1139" s="33"/>
    </row>
    <row r="1140" spans="2:4">
      <c r="B1140" s="14"/>
      <c r="C1140" s="32"/>
      <c r="D1140" s="33"/>
    </row>
    <row r="1141" spans="2:4">
      <c r="B1141" s="14"/>
      <c r="C1141" s="32"/>
      <c r="D1141" s="33"/>
    </row>
    <row r="1142" spans="2:4">
      <c r="B1142" s="14"/>
      <c r="C1142" s="32"/>
      <c r="D1142" s="33"/>
    </row>
    <row r="1143" spans="2:4">
      <c r="B1143" s="14"/>
      <c r="C1143" s="32"/>
      <c r="D1143" s="33"/>
    </row>
    <row r="1144" spans="2:4">
      <c r="B1144" s="14"/>
      <c r="C1144" s="32"/>
      <c r="D1144" s="33"/>
    </row>
    <row r="1145" spans="2:4">
      <c r="B1145" s="14"/>
      <c r="C1145" s="32"/>
      <c r="D1145" s="33"/>
    </row>
    <row r="1146" spans="2:4">
      <c r="B1146" s="14"/>
      <c r="C1146" s="32"/>
      <c r="D1146" s="33"/>
    </row>
    <row r="1147" spans="2:4">
      <c r="B1147" s="14"/>
      <c r="C1147" s="32"/>
      <c r="D1147" s="33"/>
    </row>
    <row r="1148" spans="2:4">
      <c r="B1148" s="14"/>
      <c r="C1148" s="32"/>
      <c r="D1148" s="33"/>
    </row>
    <row r="1149" spans="2:4">
      <c r="B1149" s="14"/>
      <c r="C1149" s="32"/>
      <c r="D1149" s="33"/>
    </row>
    <row r="1150" spans="2:4">
      <c r="B1150" s="14"/>
      <c r="C1150" s="32"/>
      <c r="D1150" s="33"/>
    </row>
    <row r="1151" spans="2:4">
      <c r="B1151" s="14"/>
      <c r="C1151" s="32"/>
      <c r="D1151" s="33"/>
    </row>
    <row r="1152" spans="2:4">
      <c r="B1152" s="14"/>
      <c r="C1152" s="32"/>
      <c r="D1152" s="33"/>
    </row>
    <row r="1153" spans="2:4">
      <c r="B1153" s="14"/>
      <c r="C1153" s="32"/>
      <c r="D1153" s="33"/>
    </row>
    <row r="1154" spans="2:4">
      <c r="B1154" s="14"/>
      <c r="C1154" s="32"/>
      <c r="D1154" s="33"/>
    </row>
    <row r="1155" spans="2:4">
      <c r="B1155" s="14"/>
      <c r="C1155" s="32"/>
      <c r="D1155" s="33"/>
    </row>
    <row r="1156" spans="2:4">
      <c r="B1156" s="14"/>
      <c r="C1156" s="32"/>
      <c r="D1156" s="33"/>
    </row>
    <row r="1157" spans="2:4">
      <c r="B1157" s="14"/>
      <c r="C1157" s="32"/>
      <c r="D1157" s="33"/>
    </row>
    <row r="1158" spans="2:4">
      <c r="B1158" s="14"/>
      <c r="C1158" s="32"/>
      <c r="D1158" s="33"/>
    </row>
    <row r="1159" spans="2:4">
      <c r="B1159" s="14"/>
      <c r="C1159" s="32"/>
      <c r="D1159" s="33"/>
    </row>
    <row r="1160" spans="2:4">
      <c r="B1160" s="14"/>
      <c r="C1160" s="32"/>
      <c r="D1160" s="33"/>
    </row>
    <row r="1161" spans="2:4">
      <c r="B1161" s="14"/>
      <c r="C1161" s="32"/>
      <c r="D1161" s="33"/>
    </row>
    <row r="1162" spans="2:4">
      <c r="B1162" s="14"/>
      <c r="C1162" s="32"/>
      <c r="D1162" s="33"/>
    </row>
    <row r="1163" spans="2:4">
      <c r="B1163" s="14"/>
      <c r="C1163" s="32"/>
      <c r="D1163" s="33"/>
    </row>
    <row r="1164" spans="2:4">
      <c r="B1164" s="14"/>
      <c r="C1164" s="32"/>
      <c r="D1164" s="33"/>
    </row>
    <row r="1165" spans="2:4">
      <c r="B1165" s="14"/>
      <c r="C1165" s="32"/>
      <c r="D1165" s="33"/>
    </row>
    <row r="1166" spans="2:4">
      <c r="B1166" s="14"/>
      <c r="C1166" s="32"/>
      <c r="D1166" s="33"/>
    </row>
    <row r="1167" spans="2:4">
      <c r="B1167" s="14"/>
      <c r="C1167" s="32"/>
      <c r="D1167" s="33"/>
    </row>
    <row r="1168" spans="2:4">
      <c r="B1168" s="14"/>
      <c r="C1168" s="32"/>
      <c r="D1168" s="33"/>
    </row>
    <row r="1169" spans="2:4">
      <c r="B1169" s="14"/>
      <c r="C1169" s="32"/>
      <c r="D1169" s="33"/>
    </row>
    <row r="1170" spans="2:4">
      <c r="B1170" s="14"/>
      <c r="C1170" s="32"/>
      <c r="D1170" s="33"/>
    </row>
    <row r="1171" spans="2:4">
      <c r="B1171" s="14"/>
      <c r="C1171" s="32"/>
      <c r="D1171" s="33"/>
    </row>
    <row r="1172" spans="2:4">
      <c r="B1172" s="14"/>
      <c r="C1172" s="32"/>
      <c r="D1172" s="33"/>
    </row>
    <row r="1173" spans="2:4">
      <c r="B1173" s="14"/>
      <c r="C1173" s="32"/>
      <c r="D1173" s="33"/>
    </row>
    <row r="1174" spans="2:4">
      <c r="B1174" s="14"/>
      <c r="C1174" s="32"/>
      <c r="D1174" s="33"/>
    </row>
    <row r="1175" spans="2:4">
      <c r="B1175" s="14"/>
      <c r="C1175" s="32"/>
      <c r="D1175" s="33"/>
    </row>
    <row r="1176" spans="2:4">
      <c r="B1176" s="14"/>
      <c r="C1176" s="32"/>
      <c r="D1176" s="33"/>
    </row>
    <row r="1177" spans="2:4">
      <c r="B1177" s="14"/>
      <c r="C1177" s="32"/>
      <c r="D1177" s="33"/>
    </row>
    <row r="1178" spans="2:4">
      <c r="B1178" s="14"/>
      <c r="C1178" s="32"/>
      <c r="D1178" s="33"/>
    </row>
    <row r="1179" spans="2:4">
      <c r="B1179" s="14"/>
      <c r="C1179" s="32"/>
      <c r="D1179" s="33"/>
    </row>
    <row r="1180" spans="2:4">
      <c r="B1180" s="14"/>
      <c r="C1180" s="32"/>
      <c r="D1180" s="33"/>
    </row>
    <row r="1181" spans="2:4">
      <c r="B1181" s="14"/>
      <c r="C1181" s="32"/>
      <c r="D1181" s="33"/>
    </row>
    <row r="1182" spans="2:4">
      <c r="B1182" s="14"/>
      <c r="C1182" s="32"/>
      <c r="D1182" s="33"/>
    </row>
    <row r="1183" spans="2:4">
      <c r="B1183" s="14"/>
      <c r="C1183" s="32"/>
      <c r="D1183" s="33"/>
    </row>
    <row r="1184" spans="2:4">
      <c r="B1184" s="14"/>
      <c r="C1184" s="32"/>
      <c r="D1184" s="33"/>
    </row>
    <row r="1185" spans="2:4">
      <c r="B1185" s="14"/>
      <c r="C1185" s="32"/>
      <c r="D1185" s="33"/>
    </row>
    <row r="1186" spans="2:4">
      <c r="B1186" s="14"/>
      <c r="C1186" s="32"/>
      <c r="D1186" s="33"/>
    </row>
    <row r="1187" spans="2:4">
      <c r="B1187" s="14"/>
      <c r="C1187" s="32"/>
      <c r="D1187" s="33"/>
    </row>
    <row r="1188" spans="2:4">
      <c r="B1188" s="14"/>
      <c r="C1188" s="32"/>
      <c r="D1188" s="33"/>
    </row>
    <row r="1189" spans="2:4">
      <c r="B1189" s="14"/>
      <c r="C1189" s="32"/>
      <c r="D1189" s="33"/>
    </row>
    <row r="1190" spans="2:4">
      <c r="B1190" s="14"/>
      <c r="C1190" s="32"/>
      <c r="D1190" s="33"/>
    </row>
    <row r="1191" spans="2:4">
      <c r="B1191" s="14"/>
      <c r="C1191" s="32"/>
      <c r="D1191" s="33"/>
    </row>
    <row r="1192" spans="2:4">
      <c r="B1192" s="14"/>
      <c r="C1192" s="32"/>
      <c r="D1192" s="33"/>
    </row>
    <row r="1193" spans="2:4">
      <c r="B1193" s="14"/>
      <c r="C1193" s="32"/>
      <c r="D1193" s="33"/>
    </row>
    <row r="1194" spans="2:4">
      <c r="B1194" s="14"/>
      <c r="C1194" s="32"/>
      <c r="D1194" s="33"/>
    </row>
    <row r="1195" spans="2:4">
      <c r="B1195" s="14"/>
      <c r="C1195" s="32"/>
      <c r="D1195" s="33"/>
    </row>
    <row r="1196" spans="2:4">
      <c r="B1196" s="14"/>
      <c r="C1196" s="32"/>
      <c r="D1196" s="33"/>
    </row>
    <row r="1197" spans="2:4">
      <c r="B1197" s="14"/>
      <c r="C1197" s="32"/>
      <c r="D1197" s="33"/>
    </row>
    <row r="1198" spans="2:4">
      <c r="B1198" s="14"/>
      <c r="C1198" s="32"/>
      <c r="D1198" s="33"/>
    </row>
    <row r="1199" spans="2:4">
      <c r="B1199" s="14"/>
      <c r="C1199" s="32"/>
      <c r="D1199" s="33"/>
    </row>
    <row r="1200" spans="2:4">
      <c r="B1200" s="14"/>
      <c r="C1200" s="32"/>
      <c r="D1200" s="33"/>
    </row>
    <row r="1201" spans="2:4">
      <c r="B1201" s="14"/>
      <c r="C1201" s="32"/>
      <c r="D1201" s="33"/>
    </row>
    <row r="1202" spans="2:4">
      <c r="B1202" s="14"/>
      <c r="C1202" s="32"/>
      <c r="D1202" s="33"/>
    </row>
    <row r="1203" spans="2:4">
      <c r="B1203" s="14"/>
      <c r="C1203" s="32"/>
      <c r="D1203" s="33"/>
    </row>
    <row r="1204" spans="2:4">
      <c r="B1204" s="14"/>
      <c r="C1204" s="32"/>
      <c r="D1204" s="33"/>
    </row>
    <row r="1205" spans="2:4">
      <c r="B1205" s="14"/>
      <c r="C1205" s="32"/>
      <c r="D1205" s="33"/>
    </row>
    <row r="1206" spans="2:4">
      <c r="B1206" s="14"/>
      <c r="C1206" s="32"/>
      <c r="D1206" s="33"/>
    </row>
    <row r="1207" spans="2:4">
      <c r="B1207" s="14"/>
      <c r="C1207" s="32"/>
      <c r="D1207" s="33"/>
    </row>
    <row r="1208" spans="2:4">
      <c r="B1208" s="14"/>
      <c r="C1208" s="32"/>
      <c r="D1208" s="33"/>
    </row>
    <row r="1209" spans="2:4">
      <c r="B1209" s="14"/>
      <c r="C1209" s="32"/>
      <c r="D1209" s="33"/>
    </row>
    <row r="1210" spans="2:4">
      <c r="B1210" s="14"/>
      <c r="C1210" s="32"/>
      <c r="D1210" s="33"/>
    </row>
    <row r="1211" spans="2:4">
      <c r="B1211" s="14"/>
      <c r="C1211" s="32"/>
      <c r="D1211" s="33"/>
    </row>
    <row r="1212" spans="2:4">
      <c r="B1212" s="14"/>
      <c r="C1212" s="32"/>
      <c r="D1212" s="33"/>
    </row>
    <row r="1213" spans="2:4">
      <c r="B1213" s="14"/>
      <c r="C1213" s="32"/>
      <c r="D1213" s="33"/>
    </row>
    <row r="1214" spans="2:4">
      <c r="B1214" s="14"/>
      <c r="C1214" s="32"/>
      <c r="D1214" s="33"/>
    </row>
    <row r="1215" spans="2:4">
      <c r="B1215" s="14"/>
      <c r="C1215" s="32"/>
      <c r="D1215" s="33"/>
    </row>
    <row r="1216" spans="2:4">
      <c r="B1216" s="14"/>
      <c r="C1216" s="32"/>
      <c r="D1216" s="33"/>
    </row>
    <row r="1217" spans="2:4">
      <c r="B1217" s="14"/>
      <c r="C1217" s="32"/>
      <c r="D1217" s="33"/>
    </row>
    <row r="1218" spans="2:4">
      <c r="B1218" s="14"/>
      <c r="C1218" s="32"/>
      <c r="D1218" s="33"/>
    </row>
    <row r="1219" spans="2:4">
      <c r="B1219" s="14"/>
      <c r="C1219" s="32"/>
      <c r="D1219" s="33"/>
    </row>
    <row r="1220" spans="2:4">
      <c r="B1220" s="14"/>
      <c r="C1220" s="32"/>
      <c r="D1220" s="33"/>
    </row>
    <row r="1221" spans="2:4">
      <c r="B1221" s="14"/>
      <c r="C1221" s="32"/>
      <c r="D1221" s="33"/>
    </row>
    <row r="1222" spans="2:4">
      <c r="B1222" s="14"/>
      <c r="C1222" s="32"/>
      <c r="D1222" s="33"/>
    </row>
    <row r="1223" spans="2:4">
      <c r="B1223" s="14"/>
      <c r="C1223" s="32"/>
      <c r="D1223" s="33"/>
    </row>
    <row r="1224" spans="2:4">
      <c r="B1224" s="14"/>
      <c r="C1224" s="32"/>
      <c r="D1224" s="33"/>
    </row>
    <row r="1225" spans="2:4">
      <c r="B1225" s="14"/>
      <c r="C1225" s="32"/>
      <c r="D1225" s="33"/>
    </row>
    <row r="1226" spans="2:4">
      <c r="B1226" s="14"/>
      <c r="C1226" s="32"/>
      <c r="D1226" s="33"/>
    </row>
    <row r="1227" spans="2:4">
      <c r="B1227" s="14"/>
      <c r="C1227" s="32"/>
      <c r="D1227" s="33"/>
    </row>
    <row r="1228" spans="2:4">
      <c r="B1228" s="14"/>
      <c r="C1228" s="32"/>
      <c r="D1228" s="33"/>
    </row>
    <row r="1229" spans="2:4">
      <c r="B1229" s="14"/>
      <c r="C1229" s="32"/>
      <c r="D1229" s="33"/>
    </row>
    <row r="1230" spans="2:4">
      <c r="B1230" s="14"/>
      <c r="C1230" s="32"/>
      <c r="D1230" s="33"/>
    </row>
    <row r="1231" spans="2:4">
      <c r="B1231" s="14"/>
      <c r="C1231" s="32"/>
      <c r="D1231" s="33"/>
    </row>
    <row r="1232" spans="2:4">
      <c r="B1232" s="14"/>
      <c r="C1232" s="32"/>
      <c r="D1232" s="33"/>
    </row>
    <row r="1233" spans="2:4">
      <c r="B1233" s="14"/>
      <c r="C1233" s="32"/>
      <c r="D1233" s="33"/>
    </row>
    <row r="1234" spans="2:4">
      <c r="B1234" s="14"/>
      <c r="C1234" s="32"/>
      <c r="D1234" s="33"/>
    </row>
    <row r="1235" spans="2:4">
      <c r="B1235" s="14"/>
      <c r="C1235" s="32"/>
      <c r="D1235" s="33"/>
    </row>
    <row r="1236" spans="2:4">
      <c r="B1236" s="14"/>
      <c r="C1236" s="32"/>
      <c r="D1236" s="33"/>
    </row>
    <row r="1237" spans="2:4">
      <c r="B1237" s="14"/>
      <c r="C1237" s="32"/>
      <c r="D1237" s="33"/>
    </row>
    <row r="1238" spans="2:4">
      <c r="B1238" s="14"/>
      <c r="C1238" s="32"/>
      <c r="D1238" s="33"/>
    </row>
    <row r="1239" spans="2:4">
      <c r="B1239" s="14"/>
      <c r="C1239" s="32"/>
      <c r="D1239" s="33"/>
    </row>
    <row r="1240" spans="2:4">
      <c r="B1240" s="14"/>
      <c r="C1240" s="32"/>
      <c r="D1240" s="33"/>
    </row>
    <row r="1241" spans="2:4">
      <c r="B1241" s="14"/>
      <c r="C1241" s="32"/>
      <c r="D1241" s="33"/>
    </row>
    <row r="1242" spans="2:4">
      <c r="B1242" s="14"/>
      <c r="C1242" s="32"/>
      <c r="D1242" s="33"/>
    </row>
    <row r="1243" spans="2:4">
      <c r="B1243" s="14"/>
      <c r="C1243" s="32"/>
      <c r="D1243" s="33"/>
    </row>
    <row r="1244" spans="2:4">
      <c r="B1244" s="14"/>
      <c r="C1244" s="32"/>
      <c r="D1244" s="33"/>
    </row>
    <row r="1245" spans="2:4">
      <c r="B1245" s="14"/>
      <c r="C1245" s="32"/>
      <c r="D1245" s="33"/>
    </row>
    <row r="1246" spans="2:4">
      <c r="B1246" s="14"/>
      <c r="C1246" s="32"/>
      <c r="D1246" s="33"/>
    </row>
    <row r="1247" spans="2:4">
      <c r="B1247" s="14"/>
      <c r="C1247" s="32"/>
      <c r="D1247" s="33"/>
    </row>
    <row r="1248" spans="2:4">
      <c r="B1248" s="14"/>
      <c r="C1248" s="32"/>
      <c r="D1248" s="33"/>
    </row>
    <row r="1249" spans="2:4">
      <c r="B1249" s="14"/>
      <c r="C1249" s="32"/>
      <c r="D1249" s="33"/>
    </row>
    <row r="1250" spans="2:4">
      <c r="B1250" s="14"/>
      <c r="C1250" s="32"/>
      <c r="D1250" s="33"/>
    </row>
    <row r="1251" spans="2:4">
      <c r="B1251" s="14"/>
      <c r="C1251" s="32"/>
      <c r="D1251" s="33"/>
    </row>
    <row r="1252" spans="2:4">
      <c r="B1252" s="14"/>
      <c r="C1252" s="32"/>
      <c r="D1252" s="33"/>
    </row>
    <row r="1253" spans="2:4">
      <c r="B1253" s="14"/>
      <c r="C1253" s="32"/>
      <c r="D1253" s="33"/>
    </row>
    <row r="1254" spans="2:4">
      <c r="B1254" s="14"/>
      <c r="C1254" s="32"/>
      <c r="D1254" s="33"/>
    </row>
    <row r="1255" spans="2:4">
      <c r="B1255" s="14"/>
      <c r="C1255" s="32"/>
      <c r="D1255" s="33"/>
    </row>
    <row r="1256" spans="2:4">
      <c r="B1256" s="14"/>
      <c r="C1256" s="32"/>
      <c r="D1256" s="33"/>
    </row>
    <row r="1257" spans="2:4">
      <c r="B1257" s="14"/>
      <c r="C1257" s="32"/>
      <c r="D1257" s="33"/>
    </row>
    <row r="1258" spans="2:4">
      <c r="B1258" s="14"/>
      <c r="C1258" s="32"/>
      <c r="D1258" s="33"/>
    </row>
    <row r="1259" spans="2:4">
      <c r="B1259" s="14"/>
      <c r="C1259" s="32"/>
      <c r="D1259" s="33"/>
    </row>
    <row r="1260" spans="2:4">
      <c r="B1260" s="14"/>
      <c r="C1260" s="32"/>
      <c r="D1260" s="33"/>
    </row>
    <row r="1261" spans="2:4">
      <c r="B1261" s="14"/>
      <c r="C1261" s="32"/>
      <c r="D1261" s="33"/>
    </row>
    <row r="1262" spans="2:4">
      <c r="B1262" s="14"/>
      <c r="C1262" s="32"/>
      <c r="D1262" s="33"/>
    </row>
    <row r="1263" spans="2:4">
      <c r="B1263" s="14"/>
      <c r="C1263" s="32"/>
      <c r="D1263" s="33"/>
    </row>
    <row r="1264" spans="2:4">
      <c r="B1264" s="14"/>
      <c r="C1264" s="32"/>
      <c r="D1264" s="33"/>
    </row>
    <row r="1265" spans="2:4">
      <c r="B1265" s="14"/>
      <c r="C1265" s="32"/>
      <c r="D1265" s="33"/>
    </row>
    <row r="1266" spans="2:4">
      <c r="B1266" s="14"/>
      <c r="C1266" s="32"/>
      <c r="D1266" s="33"/>
    </row>
    <row r="1267" spans="2:4">
      <c r="B1267" s="14"/>
      <c r="C1267" s="32"/>
      <c r="D1267" s="33"/>
    </row>
    <row r="1268" spans="2:4">
      <c r="B1268" s="14"/>
      <c r="C1268" s="32"/>
      <c r="D1268" s="33"/>
    </row>
    <row r="1269" spans="2:4">
      <c r="B1269" s="14"/>
      <c r="C1269" s="32"/>
      <c r="D1269" s="33"/>
    </row>
    <row r="1270" spans="2:4">
      <c r="B1270" s="14"/>
      <c r="C1270" s="32"/>
      <c r="D1270" s="33"/>
    </row>
    <row r="1271" spans="2:4">
      <c r="B1271" s="14"/>
      <c r="C1271" s="32"/>
      <c r="D1271" s="33"/>
    </row>
    <row r="1272" spans="2:4">
      <c r="B1272" s="14"/>
      <c r="C1272" s="32"/>
      <c r="D1272" s="33"/>
    </row>
    <row r="1273" spans="2:4">
      <c r="B1273" s="14"/>
      <c r="C1273" s="32"/>
      <c r="D1273" s="33"/>
    </row>
    <row r="1274" spans="2:4">
      <c r="B1274" s="14"/>
      <c r="C1274" s="32"/>
      <c r="D1274" s="33"/>
    </row>
    <row r="1275" spans="2:4">
      <c r="B1275" s="14"/>
      <c r="C1275" s="32"/>
      <c r="D1275" s="33"/>
    </row>
    <row r="1276" spans="2:4">
      <c r="B1276" s="14"/>
      <c r="C1276" s="32"/>
      <c r="D1276" s="33"/>
    </row>
    <row r="1277" spans="2:4">
      <c r="B1277" s="14"/>
      <c r="C1277" s="32"/>
      <c r="D1277" s="33"/>
    </row>
    <row r="1278" spans="2:4">
      <c r="B1278" s="14"/>
      <c r="C1278" s="32"/>
      <c r="D1278" s="33"/>
    </row>
    <row r="1279" spans="2:4">
      <c r="B1279" s="14"/>
      <c r="C1279" s="32"/>
      <c r="D1279" s="33"/>
    </row>
    <row r="1280" spans="2:4">
      <c r="B1280" s="14"/>
      <c r="C1280" s="32"/>
      <c r="D1280" s="33"/>
    </row>
    <row r="1281" spans="2:4">
      <c r="B1281" s="14"/>
      <c r="C1281" s="32"/>
      <c r="D1281" s="33"/>
    </row>
    <row r="1282" spans="2:4">
      <c r="B1282" s="14"/>
      <c r="C1282" s="32"/>
      <c r="D1282" s="33"/>
    </row>
    <row r="1283" spans="2:4">
      <c r="B1283" s="14"/>
      <c r="C1283" s="32"/>
      <c r="D1283" s="33"/>
    </row>
    <row r="1284" spans="2:4">
      <c r="B1284" s="14"/>
      <c r="C1284" s="32"/>
      <c r="D1284" s="33"/>
    </row>
    <row r="1285" spans="2:4">
      <c r="B1285" s="14"/>
      <c r="C1285" s="32"/>
      <c r="D1285" s="33"/>
    </row>
    <row r="1286" spans="2:4">
      <c r="B1286" s="14"/>
      <c r="C1286" s="32"/>
      <c r="D1286" s="33"/>
    </row>
    <row r="1287" spans="2:4">
      <c r="B1287" s="14"/>
      <c r="C1287" s="32"/>
      <c r="D1287" s="33"/>
    </row>
    <row r="1288" spans="2:4">
      <c r="B1288" s="14"/>
      <c r="C1288" s="32"/>
      <c r="D1288" s="33"/>
    </row>
    <row r="1289" spans="2:4">
      <c r="B1289" s="14"/>
      <c r="C1289" s="32"/>
      <c r="D1289" s="33"/>
    </row>
    <row r="1290" spans="2:4">
      <c r="B1290" s="14"/>
      <c r="C1290" s="32"/>
      <c r="D1290" s="33"/>
    </row>
    <row r="1291" spans="2:4">
      <c r="B1291" s="14"/>
      <c r="C1291" s="32"/>
      <c r="D1291" s="33"/>
    </row>
    <row r="1292" spans="2:4">
      <c r="B1292" s="14"/>
      <c r="C1292" s="32"/>
      <c r="D1292" s="33"/>
    </row>
    <row r="1293" spans="2:4">
      <c r="B1293" s="14"/>
      <c r="C1293" s="32"/>
      <c r="D1293" s="33"/>
    </row>
    <row r="1294" spans="2:4">
      <c r="B1294" s="14"/>
      <c r="C1294" s="32"/>
      <c r="D1294" s="33"/>
    </row>
    <row r="1295" spans="2:4">
      <c r="B1295" s="14"/>
      <c r="C1295" s="32"/>
      <c r="D1295" s="33"/>
    </row>
    <row r="1296" spans="2:4">
      <c r="B1296" s="14"/>
      <c r="C1296" s="32"/>
      <c r="D1296" s="33"/>
    </row>
    <row r="1297" spans="2:4">
      <c r="B1297" s="14"/>
      <c r="C1297" s="32"/>
      <c r="D1297" s="33"/>
    </row>
    <row r="1298" spans="2:4">
      <c r="B1298" s="14"/>
      <c r="C1298" s="32"/>
      <c r="D1298" s="33"/>
    </row>
    <row r="1299" spans="2:4">
      <c r="B1299" s="14"/>
      <c r="C1299" s="32"/>
      <c r="D1299" s="33"/>
    </row>
    <row r="1300" spans="2:4">
      <c r="B1300" s="14"/>
      <c r="C1300" s="32"/>
      <c r="D1300" s="33"/>
    </row>
    <row r="1301" spans="2:4">
      <c r="B1301" s="14"/>
      <c r="C1301" s="32"/>
      <c r="D1301" s="33"/>
    </row>
    <row r="1302" spans="2:4">
      <c r="B1302" s="14"/>
      <c r="C1302" s="32"/>
      <c r="D1302" s="33"/>
    </row>
    <row r="1303" spans="2:4">
      <c r="B1303" s="14"/>
      <c r="C1303" s="32"/>
      <c r="D1303" s="33"/>
    </row>
    <row r="1304" spans="2:4">
      <c r="B1304" s="14"/>
      <c r="C1304" s="32"/>
      <c r="D1304" s="33"/>
    </row>
    <row r="1305" spans="2:4">
      <c r="B1305" s="14"/>
      <c r="C1305" s="32"/>
      <c r="D1305" s="33"/>
    </row>
    <row r="1306" spans="2:4">
      <c r="B1306" s="14"/>
      <c r="C1306" s="32"/>
      <c r="D1306" s="33"/>
    </row>
    <row r="1307" spans="2:4">
      <c r="B1307" s="14"/>
      <c r="C1307" s="32"/>
      <c r="D1307" s="33"/>
    </row>
    <row r="1308" spans="2:4">
      <c r="B1308" s="14"/>
      <c r="C1308" s="32"/>
      <c r="D1308" s="33"/>
    </row>
    <row r="1309" spans="2:4">
      <c r="B1309" s="14"/>
      <c r="C1309" s="32"/>
      <c r="D1309" s="33"/>
    </row>
    <row r="1310" spans="2:4">
      <c r="B1310" s="14"/>
      <c r="C1310" s="32"/>
      <c r="D1310" s="33"/>
    </row>
    <row r="1311" spans="2:4">
      <c r="B1311" s="14"/>
      <c r="C1311" s="32"/>
      <c r="D1311" s="33"/>
    </row>
    <row r="1312" spans="2:4">
      <c r="B1312" s="14"/>
      <c r="C1312" s="32"/>
      <c r="D1312" s="33"/>
    </row>
    <row r="1313" spans="2:4">
      <c r="B1313" s="14"/>
      <c r="C1313" s="32"/>
      <c r="D1313" s="33"/>
    </row>
    <row r="1314" spans="2:4">
      <c r="B1314" s="14"/>
      <c r="C1314" s="32"/>
      <c r="D1314" s="33"/>
    </row>
    <row r="1315" spans="2:4">
      <c r="B1315" s="14"/>
      <c r="C1315" s="32"/>
      <c r="D1315" s="33"/>
    </row>
    <row r="1316" spans="2:4">
      <c r="B1316" s="14"/>
      <c r="C1316" s="32"/>
      <c r="D1316" s="33"/>
    </row>
    <row r="1317" spans="2:4">
      <c r="B1317" s="14"/>
      <c r="C1317" s="32"/>
      <c r="D1317" s="33"/>
    </row>
    <row r="1318" spans="2:4">
      <c r="B1318" s="14"/>
      <c r="C1318" s="32"/>
      <c r="D1318" s="33"/>
    </row>
    <row r="1319" spans="2:4">
      <c r="B1319" s="14"/>
      <c r="C1319" s="32"/>
      <c r="D1319" s="33"/>
    </row>
    <row r="1320" spans="2:4">
      <c r="B1320" s="14"/>
      <c r="C1320" s="32"/>
      <c r="D1320" s="33"/>
    </row>
    <row r="1321" spans="2:4">
      <c r="B1321" s="14"/>
      <c r="C1321" s="32"/>
      <c r="D1321" s="33"/>
    </row>
    <row r="1322" spans="2:4">
      <c r="B1322" s="14"/>
      <c r="C1322" s="32"/>
      <c r="D1322" s="33"/>
    </row>
    <row r="1323" spans="2:4">
      <c r="B1323" s="14"/>
      <c r="C1323" s="32"/>
      <c r="D1323" s="33"/>
    </row>
    <row r="1324" spans="2:4">
      <c r="B1324" s="14"/>
      <c r="C1324" s="32"/>
      <c r="D1324" s="33"/>
    </row>
    <row r="1325" spans="2:4">
      <c r="B1325" s="14"/>
      <c r="C1325" s="32"/>
      <c r="D1325" s="33"/>
    </row>
    <row r="1326" spans="2:4">
      <c r="B1326" s="14"/>
      <c r="C1326" s="32"/>
      <c r="D1326" s="33"/>
    </row>
    <row r="1327" spans="2:4">
      <c r="B1327" s="14"/>
      <c r="C1327" s="32"/>
      <c r="D1327" s="33"/>
    </row>
    <row r="1328" spans="2:4">
      <c r="B1328" s="14"/>
      <c r="C1328" s="32"/>
      <c r="D1328" s="33"/>
    </row>
    <row r="1329" spans="2:4">
      <c r="B1329" s="14"/>
      <c r="C1329" s="32"/>
      <c r="D1329" s="33"/>
    </row>
    <row r="1330" spans="2:4">
      <c r="B1330" s="14"/>
      <c r="C1330" s="32"/>
      <c r="D1330" s="33"/>
    </row>
    <row r="1331" spans="2:4">
      <c r="B1331" s="14"/>
      <c r="C1331" s="32"/>
      <c r="D1331" s="33"/>
    </row>
    <row r="1332" spans="2:4">
      <c r="B1332" s="14"/>
      <c r="C1332" s="32"/>
      <c r="D1332" s="33"/>
    </row>
    <row r="1333" spans="2:4">
      <c r="B1333" s="14"/>
      <c r="C1333" s="32"/>
      <c r="D1333" s="33"/>
    </row>
    <row r="1334" spans="2:4">
      <c r="B1334" s="14"/>
      <c r="C1334" s="32"/>
      <c r="D1334" s="33"/>
    </row>
    <row r="1335" spans="2:4">
      <c r="B1335" s="14"/>
      <c r="C1335" s="32"/>
      <c r="D1335" s="33"/>
    </row>
    <row r="1336" spans="2:4">
      <c r="B1336" s="14"/>
      <c r="C1336" s="32"/>
      <c r="D1336" s="33"/>
    </row>
    <row r="1337" spans="2:4">
      <c r="B1337" s="14"/>
      <c r="C1337" s="32"/>
      <c r="D1337" s="33"/>
    </row>
    <row r="1338" spans="2:4">
      <c r="B1338" s="14"/>
      <c r="C1338" s="32"/>
      <c r="D1338" s="33"/>
    </row>
    <row r="1339" spans="2:4">
      <c r="B1339" s="14"/>
      <c r="C1339" s="32"/>
      <c r="D1339" s="33"/>
    </row>
    <row r="1340" spans="2:4">
      <c r="B1340" s="14"/>
      <c r="C1340" s="32"/>
      <c r="D1340" s="33"/>
    </row>
    <row r="1341" spans="2:4">
      <c r="B1341" s="14"/>
      <c r="C1341" s="32"/>
      <c r="D1341" s="33"/>
    </row>
    <row r="1342" spans="2:4">
      <c r="B1342" s="14"/>
      <c r="C1342" s="32"/>
      <c r="D1342" s="33"/>
    </row>
    <row r="1343" spans="2:4">
      <c r="B1343" s="14"/>
      <c r="C1343" s="32"/>
      <c r="D1343" s="33"/>
    </row>
    <row r="1344" spans="2:4">
      <c r="B1344" s="14"/>
      <c r="C1344" s="32"/>
      <c r="D1344" s="33"/>
    </row>
    <row r="1345" spans="2:4">
      <c r="B1345" s="14"/>
      <c r="C1345" s="32"/>
      <c r="D1345" s="33"/>
    </row>
    <row r="1346" spans="2:4">
      <c r="B1346" s="14"/>
      <c r="C1346" s="32"/>
      <c r="D1346" s="33"/>
    </row>
    <row r="1347" spans="2:4">
      <c r="B1347" s="14"/>
      <c r="C1347" s="32"/>
      <c r="D1347" s="33"/>
    </row>
    <row r="1348" spans="2:4">
      <c r="B1348" s="14"/>
      <c r="C1348" s="32"/>
      <c r="D1348" s="33"/>
    </row>
    <row r="1349" spans="2:4">
      <c r="B1349" s="14"/>
      <c r="C1349" s="32"/>
      <c r="D1349" s="33"/>
    </row>
    <row r="1350" spans="2:4">
      <c r="B1350" s="14"/>
      <c r="C1350" s="32"/>
      <c r="D1350" s="33"/>
    </row>
    <row r="1351" spans="2:4">
      <c r="B1351" s="14"/>
      <c r="C1351" s="32"/>
      <c r="D1351" s="33"/>
    </row>
    <row r="1352" spans="2:4">
      <c r="B1352" s="14"/>
      <c r="C1352" s="32"/>
      <c r="D1352" s="33"/>
    </row>
    <row r="1353" spans="2:4">
      <c r="B1353" s="14"/>
      <c r="C1353" s="32"/>
      <c r="D1353" s="33"/>
    </row>
    <row r="1354" spans="2:4">
      <c r="B1354" s="14"/>
      <c r="C1354" s="32"/>
      <c r="D1354" s="33"/>
    </row>
    <row r="1355" spans="2:4">
      <c r="B1355" s="14"/>
      <c r="C1355" s="32"/>
      <c r="D1355" s="33"/>
    </row>
    <row r="1356" spans="2:4">
      <c r="B1356" s="14"/>
      <c r="C1356" s="32"/>
      <c r="D1356" s="33"/>
    </row>
    <row r="1357" spans="2:4">
      <c r="B1357" s="14"/>
      <c r="C1357" s="32"/>
      <c r="D1357" s="33"/>
    </row>
    <row r="1358" spans="2:4">
      <c r="B1358" s="14"/>
      <c r="C1358" s="32"/>
      <c r="D1358" s="33"/>
    </row>
    <row r="1359" spans="2:4">
      <c r="B1359" s="14"/>
      <c r="C1359" s="32"/>
      <c r="D1359" s="33"/>
    </row>
    <row r="1360" spans="2:4">
      <c r="B1360" s="14"/>
      <c r="C1360" s="32"/>
      <c r="D1360" s="33"/>
    </row>
    <row r="1361" spans="2:4">
      <c r="B1361" s="14"/>
      <c r="C1361" s="32"/>
      <c r="D1361" s="33"/>
    </row>
    <row r="1362" spans="2:4">
      <c r="B1362" s="14"/>
      <c r="C1362" s="32"/>
      <c r="D1362" s="33"/>
    </row>
    <row r="1363" spans="2:4">
      <c r="B1363" s="14"/>
      <c r="C1363" s="32"/>
      <c r="D1363" s="33"/>
    </row>
    <row r="1364" spans="2:4">
      <c r="B1364" s="14"/>
      <c r="C1364" s="32"/>
      <c r="D1364" s="33"/>
    </row>
    <row r="1365" spans="2:4">
      <c r="B1365" s="14"/>
      <c r="C1365" s="32"/>
      <c r="D1365" s="33"/>
    </row>
    <row r="1366" spans="2:4">
      <c r="B1366" s="14"/>
      <c r="C1366" s="32"/>
      <c r="D1366" s="33"/>
    </row>
    <row r="1367" spans="2:4">
      <c r="B1367" s="14"/>
      <c r="C1367" s="32"/>
      <c r="D1367" s="33"/>
    </row>
    <row r="1368" spans="2:4">
      <c r="B1368" s="14"/>
      <c r="C1368" s="32"/>
      <c r="D1368" s="33"/>
    </row>
    <row r="1369" spans="2:4">
      <c r="B1369" s="14"/>
      <c r="C1369" s="32"/>
      <c r="D1369" s="33"/>
    </row>
    <row r="1370" spans="2:4">
      <c r="B1370" s="14"/>
      <c r="C1370" s="32"/>
      <c r="D1370" s="33"/>
    </row>
    <row r="1371" spans="2:4">
      <c r="B1371" s="14"/>
      <c r="C1371" s="32"/>
      <c r="D1371" s="33"/>
    </row>
    <row r="1372" spans="2:4">
      <c r="B1372" s="14"/>
      <c r="C1372" s="32"/>
      <c r="D1372" s="33"/>
    </row>
    <row r="1373" spans="2:4">
      <c r="B1373" s="14"/>
      <c r="C1373" s="32"/>
      <c r="D1373" s="33"/>
    </row>
    <row r="1374" spans="2:4">
      <c r="B1374" s="14"/>
      <c r="C1374" s="32"/>
      <c r="D1374" s="33"/>
    </row>
    <row r="1375" spans="2:4">
      <c r="B1375" s="14"/>
      <c r="C1375" s="32"/>
      <c r="D1375" s="33"/>
    </row>
    <row r="1376" spans="2:4">
      <c r="B1376" s="14"/>
      <c r="C1376" s="32"/>
      <c r="D1376" s="33"/>
    </row>
    <row r="1377" spans="2:4">
      <c r="B1377" s="14"/>
      <c r="C1377" s="32"/>
      <c r="D1377" s="33"/>
    </row>
    <row r="1378" spans="2:4">
      <c r="B1378" s="14"/>
      <c r="C1378" s="32"/>
      <c r="D1378" s="33"/>
    </row>
    <row r="1379" spans="2:4">
      <c r="B1379" s="14"/>
      <c r="C1379" s="32"/>
      <c r="D1379" s="33"/>
    </row>
    <row r="1380" spans="2:4">
      <c r="B1380" s="14"/>
      <c r="C1380" s="32"/>
      <c r="D1380" s="33"/>
    </row>
    <row r="1381" spans="2:4">
      <c r="B1381" s="14"/>
      <c r="C1381" s="32"/>
      <c r="D1381" s="33"/>
    </row>
    <row r="1382" spans="2:4">
      <c r="B1382" s="14"/>
      <c r="C1382" s="32"/>
      <c r="D1382" s="33"/>
    </row>
    <row r="1383" spans="2:4">
      <c r="B1383" s="14"/>
      <c r="C1383" s="32"/>
      <c r="D1383" s="33"/>
    </row>
    <row r="1384" spans="2:4">
      <c r="B1384" s="14"/>
      <c r="C1384" s="32"/>
      <c r="D1384" s="33"/>
    </row>
    <row r="1385" spans="2:4">
      <c r="B1385" s="14"/>
      <c r="C1385" s="32"/>
      <c r="D1385" s="33"/>
    </row>
    <row r="1386" spans="2:4">
      <c r="B1386" s="14"/>
      <c r="C1386" s="32"/>
      <c r="D1386" s="33"/>
    </row>
    <row r="1387" spans="2:4">
      <c r="B1387" s="14"/>
      <c r="C1387" s="32"/>
      <c r="D1387" s="33"/>
    </row>
    <row r="1388" spans="2:4">
      <c r="B1388" s="14"/>
      <c r="C1388" s="32"/>
      <c r="D1388" s="33"/>
    </row>
    <row r="1389" spans="2:4">
      <c r="B1389" s="14"/>
      <c r="C1389" s="32"/>
      <c r="D1389" s="33"/>
    </row>
    <row r="1390" spans="2:4">
      <c r="B1390" s="14"/>
      <c r="C1390" s="32"/>
      <c r="D1390" s="33"/>
    </row>
    <row r="1391" spans="2:4">
      <c r="B1391" s="14"/>
      <c r="C1391" s="32"/>
      <c r="D1391" s="33"/>
    </row>
    <row r="1392" spans="2:4">
      <c r="B1392" s="14"/>
      <c r="C1392" s="32"/>
      <c r="D1392" s="33"/>
    </row>
    <row r="1393" spans="2:4">
      <c r="B1393" s="14"/>
      <c r="C1393" s="32"/>
      <c r="D1393" s="33"/>
    </row>
    <row r="1394" spans="2:4">
      <c r="B1394" s="14"/>
      <c r="C1394" s="32"/>
      <c r="D1394" s="33"/>
    </row>
    <row r="1395" spans="2:4">
      <c r="B1395" s="14"/>
      <c r="C1395" s="32"/>
      <c r="D1395" s="33"/>
    </row>
    <row r="1396" spans="2:4">
      <c r="B1396" s="14"/>
      <c r="C1396" s="32"/>
      <c r="D1396" s="33"/>
    </row>
    <row r="1397" spans="2:4">
      <c r="B1397" s="14"/>
      <c r="C1397" s="32"/>
      <c r="D1397" s="33"/>
    </row>
    <row r="1398" spans="2:4">
      <c r="B1398" s="14"/>
      <c r="C1398" s="32"/>
      <c r="D1398" s="33"/>
    </row>
    <row r="1399" spans="2:4">
      <c r="B1399" s="14"/>
      <c r="C1399" s="32"/>
      <c r="D1399" s="33"/>
    </row>
    <row r="1400" spans="2:4">
      <c r="B1400" s="14"/>
      <c r="C1400" s="32"/>
      <c r="D1400" s="33"/>
    </row>
    <row r="1401" spans="2:4">
      <c r="B1401" s="14"/>
      <c r="C1401" s="32"/>
      <c r="D1401" s="33"/>
    </row>
    <row r="1402" spans="2:4">
      <c r="B1402" s="14"/>
      <c r="C1402" s="32"/>
      <c r="D1402" s="33"/>
    </row>
    <row r="1403" spans="2:4">
      <c r="B1403" s="14"/>
      <c r="C1403" s="32"/>
      <c r="D1403" s="33"/>
    </row>
    <row r="1404" spans="2:4">
      <c r="B1404" s="14"/>
      <c r="C1404" s="32"/>
      <c r="D1404" s="33"/>
    </row>
    <row r="1405" spans="2:4">
      <c r="B1405" s="14"/>
      <c r="C1405" s="32"/>
      <c r="D1405" s="33"/>
    </row>
    <row r="1406" spans="2:4">
      <c r="B1406" s="14"/>
      <c r="C1406" s="32"/>
      <c r="D1406" s="33"/>
    </row>
    <row r="1407" spans="2:4">
      <c r="B1407" s="14"/>
      <c r="C1407" s="32"/>
      <c r="D1407" s="33"/>
    </row>
    <row r="1408" spans="2:4">
      <c r="B1408" s="14"/>
      <c r="C1408" s="32"/>
      <c r="D1408" s="33"/>
    </row>
    <row r="1409" spans="2:4">
      <c r="B1409" s="14"/>
      <c r="C1409" s="32"/>
      <c r="D1409" s="33"/>
    </row>
    <row r="1410" spans="2:4">
      <c r="B1410" s="14"/>
      <c r="C1410" s="32"/>
      <c r="D1410" s="33"/>
    </row>
    <row r="1411" spans="2:4">
      <c r="B1411" s="14"/>
      <c r="C1411" s="32"/>
      <c r="D1411" s="33"/>
    </row>
    <row r="1412" spans="2:4">
      <c r="B1412" s="14"/>
      <c r="C1412" s="32"/>
      <c r="D1412" s="33"/>
    </row>
    <row r="1413" spans="2:4">
      <c r="B1413" s="14"/>
      <c r="C1413" s="32"/>
      <c r="D1413" s="33"/>
    </row>
    <row r="1414" spans="2:4">
      <c r="B1414" s="14"/>
      <c r="C1414" s="32"/>
      <c r="D1414" s="33"/>
    </row>
    <row r="1415" spans="2:4">
      <c r="B1415" s="14"/>
      <c r="C1415" s="32"/>
      <c r="D1415" s="33"/>
    </row>
    <row r="1416" spans="2:4">
      <c r="B1416" s="14"/>
      <c r="C1416" s="32"/>
      <c r="D1416" s="33"/>
    </row>
    <row r="1417" spans="2:4">
      <c r="B1417" s="14"/>
      <c r="C1417" s="32"/>
      <c r="D1417" s="33"/>
    </row>
    <row r="1418" spans="2:4">
      <c r="B1418" s="14"/>
      <c r="C1418" s="32"/>
      <c r="D1418" s="33"/>
    </row>
    <row r="1419" spans="2:4">
      <c r="B1419" s="14"/>
      <c r="C1419" s="32"/>
      <c r="D1419" s="33"/>
    </row>
    <row r="1420" spans="2:4">
      <c r="B1420" s="14"/>
      <c r="C1420" s="32"/>
      <c r="D1420" s="33"/>
    </row>
    <row r="1421" spans="2:4">
      <c r="B1421" s="14"/>
      <c r="C1421" s="32"/>
      <c r="D1421" s="33"/>
    </row>
    <row r="1422" spans="2:4">
      <c r="B1422" s="14"/>
      <c r="C1422" s="32"/>
      <c r="D1422" s="33"/>
    </row>
    <row r="1423" spans="2:4">
      <c r="B1423" s="14"/>
      <c r="C1423" s="32"/>
      <c r="D1423" s="33"/>
    </row>
    <row r="1424" spans="2:4">
      <c r="B1424" s="14"/>
      <c r="C1424" s="32"/>
      <c r="D1424" s="33"/>
    </row>
    <row r="1425" spans="2:4">
      <c r="B1425" s="14"/>
      <c r="C1425" s="32"/>
      <c r="D1425" s="33"/>
    </row>
    <row r="1426" spans="2:4">
      <c r="B1426" s="14"/>
      <c r="C1426" s="32"/>
      <c r="D1426" s="33"/>
    </row>
    <row r="1427" spans="2:4">
      <c r="B1427" s="14"/>
      <c r="C1427" s="32"/>
      <c r="D1427" s="33"/>
    </row>
    <row r="1428" spans="2:4">
      <c r="B1428" s="14"/>
      <c r="C1428" s="32"/>
      <c r="D1428" s="33"/>
    </row>
    <row r="1429" spans="2:4">
      <c r="B1429" s="14"/>
      <c r="C1429" s="32"/>
      <c r="D1429" s="33"/>
    </row>
    <row r="1430" spans="2:4">
      <c r="B1430" s="14"/>
      <c r="C1430" s="32"/>
      <c r="D1430" s="33"/>
    </row>
    <row r="1431" spans="2:4">
      <c r="B1431" s="14"/>
      <c r="C1431" s="32"/>
      <c r="D1431" s="33"/>
    </row>
    <row r="1432" spans="2:4">
      <c r="B1432" s="14"/>
      <c r="C1432" s="32"/>
      <c r="D1432" s="33"/>
    </row>
    <row r="1433" spans="2:4">
      <c r="B1433" s="14"/>
      <c r="C1433" s="32"/>
      <c r="D1433" s="33"/>
    </row>
    <row r="1434" spans="2:4">
      <c r="B1434" s="14"/>
      <c r="C1434" s="32"/>
      <c r="D1434" s="33"/>
    </row>
    <row r="1435" spans="2:4">
      <c r="B1435" s="14"/>
      <c r="C1435" s="32"/>
      <c r="D1435" s="33"/>
    </row>
    <row r="1436" spans="2:4">
      <c r="B1436" s="14"/>
      <c r="C1436" s="32"/>
      <c r="D1436" s="33"/>
    </row>
    <row r="1437" spans="2:4">
      <c r="B1437" s="14"/>
      <c r="C1437" s="32"/>
      <c r="D1437" s="33"/>
    </row>
    <row r="1438" spans="2:4">
      <c r="B1438" s="14"/>
      <c r="C1438" s="32"/>
      <c r="D1438" s="33"/>
    </row>
    <row r="1439" spans="2:4">
      <c r="B1439" s="14"/>
      <c r="C1439" s="32"/>
      <c r="D1439" s="33"/>
    </row>
    <row r="1440" spans="2:4">
      <c r="B1440" s="14"/>
      <c r="C1440" s="32"/>
      <c r="D1440" s="33"/>
    </row>
    <row r="1441" spans="2:4">
      <c r="B1441" s="14"/>
      <c r="C1441" s="32"/>
      <c r="D1441" s="33"/>
    </row>
    <row r="1442" spans="2:4">
      <c r="B1442" s="14"/>
      <c r="C1442" s="32"/>
      <c r="D1442" s="33"/>
    </row>
    <row r="1443" spans="2:4">
      <c r="B1443" s="14"/>
      <c r="C1443" s="32"/>
      <c r="D1443" s="33"/>
    </row>
    <row r="1444" spans="2:4">
      <c r="B1444" s="14"/>
      <c r="C1444" s="32"/>
      <c r="D1444" s="33"/>
    </row>
    <row r="1445" spans="2:4">
      <c r="B1445" s="14"/>
      <c r="C1445" s="32"/>
      <c r="D1445" s="33"/>
    </row>
    <row r="1446" spans="2:4">
      <c r="B1446" s="14"/>
      <c r="C1446" s="32"/>
      <c r="D1446" s="33"/>
    </row>
    <row r="1447" spans="2:4">
      <c r="B1447" s="14"/>
      <c r="C1447" s="32"/>
      <c r="D1447" s="33"/>
    </row>
    <row r="1448" spans="2:4">
      <c r="B1448" s="14"/>
      <c r="C1448" s="32"/>
      <c r="D1448" s="33"/>
    </row>
    <row r="1449" spans="2:4">
      <c r="B1449" s="14"/>
      <c r="C1449" s="32"/>
      <c r="D1449" s="33"/>
    </row>
    <row r="1450" spans="2:4">
      <c r="B1450" s="14"/>
      <c r="C1450" s="32"/>
      <c r="D1450" s="33"/>
    </row>
    <row r="1451" spans="2:4">
      <c r="B1451" s="14"/>
      <c r="C1451" s="32"/>
      <c r="D1451" s="33"/>
    </row>
    <row r="1452" spans="2:4">
      <c r="B1452" s="14"/>
      <c r="C1452" s="32"/>
      <c r="D1452" s="33"/>
    </row>
    <row r="1453" spans="2:4">
      <c r="B1453" s="14"/>
      <c r="C1453" s="32"/>
      <c r="D1453" s="33"/>
    </row>
    <row r="1454" spans="2:4">
      <c r="B1454" s="14"/>
      <c r="C1454" s="32"/>
      <c r="D1454" s="33"/>
    </row>
    <row r="1455" spans="2:4">
      <c r="B1455" s="14"/>
      <c r="C1455" s="32"/>
      <c r="D1455" s="33"/>
    </row>
    <row r="1456" spans="2:4">
      <c r="B1456" s="14"/>
      <c r="C1456" s="32"/>
      <c r="D1456" s="33"/>
    </row>
    <row r="1457" spans="2:4">
      <c r="B1457" s="14"/>
      <c r="C1457" s="32"/>
      <c r="D1457" s="33"/>
    </row>
    <row r="1458" spans="2:4">
      <c r="B1458" s="14"/>
      <c r="C1458" s="32"/>
      <c r="D1458" s="33"/>
    </row>
    <row r="1459" spans="2:4">
      <c r="B1459" s="14"/>
      <c r="C1459" s="32"/>
      <c r="D1459" s="33"/>
    </row>
    <row r="1460" spans="2:4">
      <c r="B1460" s="14"/>
      <c r="C1460" s="32"/>
      <c r="D1460" s="33"/>
    </row>
    <row r="1461" spans="2:4">
      <c r="B1461" s="14"/>
      <c r="C1461" s="32"/>
      <c r="D1461" s="33"/>
    </row>
    <row r="1462" spans="2:4">
      <c r="B1462" s="14"/>
      <c r="C1462" s="32"/>
      <c r="D1462" s="33"/>
    </row>
    <row r="1463" spans="2:4">
      <c r="B1463" s="14"/>
      <c r="C1463" s="32"/>
      <c r="D1463" s="33"/>
    </row>
    <row r="1464" spans="2:4">
      <c r="B1464" s="14"/>
      <c r="C1464" s="32"/>
      <c r="D1464" s="33"/>
    </row>
    <row r="1465" spans="2:4">
      <c r="B1465" s="14"/>
      <c r="C1465" s="32"/>
      <c r="D1465" s="33"/>
    </row>
    <row r="1466" spans="2:4">
      <c r="B1466" s="14"/>
      <c r="C1466" s="32"/>
      <c r="D1466" s="33"/>
    </row>
    <row r="1467" spans="2:4">
      <c r="B1467" s="14"/>
      <c r="C1467" s="32"/>
      <c r="D1467" s="33"/>
    </row>
    <row r="1468" spans="2:4">
      <c r="B1468" s="14"/>
      <c r="C1468" s="32"/>
      <c r="D1468" s="33"/>
    </row>
    <row r="1469" spans="2:4">
      <c r="B1469" s="14"/>
      <c r="C1469" s="32"/>
      <c r="D1469" s="33"/>
    </row>
    <row r="1470" spans="2:4">
      <c r="B1470" s="14"/>
      <c r="C1470" s="32"/>
      <c r="D1470" s="33"/>
    </row>
    <row r="1471" spans="2:4">
      <c r="B1471" s="14"/>
      <c r="C1471" s="32"/>
      <c r="D1471" s="33"/>
    </row>
    <row r="1472" spans="2:4">
      <c r="B1472" s="14"/>
      <c r="C1472" s="32"/>
      <c r="D1472" s="33"/>
    </row>
    <row r="1473" spans="2:4">
      <c r="B1473" s="14"/>
      <c r="C1473" s="32"/>
      <c r="D1473" s="33"/>
    </row>
    <row r="1474" spans="2:4">
      <c r="B1474" s="14"/>
      <c r="C1474" s="32"/>
      <c r="D1474" s="33"/>
    </row>
    <row r="1475" spans="2:4">
      <c r="B1475" s="14"/>
      <c r="C1475" s="32"/>
      <c r="D1475" s="33"/>
    </row>
    <row r="1476" spans="2:4">
      <c r="B1476" s="14"/>
      <c r="C1476" s="32"/>
      <c r="D1476" s="33"/>
    </row>
    <row r="1477" spans="2:4">
      <c r="B1477" s="14"/>
      <c r="C1477" s="32"/>
      <c r="D1477" s="33"/>
    </row>
    <row r="1478" spans="2:4">
      <c r="B1478" s="14"/>
      <c r="C1478" s="32"/>
      <c r="D1478" s="33"/>
    </row>
    <row r="1479" spans="2:4">
      <c r="B1479" s="14"/>
      <c r="C1479" s="32"/>
      <c r="D1479" s="33"/>
    </row>
    <row r="1480" spans="2:4">
      <c r="B1480" s="14"/>
      <c r="C1480" s="32"/>
      <c r="D1480" s="33"/>
    </row>
    <row r="1481" spans="2:4">
      <c r="B1481" s="14"/>
      <c r="C1481" s="32"/>
      <c r="D1481" s="33"/>
    </row>
    <row r="1482" spans="2:4">
      <c r="B1482" s="14"/>
      <c r="C1482" s="32"/>
      <c r="D1482" s="33"/>
    </row>
    <row r="1483" spans="2:4">
      <c r="B1483" s="14"/>
      <c r="C1483" s="32"/>
      <c r="D1483" s="33"/>
    </row>
    <row r="1484" spans="2:4">
      <c r="B1484" s="14"/>
      <c r="C1484" s="32"/>
      <c r="D1484" s="33"/>
    </row>
    <row r="1485" spans="2:4">
      <c r="B1485" s="14"/>
      <c r="C1485" s="32"/>
      <c r="D1485" s="33"/>
    </row>
    <row r="1486" spans="2:4">
      <c r="B1486" s="14"/>
      <c r="C1486" s="32"/>
      <c r="D1486" s="33"/>
    </row>
    <row r="1487" spans="2:4">
      <c r="B1487" s="14"/>
      <c r="C1487" s="32"/>
      <c r="D1487" s="33"/>
    </row>
    <row r="1488" spans="2:4">
      <c r="B1488" s="14"/>
      <c r="C1488" s="32"/>
      <c r="D1488" s="33"/>
    </row>
    <row r="1489" spans="2:4">
      <c r="B1489" s="14"/>
      <c r="C1489" s="32"/>
      <c r="D1489" s="33"/>
    </row>
    <row r="1490" spans="2:4">
      <c r="B1490" s="14"/>
      <c r="C1490" s="32"/>
      <c r="D1490" s="33"/>
    </row>
    <row r="1491" spans="2:4">
      <c r="B1491" s="14"/>
      <c r="C1491" s="32"/>
      <c r="D1491" s="33"/>
    </row>
    <row r="1492" spans="2:4">
      <c r="B1492" s="14"/>
      <c r="C1492" s="32"/>
      <c r="D1492" s="33"/>
    </row>
    <row r="1493" spans="2:4">
      <c r="B1493" s="14"/>
      <c r="C1493" s="32"/>
      <c r="D1493" s="33"/>
    </row>
    <row r="1494" spans="2:4">
      <c r="B1494" s="14"/>
      <c r="C1494" s="32"/>
      <c r="D1494" s="33"/>
    </row>
    <row r="1495" spans="2:4">
      <c r="B1495" s="14"/>
      <c r="C1495" s="32"/>
      <c r="D1495" s="33"/>
    </row>
    <row r="1496" spans="2:4">
      <c r="B1496" s="14"/>
      <c r="C1496" s="32"/>
      <c r="D1496" s="33"/>
    </row>
    <row r="1497" spans="2:4">
      <c r="B1497" s="14"/>
      <c r="C1497" s="32"/>
      <c r="D1497" s="33"/>
    </row>
    <row r="1498" spans="2:4">
      <c r="B1498" s="14"/>
      <c r="C1498" s="32"/>
      <c r="D1498" s="33"/>
    </row>
    <row r="1499" spans="2:4">
      <c r="B1499" s="14"/>
      <c r="C1499" s="32"/>
      <c r="D1499" s="33"/>
    </row>
    <row r="1500" spans="2:4">
      <c r="B1500" s="14"/>
      <c r="C1500" s="32"/>
      <c r="D1500" s="33"/>
    </row>
    <row r="1501" spans="2:4">
      <c r="B1501" s="14"/>
      <c r="C1501" s="32"/>
      <c r="D1501" s="33"/>
    </row>
    <row r="1502" spans="2:4">
      <c r="B1502" s="14"/>
      <c r="C1502" s="32"/>
      <c r="D1502" s="33"/>
    </row>
    <row r="1503" spans="2:4">
      <c r="B1503" s="14"/>
      <c r="C1503" s="32"/>
      <c r="D1503" s="33"/>
    </row>
    <row r="1504" spans="2:4">
      <c r="B1504" s="14"/>
      <c r="C1504" s="32"/>
      <c r="D1504" s="33"/>
    </row>
    <row r="1505" spans="2:4">
      <c r="B1505" s="14"/>
      <c r="C1505" s="32"/>
      <c r="D1505" s="33"/>
    </row>
    <row r="1506" spans="2:4">
      <c r="B1506" s="14"/>
      <c r="C1506" s="32"/>
      <c r="D1506" s="33"/>
    </row>
    <row r="1507" spans="2:4">
      <c r="B1507" s="14"/>
      <c r="C1507" s="32"/>
      <c r="D1507" s="33"/>
    </row>
    <row r="1508" spans="2:4">
      <c r="B1508" s="14"/>
      <c r="C1508" s="32"/>
      <c r="D1508" s="33"/>
    </row>
    <row r="1509" spans="2:4">
      <c r="B1509" s="14"/>
      <c r="C1509" s="32"/>
      <c r="D1509" s="33"/>
    </row>
    <row r="1510" spans="2:4">
      <c r="B1510" s="14"/>
      <c r="C1510" s="32"/>
      <c r="D1510" s="33"/>
    </row>
    <row r="1511" spans="2:4">
      <c r="B1511" s="14"/>
      <c r="C1511" s="32"/>
      <c r="D1511" s="33"/>
    </row>
    <row r="1512" spans="2:4">
      <c r="B1512" s="14"/>
      <c r="C1512" s="32"/>
      <c r="D1512" s="33"/>
    </row>
    <row r="1513" spans="2:4">
      <c r="B1513" s="14"/>
      <c r="C1513" s="32"/>
      <c r="D1513" s="33"/>
    </row>
    <row r="1514" spans="2:4">
      <c r="B1514" s="14"/>
      <c r="C1514" s="32"/>
      <c r="D1514" s="33"/>
    </row>
    <row r="1515" spans="2:4">
      <c r="B1515" s="14"/>
      <c r="C1515" s="32"/>
      <c r="D1515" s="33"/>
    </row>
    <row r="1516" spans="2:4">
      <c r="B1516" s="14"/>
      <c r="C1516" s="32"/>
      <c r="D1516" s="33"/>
    </row>
    <row r="1517" spans="2:4">
      <c r="B1517" s="14"/>
      <c r="C1517" s="32"/>
      <c r="D1517" s="33"/>
    </row>
    <row r="1518" spans="2:4">
      <c r="B1518" s="14"/>
      <c r="C1518" s="32"/>
      <c r="D1518" s="33"/>
    </row>
    <row r="1519" spans="2:4">
      <c r="B1519" s="14"/>
      <c r="C1519" s="32"/>
      <c r="D1519" s="33"/>
    </row>
    <row r="1520" spans="2:4">
      <c r="B1520" s="14"/>
      <c r="C1520" s="32"/>
      <c r="D1520" s="33"/>
    </row>
    <row r="1521" spans="2:4">
      <c r="B1521" s="14"/>
      <c r="C1521" s="32"/>
      <c r="D1521" s="33"/>
    </row>
    <row r="1522" spans="2:4">
      <c r="B1522" s="14"/>
      <c r="C1522" s="32"/>
      <c r="D1522" s="33"/>
    </row>
    <row r="1523" spans="2:4">
      <c r="B1523" s="14"/>
      <c r="C1523" s="32"/>
      <c r="D1523" s="33"/>
    </row>
    <row r="1524" spans="2:4">
      <c r="B1524" s="14"/>
      <c r="C1524" s="32"/>
      <c r="D1524" s="33"/>
    </row>
    <row r="1525" spans="2:4">
      <c r="B1525" s="14"/>
      <c r="C1525" s="32"/>
      <c r="D1525" s="33"/>
    </row>
    <row r="1526" spans="2:4">
      <c r="B1526" s="14"/>
      <c r="C1526" s="32"/>
      <c r="D1526" s="33"/>
    </row>
    <row r="1527" spans="2:4">
      <c r="B1527" s="14"/>
      <c r="C1527" s="32"/>
      <c r="D1527" s="33"/>
    </row>
    <row r="1528" spans="2:4">
      <c r="B1528" s="14"/>
      <c r="C1528" s="32"/>
      <c r="D1528" s="33"/>
    </row>
    <row r="1529" spans="2:4">
      <c r="B1529" s="14"/>
      <c r="C1529" s="32"/>
      <c r="D1529" s="33"/>
    </row>
    <row r="1530" spans="2:4">
      <c r="B1530" s="14"/>
      <c r="C1530" s="32"/>
      <c r="D1530" s="33"/>
    </row>
    <row r="1531" spans="2:4">
      <c r="B1531" s="14"/>
      <c r="C1531" s="32"/>
      <c r="D1531" s="33"/>
    </row>
    <row r="1532" spans="2:4">
      <c r="B1532" s="14"/>
      <c r="C1532" s="32"/>
      <c r="D1532" s="33"/>
    </row>
    <row r="1533" spans="2:4">
      <c r="B1533" s="14"/>
      <c r="C1533" s="32"/>
      <c r="D1533" s="33"/>
    </row>
    <row r="1534" spans="2:4">
      <c r="B1534" s="14"/>
      <c r="C1534" s="32"/>
      <c r="D1534" s="33"/>
    </row>
    <row r="1535" spans="2:4">
      <c r="B1535" s="14"/>
      <c r="C1535" s="32"/>
      <c r="D1535" s="33"/>
    </row>
    <row r="1536" spans="2:4">
      <c r="B1536" s="14"/>
      <c r="C1536" s="32"/>
      <c r="D1536" s="33"/>
    </row>
    <row r="1537" spans="2:4">
      <c r="B1537" s="14"/>
      <c r="C1537" s="32"/>
      <c r="D1537" s="33"/>
    </row>
    <row r="1538" spans="2:4">
      <c r="B1538" s="14"/>
      <c r="C1538" s="32"/>
      <c r="D1538" s="33"/>
    </row>
    <row r="1539" spans="2:4">
      <c r="B1539" s="14"/>
      <c r="C1539" s="32"/>
      <c r="D1539" s="33"/>
    </row>
    <row r="1540" spans="2:4">
      <c r="B1540" s="14"/>
      <c r="C1540" s="32"/>
      <c r="D1540" s="33"/>
    </row>
    <row r="1541" spans="2:4">
      <c r="B1541" s="14"/>
      <c r="C1541" s="32"/>
      <c r="D1541" s="33"/>
    </row>
    <row r="1542" spans="2:4">
      <c r="B1542" s="14"/>
      <c r="C1542" s="32"/>
      <c r="D1542" s="33"/>
    </row>
    <row r="1543" spans="2:4">
      <c r="B1543" s="14"/>
      <c r="C1543" s="32"/>
      <c r="D1543" s="33"/>
    </row>
    <row r="1544" spans="2:4">
      <c r="B1544" s="14"/>
      <c r="C1544" s="32"/>
      <c r="D1544" s="33"/>
    </row>
    <row r="1545" spans="2:4">
      <c r="B1545" s="14"/>
      <c r="C1545" s="32"/>
      <c r="D1545" s="33"/>
    </row>
    <row r="1546" spans="2:4">
      <c r="B1546" s="14"/>
      <c r="C1546" s="32"/>
      <c r="D1546" s="33"/>
    </row>
    <row r="1547" spans="2:4">
      <c r="B1547" s="14"/>
      <c r="C1547" s="32"/>
      <c r="D1547" s="33"/>
    </row>
    <row r="1548" spans="2:4">
      <c r="B1548" s="14"/>
      <c r="C1548" s="32"/>
      <c r="D1548" s="33"/>
    </row>
    <row r="1549" spans="2:4">
      <c r="B1549" s="14"/>
      <c r="C1549" s="32"/>
      <c r="D1549" s="33"/>
    </row>
    <row r="1550" spans="2:4">
      <c r="B1550" s="14"/>
      <c r="C1550" s="32"/>
      <c r="D1550" s="33"/>
    </row>
    <row r="1551" spans="2:4">
      <c r="B1551" s="14"/>
      <c r="C1551" s="32"/>
      <c r="D1551" s="33"/>
    </row>
    <row r="1552" spans="2:4">
      <c r="B1552" s="14"/>
      <c r="C1552" s="32"/>
      <c r="D1552" s="33"/>
    </row>
    <row r="1553" spans="2:4">
      <c r="B1553" s="14"/>
      <c r="C1553" s="32"/>
      <c r="D1553" s="33"/>
    </row>
    <row r="1554" spans="2:4">
      <c r="B1554" s="14"/>
      <c r="C1554" s="32"/>
      <c r="D1554" s="33"/>
    </row>
    <row r="1555" spans="2:4">
      <c r="B1555" s="14"/>
      <c r="C1555" s="32"/>
      <c r="D1555" s="33"/>
    </row>
    <row r="1556" spans="2:4">
      <c r="B1556" s="14"/>
      <c r="C1556" s="32"/>
      <c r="D1556" s="33"/>
    </row>
    <row r="1557" spans="2:4">
      <c r="B1557" s="14"/>
      <c r="C1557" s="32"/>
      <c r="D1557" s="33"/>
    </row>
    <row r="1558" spans="2:4">
      <c r="B1558" s="14"/>
      <c r="C1558" s="32"/>
      <c r="D1558" s="33"/>
    </row>
    <row r="1559" spans="2:4">
      <c r="B1559" s="14"/>
      <c r="C1559" s="32"/>
      <c r="D1559" s="33"/>
    </row>
    <row r="1560" spans="2:4">
      <c r="B1560" s="14"/>
      <c r="C1560" s="32"/>
      <c r="D1560" s="33"/>
    </row>
    <row r="1561" spans="2:4">
      <c r="B1561" s="14"/>
      <c r="C1561" s="32"/>
      <c r="D1561" s="33"/>
    </row>
    <row r="1562" spans="2:4">
      <c r="B1562" s="14"/>
      <c r="C1562" s="32"/>
      <c r="D1562" s="33"/>
    </row>
    <row r="1563" spans="2:4">
      <c r="B1563" s="14"/>
      <c r="C1563" s="32"/>
      <c r="D1563" s="33"/>
    </row>
    <row r="1564" spans="2:4">
      <c r="B1564" s="14"/>
      <c r="C1564" s="32"/>
      <c r="D1564" s="33"/>
    </row>
    <row r="1565" spans="2:4">
      <c r="B1565" s="14"/>
      <c r="C1565" s="32"/>
      <c r="D1565" s="33"/>
    </row>
    <row r="1566" spans="2:4">
      <c r="B1566" s="14"/>
      <c r="C1566" s="32"/>
      <c r="D1566" s="33"/>
    </row>
    <row r="1567" spans="2:4">
      <c r="B1567" s="14"/>
      <c r="C1567" s="32"/>
      <c r="D1567" s="33"/>
    </row>
    <row r="1568" spans="2:4">
      <c r="B1568" s="14"/>
      <c r="C1568" s="32"/>
      <c r="D1568" s="33"/>
    </row>
    <row r="1569" spans="2:4">
      <c r="B1569" s="14"/>
      <c r="C1569" s="32"/>
      <c r="D1569" s="33"/>
    </row>
    <row r="1570" spans="2:4">
      <c r="B1570" s="14"/>
      <c r="C1570" s="32"/>
      <c r="D1570" s="33"/>
    </row>
    <row r="1571" spans="2:4">
      <c r="B1571" s="14"/>
      <c r="C1571" s="32"/>
      <c r="D1571" s="33"/>
    </row>
    <row r="1572" spans="2:4">
      <c r="B1572" s="14"/>
      <c r="C1572" s="32"/>
      <c r="D1572" s="33"/>
    </row>
    <row r="1573" spans="2:4">
      <c r="B1573" s="14"/>
      <c r="C1573" s="32"/>
      <c r="D1573" s="33"/>
    </row>
    <row r="1574" spans="2:4">
      <c r="B1574" s="14"/>
      <c r="C1574" s="32"/>
      <c r="D1574" s="33"/>
    </row>
    <row r="1575" spans="2:4">
      <c r="B1575" s="14"/>
      <c r="C1575" s="32"/>
      <c r="D1575" s="33"/>
    </row>
    <row r="1576" spans="2:4">
      <c r="B1576" s="14"/>
      <c r="C1576" s="32"/>
      <c r="D1576" s="33"/>
    </row>
    <row r="1577" spans="2:4">
      <c r="B1577" s="14"/>
      <c r="C1577" s="32"/>
      <c r="D1577" s="33"/>
    </row>
    <row r="1578" spans="2:4">
      <c r="B1578" s="14"/>
      <c r="C1578" s="32"/>
      <c r="D1578" s="33"/>
    </row>
    <row r="1579" spans="2:4">
      <c r="B1579" s="14"/>
      <c r="C1579" s="32"/>
      <c r="D1579" s="33"/>
    </row>
    <row r="1580" spans="2:4">
      <c r="B1580" s="14"/>
      <c r="C1580" s="32"/>
      <c r="D1580" s="33"/>
    </row>
    <row r="1581" spans="2:4">
      <c r="B1581" s="14"/>
      <c r="C1581" s="32"/>
      <c r="D1581" s="33"/>
    </row>
    <row r="1582" spans="2:4">
      <c r="B1582" s="14"/>
      <c r="C1582" s="32"/>
      <c r="D1582" s="33"/>
    </row>
    <row r="1583" spans="2:4">
      <c r="B1583" s="14"/>
      <c r="C1583" s="32"/>
      <c r="D1583" s="33"/>
    </row>
    <row r="1584" spans="2:4">
      <c r="B1584" s="14"/>
      <c r="C1584" s="32"/>
      <c r="D1584" s="33"/>
    </row>
    <row r="1585" spans="2:4">
      <c r="B1585" s="14"/>
      <c r="C1585" s="32"/>
      <c r="D1585" s="33"/>
    </row>
    <row r="1586" spans="2:4">
      <c r="B1586" s="14"/>
      <c r="C1586" s="32"/>
      <c r="D1586" s="33"/>
    </row>
    <row r="1587" spans="2:4">
      <c r="B1587" s="14"/>
      <c r="C1587" s="32"/>
      <c r="D1587" s="33"/>
    </row>
    <row r="1588" spans="2:4">
      <c r="B1588" s="14"/>
      <c r="C1588" s="32"/>
      <c r="D1588" s="33"/>
    </row>
    <row r="1589" spans="2:4">
      <c r="B1589" s="14"/>
      <c r="C1589" s="32"/>
      <c r="D1589" s="33"/>
    </row>
    <row r="1590" spans="2:4">
      <c r="B1590" s="14"/>
      <c r="C1590" s="32"/>
      <c r="D1590" s="33"/>
    </row>
    <row r="1591" spans="2:4">
      <c r="B1591" s="14"/>
      <c r="C1591" s="32"/>
      <c r="D1591" s="33"/>
    </row>
    <row r="1592" spans="2:4">
      <c r="B1592" s="14"/>
      <c r="C1592" s="32"/>
      <c r="D1592" s="33"/>
    </row>
    <row r="1593" spans="2:4">
      <c r="B1593" s="14"/>
      <c r="C1593" s="32"/>
      <c r="D1593" s="33"/>
    </row>
    <row r="1594" spans="2:4">
      <c r="B1594" s="14"/>
      <c r="C1594" s="32"/>
      <c r="D1594" s="33"/>
    </row>
    <row r="1595" spans="2:4">
      <c r="B1595" s="14"/>
      <c r="C1595" s="32"/>
      <c r="D1595" s="33"/>
    </row>
    <row r="1596" spans="2:4">
      <c r="B1596" s="14"/>
      <c r="C1596" s="32"/>
      <c r="D1596" s="33"/>
    </row>
    <row r="1597" spans="2:4">
      <c r="B1597" s="14"/>
      <c r="C1597" s="32"/>
      <c r="D1597" s="33"/>
    </row>
    <row r="1598" spans="2:4">
      <c r="B1598" s="14"/>
      <c r="C1598" s="32"/>
      <c r="D1598" s="33"/>
    </row>
    <row r="1599" spans="2:4">
      <c r="B1599" s="14"/>
      <c r="C1599" s="32"/>
      <c r="D1599" s="33"/>
    </row>
    <row r="1600" spans="2:4">
      <c r="B1600" s="14"/>
      <c r="C1600" s="32"/>
      <c r="D1600" s="33"/>
    </row>
    <row r="1601" spans="2:4">
      <c r="B1601" s="14"/>
      <c r="C1601" s="32"/>
      <c r="D1601" s="33"/>
    </row>
    <row r="1602" spans="2:4">
      <c r="B1602" s="14"/>
      <c r="C1602" s="32"/>
      <c r="D1602" s="33"/>
    </row>
    <row r="1603" spans="2:4">
      <c r="B1603" s="14"/>
      <c r="C1603" s="32"/>
      <c r="D1603" s="33"/>
    </row>
    <row r="1604" spans="2:4">
      <c r="B1604" s="14"/>
      <c r="C1604" s="32"/>
      <c r="D1604" s="33"/>
    </row>
    <row r="1605" spans="2:4">
      <c r="B1605" s="14"/>
      <c r="C1605" s="32"/>
      <c r="D1605" s="33"/>
    </row>
    <row r="1606" spans="2:4">
      <c r="B1606" s="14"/>
      <c r="C1606" s="32"/>
      <c r="D1606" s="33"/>
    </row>
    <row r="1607" spans="2:4">
      <c r="B1607" s="14"/>
      <c r="C1607" s="32"/>
      <c r="D1607" s="33"/>
    </row>
    <row r="1608" spans="2:4">
      <c r="B1608" s="14"/>
      <c r="C1608" s="32"/>
      <c r="D1608" s="33"/>
    </row>
    <row r="1609" spans="2:4">
      <c r="B1609" s="14"/>
      <c r="C1609" s="32"/>
      <c r="D1609" s="33"/>
    </row>
    <row r="1610" spans="2:4">
      <c r="B1610" s="14"/>
      <c r="C1610" s="32"/>
      <c r="D1610" s="33"/>
    </row>
    <row r="1611" spans="2:4">
      <c r="B1611" s="14"/>
      <c r="C1611" s="32"/>
      <c r="D1611" s="33"/>
    </row>
    <row r="1612" spans="2:4">
      <c r="B1612" s="14"/>
      <c r="C1612" s="32"/>
      <c r="D1612" s="33"/>
    </row>
    <row r="1613" spans="2:4">
      <c r="B1613" s="14"/>
      <c r="C1613" s="32"/>
      <c r="D1613" s="33"/>
    </row>
    <row r="1614" spans="2:4">
      <c r="B1614" s="14"/>
      <c r="C1614" s="32"/>
      <c r="D1614" s="33"/>
    </row>
    <row r="1615" spans="2:4">
      <c r="B1615" s="14"/>
      <c r="C1615" s="32"/>
      <c r="D1615" s="33"/>
    </row>
    <row r="1616" spans="2:4">
      <c r="B1616" s="14"/>
      <c r="C1616" s="32"/>
      <c r="D1616" s="33"/>
    </row>
    <row r="1617" spans="2:4">
      <c r="B1617" s="14"/>
      <c r="C1617" s="32"/>
      <c r="D1617" s="33"/>
    </row>
    <row r="1618" spans="2:4">
      <c r="B1618" s="14"/>
      <c r="C1618" s="32"/>
      <c r="D1618" s="33"/>
    </row>
    <row r="1619" spans="2:4">
      <c r="B1619" s="14"/>
      <c r="C1619" s="32"/>
      <c r="D1619" s="33"/>
    </row>
    <row r="1620" spans="2:4">
      <c r="B1620" s="14"/>
      <c r="C1620" s="32"/>
      <c r="D1620" s="33"/>
    </row>
    <row r="1621" spans="2:4">
      <c r="B1621" s="14"/>
      <c r="C1621" s="32"/>
      <c r="D1621" s="33"/>
    </row>
    <row r="1622" spans="2:4">
      <c r="B1622" s="14"/>
      <c r="C1622" s="32"/>
      <c r="D1622" s="33"/>
    </row>
    <row r="1623" spans="2:4">
      <c r="B1623" s="14"/>
      <c r="C1623" s="32"/>
      <c r="D1623" s="33"/>
    </row>
    <row r="1624" spans="2:4">
      <c r="B1624" s="14"/>
      <c r="C1624" s="32"/>
      <c r="D1624" s="33"/>
    </row>
    <row r="1625" spans="2:4">
      <c r="B1625" s="14"/>
      <c r="C1625" s="32"/>
      <c r="D1625" s="33"/>
    </row>
    <row r="1626" spans="2:4">
      <c r="B1626" s="14"/>
      <c r="C1626" s="32"/>
      <c r="D1626" s="33"/>
    </row>
    <row r="1627" spans="2:4">
      <c r="B1627" s="14"/>
      <c r="C1627" s="32"/>
      <c r="D1627" s="33"/>
    </row>
    <row r="1628" spans="2:4">
      <c r="B1628" s="14"/>
      <c r="C1628" s="32"/>
      <c r="D1628" s="33"/>
    </row>
    <row r="1629" spans="2:4">
      <c r="B1629" s="14"/>
      <c r="C1629" s="32"/>
      <c r="D1629" s="33"/>
    </row>
    <row r="1630" spans="2:4">
      <c r="B1630" s="14"/>
      <c r="C1630" s="32"/>
      <c r="D1630" s="33"/>
    </row>
    <row r="1631" spans="2:4">
      <c r="B1631" s="14"/>
      <c r="C1631" s="32"/>
      <c r="D1631" s="33"/>
    </row>
    <row r="1632" spans="2:4">
      <c r="B1632" s="14"/>
      <c r="C1632" s="32"/>
      <c r="D1632" s="33"/>
    </row>
    <row r="1633" spans="2:4">
      <c r="B1633" s="14"/>
      <c r="C1633" s="32"/>
      <c r="D1633" s="33"/>
    </row>
    <row r="1634" spans="2:4">
      <c r="B1634" s="14"/>
      <c r="C1634" s="32"/>
      <c r="D1634" s="33"/>
    </row>
    <row r="1635" spans="2:4">
      <c r="B1635" s="14"/>
      <c r="C1635" s="32"/>
      <c r="D1635" s="33"/>
    </row>
    <row r="1636" spans="2:4">
      <c r="B1636" s="14"/>
      <c r="C1636" s="32"/>
      <c r="D1636" s="33"/>
    </row>
    <row r="1637" spans="2:4">
      <c r="B1637" s="14"/>
      <c r="C1637" s="32"/>
      <c r="D1637" s="33"/>
    </row>
    <row r="1638" spans="2:4">
      <c r="B1638" s="14"/>
      <c r="C1638" s="32"/>
      <c r="D1638" s="33"/>
    </row>
    <row r="1639" spans="2:4">
      <c r="B1639" s="14"/>
      <c r="C1639" s="32"/>
      <c r="D1639" s="33"/>
    </row>
    <row r="1640" spans="2:4">
      <c r="B1640" s="14"/>
      <c r="C1640" s="32"/>
      <c r="D1640" s="33"/>
    </row>
    <row r="1641" spans="2:4">
      <c r="B1641" s="14"/>
      <c r="C1641" s="32"/>
      <c r="D1641" s="33"/>
    </row>
    <row r="1642" spans="2:4">
      <c r="B1642" s="14"/>
      <c r="C1642" s="32"/>
      <c r="D1642" s="33"/>
    </row>
    <row r="1643" spans="2:4">
      <c r="B1643" s="14"/>
      <c r="C1643" s="32"/>
      <c r="D1643" s="33"/>
    </row>
    <row r="1644" spans="2:4">
      <c r="B1644" s="14"/>
      <c r="C1644" s="32"/>
      <c r="D1644" s="33"/>
    </row>
    <row r="1645" spans="2:4">
      <c r="B1645" s="14"/>
      <c r="C1645" s="32"/>
      <c r="D1645" s="33"/>
    </row>
    <row r="1646" spans="2:4">
      <c r="B1646" s="14"/>
      <c r="C1646" s="32"/>
      <c r="D1646" s="33"/>
    </row>
    <row r="1647" spans="2:4">
      <c r="B1647" s="14"/>
      <c r="C1647" s="32"/>
      <c r="D1647" s="33"/>
    </row>
    <row r="1648" spans="2:4">
      <c r="B1648" s="14"/>
      <c r="C1648" s="32"/>
      <c r="D1648" s="33"/>
    </row>
    <row r="1649" spans="2:4">
      <c r="B1649" s="14"/>
      <c r="C1649" s="32"/>
      <c r="D1649" s="33"/>
    </row>
    <row r="1650" spans="2:4">
      <c r="B1650" s="14"/>
      <c r="C1650" s="32"/>
      <c r="D1650" s="33"/>
    </row>
    <row r="1651" spans="2:4">
      <c r="B1651" s="14"/>
      <c r="C1651" s="32"/>
      <c r="D1651" s="33"/>
    </row>
    <row r="1652" spans="2:4">
      <c r="B1652" s="14"/>
      <c r="C1652" s="32"/>
      <c r="D1652" s="33"/>
    </row>
    <row r="1653" spans="2:4">
      <c r="B1653" s="14"/>
      <c r="C1653" s="32"/>
      <c r="D1653" s="33"/>
    </row>
    <row r="1654" spans="2:4">
      <c r="B1654" s="14"/>
      <c r="C1654" s="32"/>
      <c r="D1654" s="33"/>
    </row>
    <row r="1655" spans="2:4">
      <c r="B1655" s="14"/>
      <c r="C1655" s="32"/>
      <c r="D1655" s="33"/>
    </row>
    <row r="1656" spans="2:4">
      <c r="B1656" s="14"/>
      <c r="C1656" s="32"/>
      <c r="D1656" s="33"/>
    </row>
    <row r="1657" spans="2:4">
      <c r="B1657" s="14"/>
      <c r="C1657" s="32"/>
      <c r="D1657" s="33"/>
    </row>
    <row r="1658" spans="2:4">
      <c r="B1658" s="14"/>
      <c r="C1658" s="32"/>
      <c r="D1658" s="33"/>
    </row>
    <row r="1659" spans="2:4">
      <c r="B1659" s="14"/>
      <c r="C1659" s="32"/>
      <c r="D1659" s="33"/>
    </row>
    <row r="1660" spans="2:4">
      <c r="B1660" s="14"/>
      <c r="C1660" s="32"/>
      <c r="D1660" s="33"/>
    </row>
    <row r="1661" spans="2:4">
      <c r="B1661" s="14"/>
      <c r="C1661" s="32"/>
      <c r="D1661" s="33"/>
    </row>
    <row r="1662" spans="2:4">
      <c r="B1662" s="14"/>
      <c r="C1662" s="32"/>
      <c r="D1662" s="33"/>
    </row>
    <row r="1663" spans="2:4">
      <c r="B1663" s="14"/>
      <c r="C1663" s="32"/>
      <c r="D1663" s="33"/>
    </row>
    <row r="1664" spans="2:4">
      <c r="B1664" s="14"/>
      <c r="C1664" s="32"/>
      <c r="D1664" s="33"/>
    </row>
    <row r="1665" spans="2:4">
      <c r="B1665" s="14"/>
      <c r="C1665" s="32"/>
      <c r="D1665" s="33"/>
    </row>
    <row r="1666" spans="2:4">
      <c r="B1666" s="14"/>
      <c r="C1666" s="32"/>
      <c r="D1666" s="33"/>
    </row>
    <row r="1667" spans="2:4">
      <c r="B1667" s="14"/>
      <c r="C1667" s="32"/>
      <c r="D1667" s="33"/>
    </row>
    <row r="1668" spans="2:4">
      <c r="B1668" s="14"/>
      <c r="C1668" s="32"/>
      <c r="D1668" s="33"/>
    </row>
    <row r="1669" spans="2:4">
      <c r="B1669" s="14"/>
      <c r="C1669" s="32"/>
      <c r="D1669" s="33"/>
    </row>
    <row r="1670" spans="2:4">
      <c r="B1670" s="14"/>
      <c r="C1670" s="32"/>
      <c r="D1670" s="33"/>
    </row>
    <row r="1671" spans="2:4">
      <c r="B1671" s="14"/>
      <c r="C1671" s="32"/>
      <c r="D1671" s="33"/>
    </row>
    <row r="1672" spans="2:4">
      <c r="B1672" s="14"/>
      <c r="C1672" s="32"/>
      <c r="D1672" s="33"/>
    </row>
    <row r="1673" spans="2:4">
      <c r="B1673" s="14"/>
      <c r="C1673" s="32"/>
      <c r="D1673" s="33"/>
    </row>
    <row r="1674" spans="2:4">
      <c r="B1674" s="14"/>
      <c r="C1674" s="32"/>
      <c r="D1674" s="33"/>
    </row>
    <row r="1675" spans="2:4">
      <c r="B1675" s="14"/>
      <c r="C1675" s="32"/>
      <c r="D1675" s="33"/>
    </row>
    <row r="1676" spans="2:4">
      <c r="B1676" s="14"/>
      <c r="C1676" s="32"/>
      <c r="D1676" s="33"/>
    </row>
    <row r="1677" spans="2:4">
      <c r="B1677" s="14"/>
      <c r="C1677" s="32"/>
      <c r="D1677" s="33"/>
    </row>
    <row r="1678" spans="2:4">
      <c r="B1678" s="14"/>
      <c r="C1678" s="32"/>
      <c r="D1678" s="33"/>
    </row>
    <row r="1679" spans="2:4">
      <c r="B1679" s="14"/>
      <c r="C1679" s="32"/>
      <c r="D1679" s="33"/>
    </row>
    <row r="1680" spans="2:4">
      <c r="B1680" s="14"/>
      <c r="C1680" s="32"/>
      <c r="D1680" s="33"/>
    </row>
    <row r="1681" spans="2:4">
      <c r="B1681" s="14"/>
      <c r="C1681" s="32"/>
      <c r="D1681" s="33"/>
    </row>
    <row r="1682" spans="2:4">
      <c r="B1682" s="14"/>
      <c r="C1682" s="32"/>
      <c r="D1682" s="33"/>
    </row>
    <row r="1683" spans="2:4">
      <c r="B1683" s="14"/>
      <c r="C1683" s="32"/>
      <c r="D1683" s="33"/>
    </row>
    <row r="1684" spans="2:4">
      <c r="B1684" s="14"/>
      <c r="C1684" s="32"/>
      <c r="D1684" s="33"/>
    </row>
    <row r="1685" spans="2:4">
      <c r="B1685" s="14"/>
      <c r="C1685" s="32"/>
      <c r="D1685" s="33"/>
    </row>
    <row r="1686" spans="2:4">
      <c r="B1686" s="14"/>
      <c r="C1686" s="32"/>
      <c r="D1686" s="33"/>
    </row>
    <row r="1687" spans="2:4">
      <c r="B1687" s="14"/>
      <c r="C1687" s="32"/>
      <c r="D1687" s="33"/>
    </row>
    <row r="1688" spans="2:4">
      <c r="B1688" s="14"/>
      <c r="C1688" s="32"/>
      <c r="D1688" s="33"/>
    </row>
    <row r="1689" spans="2:4">
      <c r="B1689" s="14"/>
      <c r="C1689" s="32"/>
      <c r="D1689" s="33"/>
    </row>
    <row r="1690" spans="2:4">
      <c r="B1690" s="14"/>
      <c r="C1690" s="32"/>
      <c r="D1690" s="33"/>
    </row>
    <row r="1691" spans="2:4">
      <c r="B1691" s="14"/>
      <c r="C1691" s="32"/>
      <c r="D1691" s="33"/>
    </row>
    <row r="1692" spans="2:4">
      <c r="B1692" s="14"/>
      <c r="C1692" s="32"/>
      <c r="D1692" s="33"/>
    </row>
    <row r="1693" spans="2:4">
      <c r="B1693" s="14"/>
      <c r="C1693" s="32"/>
      <c r="D1693" s="33"/>
    </row>
    <row r="1694" spans="2:4">
      <c r="B1694" s="14"/>
      <c r="C1694" s="32"/>
      <c r="D1694" s="33"/>
    </row>
    <row r="1695" spans="2:4">
      <c r="B1695" s="14"/>
      <c r="C1695" s="32"/>
      <c r="D1695" s="33"/>
    </row>
    <row r="1696" spans="2:4">
      <c r="B1696" s="14"/>
      <c r="C1696" s="32"/>
      <c r="D1696" s="33"/>
    </row>
    <row r="1697" spans="2:4">
      <c r="B1697" s="14"/>
      <c r="C1697" s="32"/>
      <c r="D1697" s="33"/>
    </row>
    <row r="1698" spans="2:4">
      <c r="B1698" s="14"/>
      <c r="C1698" s="32"/>
      <c r="D1698" s="33"/>
    </row>
    <row r="1699" spans="2:4">
      <c r="B1699" s="14"/>
      <c r="C1699" s="32"/>
      <c r="D1699" s="33"/>
    </row>
    <row r="1700" spans="2:4">
      <c r="B1700" s="14"/>
      <c r="C1700" s="32"/>
      <c r="D1700" s="33"/>
    </row>
    <row r="1701" spans="2:4">
      <c r="B1701" s="14"/>
      <c r="C1701" s="32"/>
      <c r="D1701" s="33"/>
    </row>
    <row r="1702" spans="2:4">
      <c r="B1702" s="14"/>
      <c r="C1702" s="32"/>
      <c r="D1702" s="33"/>
    </row>
    <row r="1703" spans="2:4">
      <c r="B1703" s="14"/>
      <c r="C1703" s="32"/>
      <c r="D1703" s="33"/>
    </row>
    <row r="1704" spans="2:4">
      <c r="B1704" s="14"/>
      <c r="C1704" s="32"/>
      <c r="D1704" s="33"/>
    </row>
    <row r="1705" spans="2:4">
      <c r="B1705" s="14"/>
      <c r="C1705" s="32"/>
      <c r="D1705" s="33"/>
    </row>
    <row r="1706" spans="2:4">
      <c r="B1706" s="14"/>
      <c r="C1706" s="32"/>
      <c r="D1706" s="33"/>
    </row>
    <row r="1707" spans="2:4">
      <c r="B1707" s="14"/>
      <c r="C1707" s="32"/>
      <c r="D1707" s="33"/>
    </row>
    <row r="1708" spans="2:4">
      <c r="B1708" s="14"/>
      <c r="C1708" s="32"/>
      <c r="D1708" s="33"/>
    </row>
    <row r="1709" spans="2:4">
      <c r="B1709" s="14"/>
      <c r="C1709" s="32"/>
      <c r="D1709" s="33"/>
    </row>
    <row r="1710" spans="2:4">
      <c r="B1710" s="14"/>
      <c r="C1710" s="32"/>
      <c r="D1710" s="33"/>
    </row>
    <row r="1711" spans="2:4">
      <c r="B1711" s="14"/>
      <c r="C1711" s="32"/>
      <c r="D1711" s="33"/>
    </row>
    <row r="1712" spans="2:4">
      <c r="B1712" s="14"/>
      <c r="C1712" s="32"/>
      <c r="D1712" s="33"/>
    </row>
    <row r="1713" spans="2:4">
      <c r="B1713" s="14"/>
      <c r="C1713" s="32"/>
      <c r="D1713" s="33"/>
    </row>
    <row r="1714" spans="2:4">
      <c r="B1714" s="14"/>
      <c r="C1714" s="32"/>
      <c r="D1714" s="33"/>
    </row>
    <row r="1715" spans="2:4">
      <c r="B1715" s="14"/>
      <c r="C1715" s="32"/>
      <c r="D1715" s="33"/>
    </row>
    <row r="1716" spans="2:4">
      <c r="B1716" s="14"/>
      <c r="C1716" s="32"/>
      <c r="D1716" s="33"/>
    </row>
    <row r="1717" spans="2:4">
      <c r="B1717" s="14"/>
      <c r="C1717" s="32"/>
      <c r="D1717" s="33"/>
    </row>
    <row r="1718" spans="2:4">
      <c r="B1718" s="14"/>
      <c r="C1718" s="32"/>
      <c r="D1718" s="33"/>
    </row>
    <row r="1719" spans="2:4">
      <c r="B1719" s="14"/>
      <c r="C1719" s="32"/>
      <c r="D1719" s="33"/>
    </row>
    <row r="1720" spans="2:4">
      <c r="B1720" s="14"/>
      <c r="C1720" s="32"/>
      <c r="D1720" s="33"/>
    </row>
    <row r="1721" spans="2:4">
      <c r="B1721" s="14"/>
      <c r="C1721" s="32"/>
      <c r="D1721" s="33"/>
    </row>
    <row r="1722" spans="2:4">
      <c r="B1722" s="14"/>
      <c r="C1722" s="32"/>
      <c r="D1722" s="33"/>
    </row>
    <row r="1723" spans="2:4">
      <c r="B1723" s="14"/>
      <c r="C1723" s="32"/>
      <c r="D1723" s="33"/>
    </row>
    <row r="1724" spans="2:4">
      <c r="B1724" s="14"/>
      <c r="C1724" s="32"/>
      <c r="D1724" s="33"/>
    </row>
    <row r="1725" spans="2:4">
      <c r="B1725" s="14"/>
      <c r="C1725" s="32"/>
      <c r="D1725" s="33"/>
    </row>
    <row r="1726" spans="2:4">
      <c r="B1726" s="14"/>
      <c r="C1726" s="32"/>
      <c r="D1726" s="33"/>
    </row>
    <row r="1727" spans="2:4">
      <c r="B1727" s="14"/>
      <c r="C1727" s="32"/>
      <c r="D1727" s="33"/>
    </row>
    <row r="1728" spans="2:4">
      <c r="B1728" s="14"/>
      <c r="C1728" s="32"/>
      <c r="D1728" s="33"/>
    </row>
    <row r="1729" spans="2:4">
      <c r="B1729" s="14"/>
      <c r="C1729" s="32"/>
      <c r="D1729" s="33"/>
    </row>
    <row r="1730" spans="2:4">
      <c r="B1730" s="14"/>
      <c r="C1730" s="32"/>
      <c r="D1730" s="33"/>
    </row>
    <row r="1731" spans="2:4">
      <c r="B1731" s="14"/>
      <c r="C1731" s="32"/>
      <c r="D1731" s="33"/>
    </row>
    <row r="1732" spans="2:4">
      <c r="B1732" s="14"/>
      <c r="C1732" s="32"/>
      <c r="D1732" s="33"/>
    </row>
    <row r="1733" spans="2:4">
      <c r="B1733" s="14"/>
      <c r="C1733" s="32"/>
      <c r="D1733" s="33"/>
    </row>
    <row r="1734" spans="2:4">
      <c r="B1734" s="14"/>
      <c r="C1734" s="32"/>
      <c r="D1734" s="33"/>
    </row>
    <row r="1735" spans="2:4">
      <c r="B1735" s="14"/>
      <c r="C1735" s="32"/>
      <c r="D1735" s="33"/>
    </row>
    <row r="1736" spans="2:4">
      <c r="B1736" s="14"/>
      <c r="C1736" s="32"/>
      <c r="D1736" s="33"/>
    </row>
    <row r="1737" spans="2:4">
      <c r="B1737" s="14"/>
      <c r="C1737" s="32"/>
      <c r="D1737" s="33"/>
    </row>
    <row r="1738" spans="2:4">
      <c r="B1738" s="14"/>
      <c r="C1738" s="32"/>
      <c r="D1738" s="33"/>
    </row>
    <row r="1739" spans="2:4">
      <c r="B1739" s="14"/>
      <c r="C1739" s="32"/>
      <c r="D1739" s="33"/>
    </row>
    <row r="1740" spans="2:4">
      <c r="B1740" s="14"/>
      <c r="C1740" s="32"/>
      <c r="D1740" s="33"/>
    </row>
    <row r="1741" spans="2:4">
      <c r="B1741" s="14"/>
      <c r="C1741" s="32"/>
      <c r="D1741" s="33"/>
    </row>
    <row r="1742" spans="2:4">
      <c r="B1742" s="14"/>
      <c r="C1742" s="32"/>
      <c r="D1742" s="33"/>
    </row>
    <row r="1743" spans="2:4">
      <c r="B1743" s="14"/>
      <c r="C1743" s="32"/>
      <c r="D1743" s="33"/>
    </row>
    <row r="1744" spans="2:4">
      <c r="B1744" s="14"/>
      <c r="C1744" s="32"/>
      <c r="D1744" s="33"/>
    </row>
    <row r="1745" spans="2:4">
      <c r="B1745" s="14"/>
      <c r="C1745" s="32"/>
      <c r="D1745" s="33"/>
    </row>
    <row r="1746" spans="2:4">
      <c r="B1746" s="14"/>
      <c r="C1746" s="32"/>
      <c r="D1746" s="33"/>
    </row>
    <row r="1747" spans="2:4">
      <c r="B1747" s="14"/>
      <c r="C1747" s="32"/>
      <c r="D1747" s="33"/>
    </row>
    <row r="1748" spans="2:4">
      <c r="B1748" s="14"/>
      <c r="C1748" s="32"/>
      <c r="D1748" s="33"/>
    </row>
    <row r="1749" spans="2:4">
      <c r="B1749" s="14"/>
      <c r="C1749" s="32"/>
      <c r="D1749" s="33"/>
    </row>
    <row r="1750" spans="2:4">
      <c r="B1750" s="14"/>
      <c r="C1750" s="32"/>
      <c r="D1750" s="33"/>
    </row>
    <row r="1751" spans="2:4">
      <c r="B1751" s="14"/>
      <c r="C1751" s="32"/>
      <c r="D1751" s="33"/>
    </row>
    <row r="1752" spans="2:4">
      <c r="B1752" s="14"/>
      <c r="C1752" s="32"/>
      <c r="D1752" s="33"/>
    </row>
    <row r="1753" spans="2:4">
      <c r="B1753" s="14"/>
      <c r="C1753" s="32"/>
      <c r="D1753" s="33"/>
    </row>
    <row r="1754" spans="2:4">
      <c r="B1754" s="14"/>
      <c r="C1754" s="32"/>
      <c r="D1754" s="33"/>
    </row>
    <row r="1755" spans="2:4">
      <c r="B1755" s="14"/>
      <c r="C1755" s="32"/>
      <c r="D1755" s="33"/>
    </row>
    <row r="1756" spans="2:4">
      <c r="B1756" s="14"/>
      <c r="C1756" s="32"/>
      <c r="D1756" s="33"/>
    </row>
    <row r="1757" spans="2:4">
      <c r="B1757" s="14"/>
      <c r="C1757" s="32"/>
      <c r="D1757" s="33"/>
    </row>
    <row r="1758" spans="2:4">
      <c r="B1758" s="14"/>
      <c r="C1758" s="32"/>
      <c r="D1758" s="33"/>
    </row>
    <row r="1759" spans="2:4">
      <c r="B1759" s="14"/>
      <c r="C1759" s="32"/>
      <c r="D1759" s="33"/>
    </row>
    <row r="1760" spans="2:4">
      <c r="B1760" s="14"/>
      <c r="C1760" s="32"/>
      <c r="D1760" s="33"/>
    </row>
    <row r="1761" spans="2:4">
      <c r="B1761" s="14"/>
      <c r="C1761" s="32"/>
      <c r="D1761" s="33"/>
    </row>
    <row r="1762" spans="2:4">
      <c r="B1762" s="14"/>
      <c r="C1762" s="32"/>
      <c r="D1762" s="33"/>
    </row>
    <row r="1763" spans="2:4">
      <c r="B1763" s="14"/>
      <c r="C1763" s="32"/>
      <c r="D1763" s="33"/>
    </row>
    <row r="1764" spans="2:4">
      <c r="B1764" s="14"/>
      <c r="C1764" s="32"/>
      <c r="D1764" s="33"/>
    </row>
    <row r="1765" spans="2:4">
      <c r="B1765" s="14"/>
      <c r="C1765" s="32"/>
      <c r="D1765" s="33"/>
    </row>
    <row r="1766" spans="2:4">
      <c r="B1766" s="14"/>
      <c r="C1766" s="32"/>
      <c r="D1766" s="33"/>
    </row>
    <row r="1767" spans="2:4">
      <c r="B1767" s="14"/>
      <c r="C1767" s="32"/>
      <c r="D1767" s="33"/>
    </row>
    <row r="1768" spans="2:4">
      <c r="B1768" s="14"/>
      <c r="C1768" s="32"/>
      <c r="D1768" s="33"/>
    </row>
    <row r="1769" spans="2:4">
      <c r="B1769" s="14"/>
      <c r="C1769" s="32"/>
      <c r="D1769" s="33"/>
    </row>
    <row r="1770" spans="2:4">
      <c r="B1770" s="14"/>
      <c r="C1770" s="32"/>
      <c r="D1770" s="33"/>
    </row>
    <row r="1771" spans="2:4">
      <c r="B1771" s="14"/>
      <c r="C1771" s="32"/>
      <c r="D1771" s="33"/>
    </row>
    <row r="1772" spans="2:4">
      <c r="B1772" s="14"/>
      <c r="C1772" s="32"/>
      <c r="D1772" s="33"/>
    </row>
    <row r="1773" spans="2:4">
      <c r="B1773" s="14"/>
      <c r="C1773" s="32"/>
      <c r="D1773" s="33"/>
    </row>
    <row r="1774" spans="2:4">
      <c r="B1774" s="14"/>
      <c r="C1774" s="32"/>
      <c r="D1774" s="33"/>
    </row>
    <row r="1775" spans="2:4">
      <c r="B1775" s="14"/>
      <c r="C1775" s="32"/>
      <c r="D1775" s="33"/>
    </row>
    <row r="1776" spans="2:4">
      <c r="B1776" s="14"/>
      <c r="C1776" s="32"/>
      <c r="D1776" s="33"/>
    </row>
    <row r="1777" spans="2:4">
      <c r="B1777" s="14"/>
      <c r="C1777" s="32"/>
      <c r="D1777" s="33"/>
    </row>
    <row r="1778" spans="2:4">
      <c r="B1778" s="14"/>
      <c r="C1778" s="32"/>
      <c r="D1778" s="33"/>
    </row>
    <row r="1779" spans="2:4">
      <c r="B1779" s="14"/>
      <c r="C1779" s="32"/>
      <c r="D1779" s="33"/>
    </row>
    <row r="1780" spans="2:4">
      <c r="B1780" s="14"/>
      <c r="C1780" s="32"/>
      <c r="D1780" s="33"/>
    </row>
    <row r="1781" spans="2:4">
      <c r="B1781" s="14"/>
      <c r="C1781" s="32"/>
      <c r="D1781" s="33"/>
    </row>
    <row r="1782" spans="2:4">
      <c r="B1782" s="14"/>
      <c r="C1782" s="32"/>
      <c r="D1782" s="33"/>
    </row>
    <row r="1783" spans="2:4">
      <c r="B1783" s="14"/>
      <c r="C1783" s="32"/>
      <c r="D1783" s="33"/>
    </row>
    <row r="1784" spans="2:4">
      <c r="B1784" s="14"/>
      <c r="C1784" s="32"/>
      <c r="D1784" s="33"/>
    </row>
    <row r="1785" spans="2:4">
      <c r="B1785" s="14"/>
      <c r="C1785" s="32"/>
      <c r="D1785" s="33"/>
    </row>
    <row r="1786" spans="2:4">
      <c r="B1786" s="14"/>
      <c r="C1786" s="32"/>
      <c r="D1786" s="33"/>
    </row>
    <row r="1787" spans="2:4">
      <c r="B1787" s="14"/>
      <c r="C1787" s="32"/>
      <c r="D1787" s="33"/>
    </row>
    <row r="1788" spans="2:4">
      <c r="B1788" s="14"/>
      <c r="C1788" s="32"/>
      <c r="D1788" s="33"/>
    </row>
    <row r="1789" spans="2:4">
      <c r="B1789" s="14"/>
      <c r="C1789" s="32"/>
      <c r="D1789" s="33"/>
    </row>
    <row r="1790" spans="2:4">
      <c r="B1790" s="14"/>
      <c r="C1790" s="32"/>
      <c r="D1790" s="33"/>
    </row>
    <row r="1791" spans="2:4">
      <c r="B1791" s="14"/>
      <c r="C1791" s="32"/>
      <c r="D1791" s="33"/>
    </row>
    <row r="1792" spans="2:4">
      <c r="B1792" s="14"/>
      <c r="C1792" s="32"/>
      <c r="D1792" s="33"/>
    </row>
    <row r="1793" spans="2:4">
      <c r="B1793" s="14"/>
      <c r="C1793" s="32"/>
      <c r="D1793" s="33"/>
    </row>
    <row r="1794" spans="2:4">
      <c r="B1794" s="14"/>
      <c r="C1794" s="32"/>
      <c r="D1794" s="33"/>
    </row>
    <row r="1795" spans="2:4">
      <c r="B1795" s="14"/>
      <c r="C1795" s="32"/>
      <c r="D1795" s="33"/>
    </row>
    <row r="1796" spans="2:4">
      <c r="B1796" s="14"/>
      <c r="C1796" s="32"/>
      <c r="D1796" s="33"/>
    </row>
    <row r="1797" spans="2:4">
      <c r="B1797" s="14"/>
      <c r="C1797" s="32"/>
      <c r="D1797" s="33"/>
    </row>
    <row r="1798" spans="2:4">
      <c r="B1798" s="14"/>
      <c r="C1798" s="32"/>
      <c r="D1798" s="33"/>
    </row>
    <row r="1799" spans="2:4">
      <c r="B1799" s="14"/>
      <c r="C1799" s="32"/>
      <c r="D1799" s="33"/>
    </row>
    <row r="1800" spans="2:4">
      <c r="B1800" s="14"/>
      <c r="C1800" s="32"/>
      <c r="D1800" s="33"/>
    </row>
    <row r="1801" spans="2:4">
      <c r="B1801" s="14"/>
      <c r="C1801" s="32"/>
      <c r="D1801" s="33"/>
    </row>
    <row r="1802" spans="2:4">
      <c r="B1802" s="14"/>
      <c r="C1802" s="32"/>
      <c r="D1802" s="33"/>
    </row>
    <row r="1803" spans="2:4">
      <c r="B1803" s="14"/>
      <c r="C1803" s="32"/>
      <c r="D1803" s="33"/>
    </row>
    <row r="1804" spans="2:4">
      <c r="B1804" s="14"/>
      <c r="C1804" s="32"/>
      <c r="D1804" s="33"/>
    </row>
    <row r="1805" spans="2:4">
      <c r="B1805" s="14"/>
      <c r="C1805" s="32"/>
      <c r="D1805" s="33"/>
    </row>
    <row r="1806" spans="2:4">
      <c r="B1806" s="14"/>
      <c r="C1806" s="32"/>
      <c r="D1806" s="33"/>
    </row>
    <row r="1807" spans="2:4">
      <c r="B1807" s="14"/>
      <c r="C1807" s="32"/>
      <c r="D1807" s="33"/>
    </row>
    <row r="1808" spans="2:4">
      <c r="B1808" s="14"/>
      <c r="C1808" s="32"/>
      <c r="D1808" s="33"/>
    </row>
    <row r="1809" spans="2:4">
      <c r="B1809" s="14"/>
      <c r="C1809" s="32"/>
      <c r="D1809" s="33"/>
    </row>
    <row r="1810" spans="2:4">
      <c r="B1810" s="14"/>
      <c r="C1810" s="32"/>
      <c r="D1810" s="33"/>
    </row>
    <row r="1811" spans="2:4">
      <c r="B1811" s="14"/>
      <c r="C1811" s="32"/>
      <c r="D1811" s="33"/>
    </row>
    <row r="1812" spans="2:4">
      <c r="B1812" s="14"/>
      <c r="C1812" s="32"/>
      <c r="D1812" s="33"/>
    </row>
    <row r="1813" spans="2:4">
      <c r="B1813" s="14"/>
      <c r="C1813" s="32"/>
      <c r="D1813" s="33"/>
    </row>
    <row r="1814" spans="2:4">
      <c r="B1814" s="14"/>
      <c r="C1814" s="32"/>
      <c r="D1814" s="33"/>
    </row>
    <row r="1815" spans="2:4">
      <c r="B1815" s="14"/>
      <c r="C1815" s="32"/>
      <c r="D1815" s="33"/>
    </row>
    <row r="1816" spans="2:4">
      <c r="B1816" s="14"/>
      <c r="C1816" s="32"/>
      <c r="D1816" s="33"/>
    </row>
    <row r="1817" spans="2:4">
      <c r="B1817" s="14"/>
      <c r="C1817" s="32"/>
      <c r="D1817" s="33"/>
    </row>
    <row r="1818" spans="2:4">
      <c r="B1818" s="14"/>
      <c r="C1818" s="32"/>
      <c r="D1818" s="33"/>
    </row>
    <row r="1819" spans="2:4">
      <c r="B1819" s="14"/>
      <c r="C1819" s="32"/>
      <c r="D1819" s="33"/>
    </row>
    <row r="1820" spans="2:4">
      <c r="B1820" s="14"/>
      <c r="C1820" s="32"/>
      <c r="D1820" s="33"/>
    </row>
    <row r="1821" spans="2:4">
      <c r="B1821" s="14"/>
      <c r="C1821" s="32"/>
      <c r="D1821" s="33"/>
    </row>
    <row r="1822" spans="2:4">
      <c r="B1822" s="14"/>
      <c r="C1822" s="32"/>
      <c r="D1822" s="33"/>
    </row>
    <row r="1823" spans="2:4">
      <c r="B1823" s="14"/>
      <c r="C1823" s="32"/>
      <c r="D1823" s="33"/>
    </row>
    <row r="1824" spans="2:4">
      <c r="B1824" s="14"/>
      <c r="C1824" s="32"/>
      <c r="D1824" s="33"/>
    </row>
    <row r="1825" spans="2:4">
      <c r="B1825" s="14"/>
      <c r="C1825" s="32"/>
      <c r="D1825" s="33"/>
    </row>
    <row r="1826" spans="2:4">
      <c r="B1826" s="14"/>
      <c r="C1826" s="32"/>
      <c r="D1826" s="33"/>
    </row>
    <row r="1827" spans="2:4">
      <c r="B1827" s="14"/>
      <c r="C1827" s="32"/>
      <c r="D1827" s="33"/>
    </row>
    <row r="1828" spans="2:4">
      <c r="B1828" s="14"/>
      <c r="C1828" s="32"/>
      <c r="D1828" s="33"/>
    </row>
    <row r="1829" spans="2:4">
      <c r="B1829" s="14"/>
      <c r="C1829" s="32"/>
      <c r="D1829" s="33"/>
    </row>
    <row r="1830" spans="2:4">
      <c r="B1830" s="14"/>
      <c r="C1830" s="32"/>
      <c r="D1830" s="33"/>
    </row>
    <row r="1831" spans="2:4">
      <c r="B1831" s="14"/>
      <c r="C1831" s="32"/>
      <c r="D1831" s="33"/>
    </row>
    <row r="1832" spans="2:4">
      <c r="B1832" s="14"/>
      <c r="C1832" s="32"/>
      <c r="D1832" s="33"/>
    </row>
    <row r="1833" spans="2:4">
      <c r="B1833" s="14"/>
      <c r="C1833" s="32"/>
      <c r="D1833" s="33"/>
    </row>
    <row r="1834" spans="2:4">
      <c r="B1834" s="14"/>
      <c r="C1834" s="32"/>
      <c r="D1834" s="33"/>
    </row>
    <row r="1835" spans="2:4">
      <c r="B1835" s="14"/>
      <c r="C1835" s="32"/>
      <c r="D1835" s="33"/>
    </row>
    <row r="1836" spans="2:4">
      <c r="B1836" s="14"/>
      <c r="C1836" s="32"/>
      <c r="D1836" s="33"/>
    </row>
    <row r="1837" spans="2:4">
      <c r="B1837" s="14"/>
      <c r="C1837" s="32"/>
      <c r="D1837" s="33"/>
    </row>
    <row r="1838" spans="2:4">
      <c r="B1838" s="14"/>
      <c r="C1838" s="32"/>
      <c r="D1838" s="33"/>
    </row>
    <row r="1839" spans="2:4">
      <c r="B1839" s="14"/>
      <c r="C1839" s="32"/>
      <c r="D1839" s="33"/>
    </row>
    <row r="1840" spans="2:4">
      <c r="B1840" s="14"/>
      <c r="C1840" s="32"/>
      <c r="D1840" s="33"/>
    </row>
    <row r="1841" spans="2:4">
      <c r="B1841" s="14"/>
      <c r="C1841" s="32"/>
      <c r="D1841" s="33"/>
    </row>
    <row r="1842" spans="2:4">
      <c r="B1842" s="14"/>
      <c r="C1842" s="32"/>
      <c r="D1842" s="33"/>
    </row>
    <row r="1843" spans="2:4">
      <c r="B1843" s="14"/>
      <c r="C1843" s="32"/>
      <c r="D1843" s="33"/>
    </row>
    <row r="1844" spans="2:4">
      <c r="B1844" s="14"/>
      <c r="C1844" s="32"/>
      <c r="D1844" s="33"/>
    </row>
    <row r="1845" spans="2:4">
      <c r="B1845" s="14"/>
      <c r="C1845" s="32"/>
      <c r="D1845" s="33"/>
    </row>
    <row r="1846" spans="2:4">
      <c r="B1846" s="14"/>
      <c r="C1846" s="32"/>
      <c r="D1846" s="33"/>
    </row>
    <row r="1847" spans="2:4">
      <c r="B1847" s="14"/>
      <c r="C1847" s="32"/>
      <c r="D1847" s="33"/>
    </row>
    <row r="1848" spans="2:4">
      <c r="B1848" s="14"/>
      <c r="C1848" s="32"/>
      <c r="D1848" s="33"/>
    </row>
    <row r="1849" spans="2:4">
      <c r="B1849" s="14"/>
      <c r="C1849" s="32"/>
      <c r="D1849" s="33"/>
    </row>
    <row r="1850" spans="2:4">
      <c r="B1850" s="14"/>
      <c r="C1850" s="32"/>
      <c r="D1850" s="33"/>
    </row>
    <row r="1851" spans="2:4">
      <c r="B1851" s="14"/>
      <c r="C1851" s="32"/>
      <c r="D1851" s="33"/>
    </row>
    <row r="1852" spans="2:4">
      <c r="B1852" s="14"/>
      <c r="C1852" s="32"/>
      <c r="D1852" s="33"/>
    </row>
    <row r="1853" spans="2:4">
      <c r="B1853" s="14"/>
      <c r="C1853" s="32"/>
      <c r="D1853" s="33"/>
    </row>
    <row r="1854" spans="2:4">
      <c r="B1854" s="14"/>
      <c r="C1854" s="32"/>
      <c r="D1854" s="33"/>
    </row>
    <row r="1855" spans="2:4">
      <c r="B1855" s="14"/>
      <c r="C1855" s="32"/>
      <c r="D1855" s="33"/>
    </row>
    <row r="1856" spans="2:4">
      <c r="B1856" s="14"/>
      <c r="C1856" s="32"/>
      <c r="D1856" s="33"/>
    </row>
    <row r="1857" spans="2:4">
      <c r="B1857" s="14"/>
      <c r="C1857" s="32"/>
      <c r="D1857" s="33"/>
    </row>
    <row r="1858" spans="2:4">
      <c r="B1858" s="14"/>
      <c r="C1858" s="32"/>
      <c r="D1858" s="33"/>
    </row>
    <row r="1859" spans="2:4">
      <c r="B1859" s="14"/>
      <c r="C1859" s="32"/>
      <c r="D1859" s="33"/>
    </row>
    <row r="1860" spans="2:4">
      <c r="B1860" s="14"/>
      <c r="C1860" s="32"/>
      <c r="D1860" s="33"/>
    </row>
    <row r="1861" spans="2:4">
      <c r="B1861" s="14"/>
      <c r="C1861" s="32"/>
      <c r="D1861" s="33"/>
    </row>
    <row r="1862" spans="2:4">
      <c r="B1862" s="14"/>
      <c r="C1862" s="32"/>
      <c r="D1862" s="33"/>
    </row>
    <row r="1863" spans="2:4">
      <c r="B1863" s="14"/>
      <c r="C1863" s="32"/>
      <c r="D1863" s="33"/>
    </row>
    <row r="1864" spans="2:4">
      <c r="B1864" s="14"/>
      <c r="C1864" s="32"/>
      <c r="D1864" s="33"/>
    </row>
    <row r="1865" spans="2:4">
      <c r="B1865" s="14"/>
      <c r="C1865" s="32"/>
      <c r="D1865" s="33"/>
    </row>
    <row r="1866" spans="2:4">
      <c r="B1866" s="14"/>
      <c r="C1866" s="32"/>
      <c r="D1866" s="33"/>
    </row>
    <row r="1867" spans="2:4">
      <c r="B1867" s="14"/>
      <c r="C1867" s="32"/>
      <c r="D1867" s="33"/>
    </row>
    <row r="1868" spans="2:4">
      <c r="B1868" s="14"/>
      <c r="C1868" s="32"/>
      <c r="D1868" s="33"/>
    </row>
    <row r="1869" spans="2:4">
      <c r="B1869" s="14"/>
      <c r="C1869" s="32"/>
      <c r="D1869" s="33"/>
    </row>
    <row r="1870" spans="2:4">
      <c r="B1870" s="14"/>
      <c r="C1870" s="32"/>
      <c r="D1870" s="33"/>
    </row>
    <row r="1871" spans="2:4">
      <c r="B1871" s="14"/>
      <c r="C1871" s="32"/>
      <c r="D1871" s="33"/>
    </row>
    <row r="1872" spans="2:4">
      <c r="B1872" s="14"/>
      <c r="C1872" s="32"/>
      <c r="D1872" s="33"/>
    </row>
    <row r="1873" spans="2:4">
      <c r="B1873" s="14"/>
      <c r="C1873" s="32"/>
      <c r="D1873" s="33"/>
    </row>
    <row r="1874" spans="2:4">
      <c r="B1874" s="14"/>
      <c r="C1874" s="32"/>
      <c r="D1874" s="33"/>
    </row>
    <row r="1875" spans="2:4">
      <c r="B1875" s="14"/>
      <c r="C1875" s="32"/>
      <c r="D1875" s="33"/>
    </row>
    <row r="1876" spans="2:4">
      <c r="B1876" s="14"/>
      <c r="C1876" s="32"/>
      <c r="D1876" s="33"/>
    </row>
    <row r="1877" spans="2:4">
      <c r="B1877" s="14"/>
      <c r="C1877" s="32"/>
      <c r="D1877" s="33"/>
    </row>
    <row r="1878" spans="2:4">
      <c r="B1878" s="14"/>
      <c r="C1878" s="32"/>
      <c r="D1878" s="33"/>
    </row>
    <row r="1879" spans="2:4">
      <c r="B1879" s="14"/>
      <c r="C1879" s="32"/>
      <c r="D1879" s="33"/>
    </row>
    <row r="1880" spans="2:4">
      <c r="B1880" s="14"/>
      <c r="C1880" s="32"/>
      <c r="D1880" s="33"/>
    </row>
    <row r="1881" spans="2:4">
      <c r="B1881" s="14"/>
      <c r="C1881" s="32"/>
      <c r="D1881" s="33"/>
    </row>
    <row r="1882" spans="2:4">
      <c r="B1882" s="14"/>
      <c r="C1882" s="32"/>
      <c r="D1882" s="33"/>
    </row>
    <row r="1883" spans="2:4">
      <c r="B1883" s="14"/>
      <c r="C1883" s="32"/>
      <c r="D1883" s="33"/>
    </row>
    <row r="1884" spans="2:4">
      <c r="B1884" s="14"/>
      <c r="C1884" s="32"/>
      <c r="D1884" s="33"/>
    </row>
    <row r="1885" spans="2:4">
      <c r="B1885" s="14"/>
      <c r="C1885" s="32"/>
      <c r="D1885" s="33"/>
    </row>
    <row r="1886" spans="2:4">
      <c r="B1886" s="14"/>
      <c r="C1886" s="32"/>
      <c r="D1886" s="33"/>
    </row>
    <row r="1887" spans="2:4">
      <c r="B1887" s="14"/>
      <c r="C1887" s="32"/>
      <c r="D1887" s="33"/>
    </row>
    <row r="1888" spans="2:4">
      <c r="B1888" s="14"/>
      <c r="C1888" s="32"/>
      <c r="D1888" s="33"/>
    </row>
    <row r="1889" spans="2:4">
      <c r="B1889" s="14"/>
      <c r="C1889" s="32"/>
      <c r="D1889" s="33"/>
    </row>
    <row r="1890" spans="2:4">
      <c r="B1890" s="14"/>
      <c r="C1890" s="32"/>
      <c r="D1890" s="33"/>
    </row>
    <row r="1891" spans="2:4">
      <c r="B1891" s="14"/>
      <c r="C1891" s="32"/>
      <c r="D1891" s="33"/>
    </row>
    <row r="1892" spans="2:4">
      <c r="B1892" s="14"/>
      <c r="C1892" s="32"/>
      <c r="D1892" s="33"/>
    </row>
    <row r="1893" spans="2:4">
      <c r="B1893" s="14"/>
      <c r="C1893" s="32"/>
      <c r="D1893" s="33"/>
    </row>
    <row r="1894" spans="2:4">
      <c r="B1894" s="14"/>
      <c r="C1894" s="32"/>
      <c r="D1894" s="33"/>
    </row>
    <row r="1895" spans="2:4">
      <c r="B1895" s="14"/>
      <c r="C1895" s="32"/>
      <c r="D1895" s="33"/>
    </row>
    <row r="1896" spans="2:4">
      <c r="B1896" s="14"/>
      <c r="C1896" s="32"/>
      <c r="D1896" s="33"/>
    </row>
    <row r="1897" spans="2:4">
      <c r="B1897" s="14"/>
      <c r="C1897" s="32"/>
      <c r="D1897" s="33"/>
    </row>
    <row r="1898" spans="2:4">
      <c r="B1898" s="14"/>
      <c r="C1898" s="32"/>
      <c r="D1898" s="33"/>
    </row>
    <row r="1899" spans="2:4">
      <c r="B1899" s="14"/>
      <c r="C1899" s="32"/>
      <c r="D1899" s="33"/>
    </row>
    <row r="1900" spans="2:4">
      <c r="B1900" s="14"/>
      <c r="C1900" s="32"/>
      <c r="D1900" s="33"/>
    </row>
    <row r="1901" spans="2:4">
      <c r="B1901" s="14"/>
      <c r="C1901" s="32"/>
      <c r="D1901" s="33"/>
    </row>
    <row r="1902" spans="2:4">
      <c r="B1902" s="14"/>
      <c r="C1902" s="32"/>
      <c r="D1902" s="33"/>
    </row>
    <row r="1903" spans="2:4">
      <c r="B1903" s="14"/>
      <c r="C1903" s="32"/>
      <c r="D1903" s="33"/>
    </row>
    <row r="1904" spans="2:4">
      <c r="B1904" s="14"/>
      <c r="C1904" s="32"/>
      <c r="D1904" s="33"/>
    </row>
    <row r="1905" spans="2:4">
      <c r="B1905" s="14"/>
      <c r="C1905" s="32"/>
      <c r="D1905" s="33"/>
    </row>
    <row r="1906" spans="2:4">
      <c r="B1906" s="14"/>
      <c r="C1906" s="32"/>
      <c r="D1906" s="33"/>
    </row>
    <row r="1907" spans="2:4">
      <c r="B1907" s="14"/>
      <c r="C1907" s="32"/>
      <c r="D1907" s="33"/>
    </row>
    <row r="1908" spans="2:4">
      <c r="B1908" s="14"/>
      <c r="C1908" s="32"/>
      <c r="D1908" s="33"/>
    </row>
    <row r="1909" spans="2:4">
      <c r="B1909" s="14"/>
      <c r="C1909" s="32"/>
      <c r="D1909" s="33"/>
    </row>
    <row r="1910" spans="2:4">
      <c r="B1910" s="14"/>
      <c r="C1910" s="32"/>
      <c r="D1910" s="33"/>
    </row>
    <row r="1911" spans="2:4">
      <c r="B1911" s="14"/>
      <c r="C1911" s="32"/>
      <c r="D1911" s="33"/>
    </row>
    <row r="1912" spans="2:4">
      <c r="B1912" s="14"/>
      <c r="C1912" s="32"/>
      <c r="D1912" s="33"/>
    </row>
    <row r="1913" spans="2:4">
      <c r="B1913" s="14"/>
      <c r="C1913" s="32"/>
      <c r="D1913" s="33"/>
    </row>
    <row r="1914" spans="2:4">
      <c r="B1914" s="14"/>
      <c r="C1914" s="32"/>
      <c r="D1914" s="33"/>
    </row>
    <row r="1915" spans="2:4">
      <c r="B1915" s="14"/>
      <c r="C1915" s="32"/>
      <c r="D1915" s="33"/>
    </row>
    <row r="1916" spans="2:4">
      <c r="B1916" s="14"/>
      <c r="C1916" s="32"/>
      <c r="D1916" s="33"/>
    </row>
    <row r="1917" spans="2:4">
      <c r="B1917" s="14"/>
      <c r="C1917" s="32"/>
      <c r="D1917" s="33"/>
    </row>
    <row r="1918" spans="2:4">
      <c r="B1918" s="14"/>
      <c r="C1918" s="32"/>
      <c r="D1918" s="33"/>
    </row>
    <row r="1919" spans="2:4">
      <c r="B1919" s="14"/>
      <c r="C1919" s="32"/>
      <c r="D1919" s="33"/>
    </row>
    <row r="1920" spans="2:4">
      <c r="B1920" s="14"/>
      <c r="C1920" s="32"/>
      <c r="D1920" s="33"/>
    </row>
    <row r="1921" spans="2:4">
      <c r="B1921" s="14"/>
      <c r="C1921" s="32"/>
      <c r="D1921" s="33"/>
    </row>
    <row r="1922" spans="2:4">
      <c r="B1922" s="14"/>
      <c r="C1922" s="32"/>
      <c r="D1922" s="33"/>
    </row>
    <row r="1923" spans="2:4">
      <c r="B1923" s="14"/>
      <c r="C1923" s="32"/>
      <c r="D1923" s="33"/>
    </row>
    <row r="1924" spans="2:4">
      <c r="B1924" s="14"/>
      <c r="C1924" s="32"/>
      <c r="D1924" s="33"/>
    </row>
    <row r="1925" spans="2:4">
      <c r="B1925" s="14"/>
      <c r="C1925" s="32"/>
      <c r="D1925" s="33"/>
    </row>
    <row r="1926" spans="2:4">
      <c r="B1926" s="14"/>
      <c r="C1926" s="32"/>
      <c r="D1926" s="33"/>
    </row>
    <row r="1927" spans="2:4">
      <c r="B1927" s="14"/>
      <c r="C1927" s="32"/>
      <c r="D1927" s="33"/>
    </row>
    <row r="1928" spans="2:4">
      <c r="B1928" s="14"/>
      <c r="C1928" s="32"/>
      <c r="D1928" s="33"/>
    </row>
    <row r="1929" spans="2:4">
      <c r="B1929" s="14"/>
      <c r="C1929" s="32"/>
      <c r="D1929" s="33"/>
    </row>
    <row r="1930" spans="2:4">
      <c r="B1930" s="14"/>
      <c r="C1930" s="32"/>
      <c r="D1930" s="33"/>
    </row>
    <row r="1931" spans="2:4">
      <c r="B1931" s="14"/>
      <c r="C1931" s="32"/>
      <c r="D1931" s="33"/>
    </row>
    <row r="1932" spans="2:4">
      <c r="B1932" s="14"/>
      <c r="C1932" s="32"/>
      <c r="D1932" s="33"/>
    </row>
    <row r="1933" spans="2:4">
      <c r="B1933" s="14"/>
      <c r="C1933" s="32"/>
      <c r="D1933" s="33"/>
    </row>
    <row r="1934" spans="2:4">
      <c r="B1934" s="14"/>
      <c r="C1934" s="32"/>
      <c r="D1934" s="33"/>
    </row>
    <row r="1935" spans="2:4">
      <c r="B1935" s="14"/>
      <c r="C1935" s="32"/>
      <c r="D1935" s="33"/>
    </row>
    <row r="1936" spans="2:4">
      <c r="B1936" s="14"/>
      <c r="C1936" s="32"/>
      <c r="D1936" s="33"/>
    </row>
    <row r="1937" spans="2:4">
      <c r="B1937" s="14"/>
      <c r="C1937" s="32"/>
      <c r="D1937" s="33"/>
    </row>
    <row r="1938" spans="2:4">
      <c r="B1938" s="14"/>
      <c r="C1938" s="32"/>
      <c r="D1938" s="33"/>
    </row>
    <row r="1939" spans="2:4">
      <c r="B1939" s="14"/>
      <c r="C1939" s="32"/>
      <c r="D1939" s="33"/>
    </row>
    <row r="1940" spans="2:4">
      <c r="B1940" s="14"/>
      <c r="C1940" s="32"/>
      <c r="D1940" s="33"/>
    </row>
    <row r="1941" spans="2:4">
      <c r="B1941" s="14"/>
      <c r="C1941" s="32"/>
      <c r="D1941" s="33"/>
    </row>
    <row r="1942" spans="2:4">
      <c r="B1942" s="14"/>
      <c r="C1942" s="32"/>
      <c r="D1942" s="33"/>
    </row>
    <row r="1943" spans="2:4">
      <c r="B1943" s="14"/>
      <c r="C1943" s="32"/>
      <c r="D1943" s="33"/>
    </row>
    <row r="1944" spans="2:4">
      <c r="B1944" s="14"/>
      <c r="C1944" s="32"/>
      <c r="D1944" s="33"/>
    </row>
    <row r="1945" spans="2:4">
      <c r="B1945" s="14"/>
      <c r="C1945" s="32"/>
      <c r="D1945" s="33"/>
    </row>
    <row r="1946" spans="2:4">
      <c r="B1946" s="14"/>
      <c r="C1946" s="32"/>
      <c r="D1946" s="33"/>
    </row>
    <row r="1947" spans="2:4">
      <c r="B1947" s="14"/>
      <c r="C1947" s="32"/>
      <c r="D1947" s="33"/>
    </row>
    <row r="1948" spans="2:4">
      <c r="B1948" s="14"/>
      <c r="C1948" s="32"/>
      <c r="D1948" s="33"/>
    </row>
    <row r="1949" spans="2:4">
      <c r="B1949" s="14"/>
      <c r="C1949" s="32"/>
      <c r="D1949" s="33"/>
    </row>
    <row r="1950" spans="2:4">
      <c r="B1950" s="14"/>
      <c r="C1950" s="32"/>
      <c r="D1950" s="33"/>
    </row>
    <row r="1951" spans="2:4">
      <c r="B1951" s="14"/>
      <c r="C1951" s="32"/>
      <c r="D1951" s="33"/>
    </row>
    <row r="1952" spans="2:4">
      <c r="B1952" s="14"/>
      <c r="C1952" s="32"/>
      <c r="D1952" s="33"/>
    </row>
    <row r="1953" spans="2:4">
      <c r="B1953" s="14"/>
      <c r="C1953" s="32"/>
      <c r="D1953" s="33"/>
    </row>
    <row r="1954" spans="2:4">
      <c r="B1954" s="14"/>
      <c r="C1954" s="32"/>
      <c r="D1954" s="33"/>
    </row>
    <row r="1955" spans="2:4">
      <c r="B1955" s="14"/>
      <c r="C1955" s="32"/>
      <c r="D1955" s="33"/>
    </row>
    <row r="1956" spans="2:4">
      <c r="B1956" s="14"/>
      <c r="C1956" s="32"/>
      <c r="D1956" s="33"/>
    </row>
    <row r="1957" spans="2:4">
      <c r="B1957" s="14"/>
      <c r="C1957" s="32"/>
      <c r="D1957" s="33"/>
    </row>
    <row r="1958" spans="2:4">
      <c r="B1958" s="14"/>
      <c r="C1958" s="32"/>
      <c r="D1958" s="33"/>
    </row>
    <row r="1959" spans="2:4">
      <c r="B1959" s="14"/>
      <c r="C1959" s="32"/>
      <c r="D1959" s="33"/>
    </row>
    <row r="1960" spans="2:4">
      <c r="B1960" s="14"/>
      <c r="C1960" s="32"/>
      <c r="D1960" s="33"/>
    </row>
    <row r="1961" spans="2:4">
      <c r="B1961" s="14"/>
      <c r="C1961" s="32"/>
      <c r="D1961" s="33"/>
    </row>
    <row r="1962" spans="2:4">
      <c r="B1962" s="14"/>
      <c r="C1962" s="32"/>
      <c r="D1962" s="33"/>
    </row>
    <row r="1963" spans="2:4">
      <c r="B1963" s="14"/>
      <c r="C1963" s="32"/>
      <c r="D1963" s="33"/>
    </row>
    <row r="1964" spans="2:4">
      <c r="B1964" s="14"/>
      <c r="C1964" s="32"/>
      <c r="D1964" s="33"/>
    </row>
    <row r="1965" spans="2:4">
      <c r="B1965" s="14"/>
      <c r="C1965" s="32"/>
      <c r="D1965" s="33"/>
    </row>
    <row r="1966" spans="2:4">
      <c r="B1966" s="14"/>
      <c r="C1966" s="32"/>
      <c r="D1966" s="33"/>
    </row>
    <row r="1967" spans="2:4">
      <c r="B1967" s="14"/>
      <c r="C1967" s="32"/>
      <c r="D1967" s="33"/>
    </row>
    <row r="1968" spans="2:4">
      <c r="B1968" s="14"/>
      <c r="C1968" s="32"/>
      <c r="D1968" s="33"/>
    </row>
    <row r="1969" spans="2:4">
      <c r="B1969" s="14"/>
      <c r="C1969" s="32"/>
      <c r="D1969" s="33"/>
    </row>
    <row r="1970" spans="2:4">
      <c r="B1970" s="14"/>
      <c r="C1970" s="32"/>
      <c r="D1970" s="33"/>
    </row>
    <row r="1971" spans="2:4">
      <c r="B1971" s="14"/>
      <c r="C1971" s="32"/>
      <c r="D1971" s="33"/>
    </row>
    <row r="1972" spans="2:4">
      <c r="B1972" s="14"/>
      <c r="C1972" s="32"/>
      <c r="D1972" s="33"/>
    </row>
    <row r="1973" spans="2:4">
      <c r="B1973" s="14"/>
      <c r="C1973" s="32"/>
      <c r="D1973" s="33"/>
    </row>
    <row r="1974" spans="2:4">
      <c r="B1974" s="14"/>
      <c r="C1974" s="32"/>
      <c r="D1974" s="33"/>
    </row>
    <row r="1975" spans="2:4">
      <c r="B1975" s="14"/>
      <c r="C1975" s="32"/>
      <c r="D1975" s="33"/>
    </row>
    <row r="1976" spans="2:4">
      <c r="B1976" s="14"/>
      <c r="C1976" s="32"/>
      <c r="D1976" s="33"/>
    </row>
    <row r="1977" spans="2:4">
      <c r="B1977" s="14"/>
      <c r="C1977" s="32"/>
      <c r="D1977" s="33"/>
    </row>
    <row r="1978" spans="2:4">
      <c r="B1978" s="14"/>
      <c r="C1978" s="32"/>
      <c r="D1978" s="33"/>
    </row>
    <row r="1979" spans="2:4">
      <c r="B1979" s="14"/>
      <c r="C1979" s="32"/>
      <c r="D1979" s="33"/>
    </row>
    <row r="1980" spans="2:4">
      <c r="B1980" s="14"/>
      <c r="C1980" s="32"/>
      <c r="D1980" s="33"/>
    </row>
    <row r="1981" spans="2:4">
      <c r="B1981" s="14"/>
      <c r="C1981" s="32"/>
      <c r="D1981" s="33"/>
    </row>
    <row r="1982" spans="2:4">
      <c r="B1982" s="14"/>
      <c r="C1982" s="32"/>
      <c r="D1982" s="33"/>
    </row>
    <row r="1983" spans="2:4">
      <c r="B1983" s="14"/>
      <c r="C1983" s="32"/>
      <c r="D1983" s="33"/>
    </row>
    <row r="1984" spans="2:4">
      <c r="B1984" s="14"/>
      <c r="C1984" s="32"/>
      <c r="D1984" s="33"/>
    </row>
    <row r="1985" spans="2:4">
      <c r="B1985" s="14"/>
      <c r="C1985" s="32"/>
      <c r="D1985" s="33"/>
    </row>
    <row r="1986" spans="2:4">
      <c r="B1986" s="14"/>
      <c r="C1986" s="32"/>
      <c r="D1986" s="33"/>
    </row>
    <row r="1987" spans="2:4">
      <c r="B1987" s="14"/>
      <c r="C1987" s="32"/>
      <c r="D1987" s="33"/>
    </row>
    <row r="1988" spans="2:4">
      <c r="B1988" s="14"/>
      <c r="C1988" s="32"/>
      <c r="D1988" s="33"/>
    </row>
    <row r="1989" spans="2:4">
      <c r="B1989" s="14"/>
      <c r="C1989" s="32"/>
      <c r="D1989" s="33"/>
    </row>
    <row r="1990" spans="2:4">
      <c r="B1990" s="14"/>
      <c r="C1990" s="32"/>
      <c r="D1990" s="33"/>
    </row>
    <row r="1991" spans="2:4">
      <c r="B1991" s="14"/>
      <c r="C1991" s="32"/>
      <c r="D1991" s="33"/>
    </row>
    <row r="1992" spans="2:4">
      <c r="B1992" s="14"/>
      <c r="C1992" s="32"/>
      <c r="D1992" s="33"/>
    </row>
    <row r="1993" spans="2:4">
      <c r="B1993" s="14"/>
      <c r="C1993" s="32"/>
      <c r="D1993" s="33"/>
    </row>
    <row r="1994" spans="2:4">
      <c r="B1994" s="14"/>
      <c r="C1994" s="32"/>
      <c r="D1994" s="33"/>
    </row>
    <row r="1995" spans="2:4">
      <c r="B1995" s="14"/>
      <c r="C1995" s="32"/>
      <c r="D1995" s="33"/>
    </row>
    <row r="1996" spans="2:4">
      <c r="B1996" s="14"/>
      <c r="C1996" s="32"/>
      <c r="D1996" s="33"/>
    </row>
    <row r="1997" spans="2:4">
      <c r="B1997" s="14"/>
      <c r="C1997" s="32"/>
      <c r="D1997" s="33"/>
    </row>
    <row r="1998" spans="2:4">
      <c r="B1998" s="14"/>
      <c r="C1998" s="32"/>
      <c r="D1998" s="33"/>
    </row>
    <row r="1999" spans="2:4">
      <c r="B1999" s="14"/>
      <c r="C1999" s="32"/>
      <c r="D1999" s="33"/>
    </row>
    <row r="2000" spans="2:4">
      <c r="B2000" s="14"/>
      <c r="C2000" s="32"/>
      <c r="D2000" s="33"/>
    </row>
    <row r="2001" spans="2:4">
      <c r="B2001" s="14"/>
      <c r="C2001" s="32"/>
      <c r="D2001" s="33"/>
    </row>
    <row r="2002" spans="2:4">
      <c r="B2002" s="14"/>
      <c r="C2002" s="32"/>
      <c r="D2002" s="33"/>
    </row>
    <row r="2003" spans="2:4">
      <c r="B2003" s="14"/>
      <c r="C2003" s="32"/>
      <c r="D2003" s="33"/>
    </row>
    <row r="2004" spans="2:4">
      <c r="B2004" s="14"/>
      <c r="C2004" s="32"/>
      <c r="D2004" s="33"/>
    </row>
    <row r="2005" spans="2:4">
      <c r="B2005" s="14"/>
      <c r="C2005" s="32"/>
      <c r="D2005" s="33"/>
    </row>
    <row r="2006" spans="2:4">
      <c r="B2006" s="14"/>
      <c r="C2006" s="32"/>
      <c r="D2006" s="33"/>
    </row>
    <row r="2007" spans="2:4">
      <c r="B2007" s="14"/>
      <c r="C2007" s="32"/>
      <c r="D2007" s="33"/>
    </row>
    <row r="2008" spans="2:4">
      <c r="B2008" s="14"/>
      <c r="C2008" s="32"/>
      <c r="D2008" s="33"/>
    </row>
    <row r="2009" spans="2:4">
      <c r="B2009" s="14"/>
      <c r="C2009" s="32"/>
      <c r="D2009" s="33"/>
    </row>
    <row r="2010" spans="2:4">
      <c r="B2010" s="14"/>
      <c r="C2010" s="32"/>
      <c r="D2010" s="33"/>
    </row>
    <row r="2011" spans="2:4">
      <c r="B2011" s="14"/>
      <c r="C2011" s="32"/>
      <c r="D2011" s="33"/>
    </row>
    <row r="2012" spans="2:4">
      <c r="B2012" s="14"/>
      <c r="C2012" s="32"/>
      <c r="D2012" s="33"/>
    </row>
    <row r="2013" spans="2:4">
      <c r="B2013" s="14"/>
      <c r="C2013" s="32"/>
      <c r="D2013" s="33"/>
    </row>
    <row r="2014" spans="2:4">
      <c r="B2014" s="14"/>
      <c r="C2014" s="32"/>
      <c r="D2014" s="33"/>
    </row>
    <row r="2015" spans="2:4">
      <c r="B2015" s="14"/>
      <c r="C2015" s="32"/>
      <c r="D2015" s="33"/>
    </row>
    <row r="2016" spans="2:4">
      <c r="B2016" s="14"/>
      <c r="C2016" s="32"/>
      <c r="D2016" s="33"/>
    </row>
    <row r="2017" spans="2:4">
      <c r="B2017" s="14"/>
      <c r="C2017" s="32"/>
      <c r="D2017" s="33"/>
    </row>
    <row r="2018" spans="2:4">
      <c r="B2018" s="14"/>
      <c r="C2018" s="32"/>
      <c r="D2018" s="33"/>
    </row>
    <row r="2019" spans="2:4">
      <c r="B2019" s="14"/>
      <c r="C2019" s="32"/>
      <c r="D2019" s="33"/>
    </row>
    <row r="2020" spans="2:4">
      <c r="B2020" s="14"/>
      <c r="C2020" s="32"/>
      <c r="D2020" s="33"/>
    </row>
    <row r="2021" spans="2:4">
      <c r="B2021" s="14"/>
      <c r="C2021" s="32"/>
      <c r="D2021" s="33"/>
    </row>
    <row r="2022" spans="2:4">
      <c r="B2022" s="14"/>
      <c r="C2022" s="32"/>
      <c r="D2022" s="33"/>
    </row>
    <row r="2023" spans="2:4">
      <c r="B2023" s="14"/>
      <c r="C2023" s="32"/>
      <c r="D2023" s="33"/>
    </row>
    <row r="2024" spans="2:4">
      <c r="B2024" s="14"/>
      <c r="C2024" s="32"/>
      <c r="D2024" s="33"/>
    </row>
    <row r="2025" spans="2:4">
      <c r="B2025" s="14"/>
      <c r="C2025" s="32"/>
      <c r="D2025" s="33"/>
    </row>
    <row r="2026" spans="2:4">
      <c r="B2026" s="14"/>
      <c r="C2026" s="32"/>
      <c r="D2026" s="33"/>
    </row>
    <row r="2027" spans="2:4">
      <c r="B2027" s="14"/>
      <c r="C2027" s="32"/>
      <c r="D2027" s="33"/>
    </row>
    <row r="2028" spans="2:4">
      <c r="B2028" s="14"/>
      <c r="C2028" s="32"/>
      <c r="D2028" s="33"/>
    </row>
    <row r="2029" spans="2:4">
      <c r="B2029" s="14"/>
      <c r="C2029" s="32"/>
      <c r="D2029" s="33"/>
    </row>
    <row r="2030" spans="2:4">
      <c r="B2030" s="14"/>
      <c r="C2030" s="32"/>
      <c r="D2030" s="33"/>
    </row>
    <row r="2031" spans="2:4">
      <c r="B2031" s="14"/>
      <c r="C2031" s="32"/>
      <c r="D2031" s="33"/>
    </row>
    <row r="2032" spans="2:4">
      <c r="B2032" s="14"/>
      <c r="C2032" s="32"/>
      <c r="D2032" s="33"/>
    </row>
    <row r="2033" spans="2:4">
      <c r="B2033" s="14"/>
      <c r="C2033" s="32"/>
      <c r="D2033" s="33"/>
    </row>
    <row r="2034" spans="2:4">
      <c r="B2034" s="14"/>
      <c r="C2034" s="32"/>
      <c r="D2034" s="33"/>
    </row>
    <row r="2035" spans="2:4">
      <c r="B2035" s="14"/>
      <c r="C2035" s="32"/>
      <c r="D2035" s="33"/>
    </row>
    <row r="2036" spans="2:4">
      <c r="B2036" s="14"/>
      <c r="C2036" s="32"/>
      <c r="D2036" s="33"/>
    </row>
    <row r="2037" spans="2:4">
      <c r="B2037" s="14"/>
      <c r="C2037" s="32"/>
      <c r="D2037" s="33"/>
    </row>
    <row r="2038" spans="2:4">
      <c r="B2038" s="14"/>
      <c r="C2038" s="32"/>
      <c r="D2038" s="33"/>
    </row>
    <row r="2039" spans="2:4">
      <c r="B2039" s="14"/>
      <c r="C2039" s="32"/>
      <c r="D2039" s="33"/>
    </row>
    <row r="2040" spans="2:4">
      <c r="B2040" s="14"/>
      <c r="C2040" s="32"/>
      <c r="D2040" s="33"/>
    </row>
    <row r="2041" spans="2:4">
      <c r="B2041" s="14"/>
      <c r="C2041" s="32"/>
      <c r="D2041" s="33"/>
    </row>
    <row r="2042" spans="2:4">
      <c r="B2042" s="14"/>
      <c r="C2042" s="32"/>
      <c r="D2042" s="33"/>
    </row>
    <row r="2043" spans="2:4">
      <c r="B2043" s="14"/>
      <c r="C2043" s="32"/>
      <c r="D2043" s="33"/>
    </row>
    <row r="2044" spans="2:4">
      <c r="B2044" s="14"/>
      <c r="C2044" s="32"/>
      <c r="D2044" s="33"/>
    </row>
    <row r="2045" spans="2:4">
      <c r="B2045" s="14"/>
      <c r="C2045" s="32"/>
      <c r="D2045" s="33"/>
    </row>
    <row r="2046" spans="2:4">
      <c r="B2046" s="14"/>
      <c r="C2046" s="32"/>
      <c r="D2046" s="33"/>
    </row>
    <row r="2047" spans="2:4">
      <c r="B2047" s="14"/>
      <c r="C2047" s="32"/>
      <c r="D2047" s="33"/>
    </row>
    <row r="2048" spans="2:4">
      <c r="B2048" s="14"/>
      <c r="C2048" s="32"/>
      <c r="D2048" s="33"/>
    </row>
    <row r="2049" spans="2:4">
      <c r="B2049" s="14"/>
      <c r="C2049" s="32"/>
      <c r="D2049" s="33"/>
    </row>
    <row r="2050" spans="2:4">
      <c r="B2050" s="14"/>
      <c r="C2050" s="32"/>
      <c r="D2050" s="33"/>
    </row>
    <row r="2051" spans="2:4">
      <c r="B2051" s="14"/>
      <c r="C2051" s="32"/>
      <c r="D2051" s="33"/>
    </row>
    <row r="2052" spans="2:4">
      <c r="B2052" s="14"/>
      <c r="C2052" s="32"/>
      <c r="D2052" s="33"/>
    </row>
    <row r="2053" spans="2:4">
      <c r="B2053" s="14"/>
      <c r="C2053" s="32"/>
      <c r="D2053" s="33"/>
    </row>
    <row r="2054" spans="2:4">
      <c r="B2054" s="14"/>
      <c r="C2054" s="32"/>
      <c r="D2054" s="33"/>
    </row>
    <row r="2055" spans="2:4">
      <c r="B2055" s="14"/>
      <c r="C2055" s="32"/>
      <c r="D2055" s="33"/>
    </row>
    <row r="2056" spans="2:4">
      <c r="B2056" s="14"/>
      <c r="C2056" s="32"/>
      <c r="D2056" s="33"/>
    </row>
    <row r="2057" spans="2:4">
      <c r="B2057" s="14"/>
      <c r="C2057" s="32"/>
      <c r="D2057" s="33"/>
    </row>
    <row r="2058" spans="2:4">
      <c r="B2058" s="14"/>
      <c r="C2058" s="32"/>
      <c r="D2058" s="33"/>
    </row>
    <row r="2059" spans="2:4">
      <c r="B2059" s="14"/>
      <c r="C2059" s="32"/>
      <c r="D2059" s="33"/>
    </row>
    <row r="2060" spans="2:4">
      <c r="B2060" s="14"/>
      <c r="C2060" s="32"/>
      <c r="D2060" s="33"/>
    </row>
    <row r="2061" spans="2:4">
      <c r="B2061" s="14"/>
      <c r="C2061" s="32"/>
      <c r="D2061" s="33"/>
    </row>
    <row r="2062" spans="2:4">
      <c r="B2062" s="14"/>
      <c r="C2062" s="32"/>
      <c r="D2062" s="33"/>
    </row>
    <row r="2063" spans="2:4">
      <c r="B2063" s="14"/>
      <c r="C2063" s="32"/>
      <c r="D2063" s="33"/>
    </row>
    <row r="2064" spans="2:4">
      <c r="B2064" s="14"/>
      <c r="C2064" s="32"/>
      <c r="D2064" s="33"/>
    </row>
    <row r="2065" spans="2:4">
      <c r="B2065" s="14"/>
      <c r="C2065" s="32"/>
      <c r="D2065" s="33"/>
    </row>
    <row r="2066" spans="2:4">
      <c r="B2066" s="14"/>
      <c r="C2066" s="32"/>
      <c r="D2066" s="33"/>
    </row>
    <row r="2067" spans="2:4">
      <c r="B2067" s="14"/>
      <c r="C2067" s="32"/>
      <c r="D2067" s="33"/>
    </row>
    <row r="2068" spans="2:4">
      <c r="B2068" s="14"/>
      <c r="C2068" s="32"/>
      <c r="D2068" s="33"/>
    </row>
    <row r="2069" spans="2:4">
      <c r="B2069" s="14"/>
      <c r="C2069" s="32"/>
      <c r="D2069" s="33"/>
    </row>
    <row r="2070" spans="2:4">
      <c r="B2070" s="14"/>
      <c r="C2070" s="32"/>
      <c r="D2070" s="33"/>
    </row>
    <row r="2071" spans="2:4">
      <c r="B2071" s="14"/>
      <c r="C2071" s="32"/>
      <c r="D2071" s="33"/>
    </row>
    <row r="2072" spans="2:4">
      <c r="B2072" s="14"/>
      <c r="C2072" s="32"/>
      <c r="D2072" s="33"/>
    </row>
    <row r="2073" spans="2:4">
      <c r="B2073" s="14"/>
      <c r="C2073" s="32"/>
      <c r="D2073" s="33"/>
    </row>
    <row r="2074" spans="2:4">
      <c r="B2074" s="14"/>
      <c r="C2074" s="32"/>
      <c r="D2074" s="33"/>
    </row>
    <row r="2075" spans="2:4">
      <c r="B2075" s="14"/>
      <c r="C2075" s="32"/>
      <c r="D2075" s="33"/>
    </row>
    <row r="2076" spans="2:4">
      <c r="B2076" s="14"/>
      <c r="C2076" s="32"/>
      <c r="D2076" s="33"/>
    </row>
    <row r="2077" spans="2:4">
      <c r="B2077" s="14"/>
      <c r="C2077" s="32"/>
      <c r="D2077" s="33"/>
    </row>
    <row r="2078" spans="2:4">
      <c r="B2078" s="14"/>
      <c r="C2078" s="32"/>
      <c r="D2078" s="33"/>
    </row>
    <row r="2079" spans="2:4">
      <c r="B2079" s="14"/>
      <c r="C2079" s="32"/>
      <c r="D2079" s="33"/>
    </row>
    <row r="2080" spans="2:4">
      <c r="B2080" s="14"/>
      <c r="C2080" s="32"/>
      <c r="D2080" s="33"/>
    </row>
    <row r="2081" spans="2:4">
      <c r="B2081" s="14"/>
      <c r="C2081" s="32"/>
      <c r="D2081" s="33"/>
    </row>
    <row r="2082" spans="2:4">
      <c r="B2082" s="14"/>
      <c r="C2082" s="32"/>
      <c r="D2082" s="33"/>
    </row>
    <row r="2083" spans="2:4">
      <c r="B2083" s="14"/>
      <c r="C2083" s="32"/>
      <c r="D2083" s="33"/>
    </row>
    <row r="2084" spans="2:4">
      <c r="B2084" s="14"/>
      <c r="C2084" s="32"/>
      <c r="D2084" s="33"/>
    </row>
    <row r="2085" spans="2:4">
      <c r="B2085" s="14"/>
      <c r="C2085" s="32"/>
      <c r="D2085" s="33"/>
    </row>
    <row r="2086" spans="2:4">
      <c r="B2086" s="14"/>
      <c r="C2086" s="32"/>
      <c r="D2086" s="33"/>
    </row>
    <row r="2087" spans="2:4">
      <c r="B2087" s="14"/>
      <c r="C2087" s="32"/>
      <c r="D2087" s="33"/>
    </row>
    <row r="2088" spans="2:4">
      <c r="B2088" s="14"/>
      <c r="C2088" s="32"/>
      <c r="D2088" s="33"/>
    </row>
    <row r="2089" spans="2:4">
      <c r="B2089" s="14"/>
      <c r="C2089" s="32"/>
      <c r="D2089" s="33"/>
    </row>
    <row r="2090" spans="2:4">
      <c r="B2090" s="14"/>
      <c r="C2090" s="32"/>
      <c r="D2090" s="33"/>
    </row>
    <row r="2091" spans="2:4">
      <c r="B2091" s="14"/>
      <c r="C2091" s="32"/>
      <c r="D2091" s="33"/>
    </row>
    <row r="2092" spans="2:4">
      <c r="B2092" s="14"/>
      <c r="C2092" s="32"/>
      <c r="D2092" s="33"/>
    </row>
    <row r="2093" spans="2:4">
      <c r="B2093" s="14"/>
      <c r="C2093" s="32"/>
      <c r="D2093" s="33"/>
    </row>
    <row r="2094" spans="2:4">
      <c r="B2094" s="14"/>
      <c r="C2094" s="32"/>
      <c r="D2094" s="33"/>
    </row>
    <row r="2095" spans="2:4">
      <c r="B2095" s="14"/>
      <c r="C2095" s="32"/>
      <c r="D2095" s="33"/>
    </row>
    <row r="2096" spans="2:4">
      <c r="B2096" s="14"/>
      <c r="C2096" s="32"/>
      <c r="D2096" s="33"/>
    </row>
    <row r="2097" spans="2:4">
      <c r="B2097" s="14"/>
      <c r="C2097" s="32"/>
      <c r="D2097" s="33"/>
    </row>
    <row r="2098" spans="2:4">
      <c r="B2098" s="14"/>
      <c r="C2098" s="32"/>
      <c r="D2098" s="33"/>
    </row>
    <row r="2099" spans="2:4">
      <c r="B2099" s="14"/>
      <c r="C2099" s="32"/>
      <c r="D2099" s="33"/>
    </row>
    <row r="2100" spans="2:4">
      <c r="B2100" s="14"/>
      <c r="C2100" s="32"/>
      <c r="D2100" s="33"/>
    </row>
    <row r="2101" spans="2:4">
      <c r="B2101" s="14"/>
      <c r="C2101" s="32"/>
      <c r="D2101" s="33"/>
    </row>
    <row r="2102" spans="2:4">
      <c r="B2102" s="14"/>
      <c r="C2102" s="32"/>
      <c r="D2102" s="33"/>
    </row>
    <row r="2103" spans="2:4">
      <c r="B2103" s="14"/>
      <c r="C2103" s="32"/>
      <c r="D2103" s="33"/>
    </row>
    <row r="2104" spans="2:4">
      <c r="B2104" s="14"/>
      <c r="C2104" s="32"/>
      <c r="D2104" s="33"/>
    </row>
    <row r="2105" spans="2:4">
      <c r="B2105" s="14"/>
      <c r="C2105" s="32"/>
      <c r="D2105" s="33"/>
    </row>
    <row r="2106" spans="2:4">
      <c r="B2106" s="14"/>
      <c r="C2106" s="32"/>
      <c r="D2106" s="33"/>
    </row>
    <row r="2107" spans="2:4">
      <c r="B2107" s="14"/>
      <c r="C2107" s="32"/>
      <c r="D2107" s="33"/>
    </row>
    <row r="2108" spans="2:4">
      <c r="B2108" s="14"/>
      <c r="C2108" s="32"/>
      <c r="D2108" s="33"/>
    </row>
    <row r="2109" spans="2:4">
      <c r="B2109" s="14"/>
      <c r="C2109" s="32"/>
      <c r="D2109" s="33"/>
    </row>
    <row r="2110" spans="2:4">
      <c r="B2110" s="14"/>
      <c r="C2110" s="32"/>
      <c r="D2110" s="33"/>
    </row>
    <row r="2111" spans="2:4">
      <c r="B2111" s="14"/>
      <c r="C2111" s="32"/>
      <c r="D2111" s="33"/>
    </row>
    <row r="2112" spans="2:4">
      <c r="B2112" s="14"/>
      <c r="C2112" s="32"/>
      <c r="D2112" s="33"/>
    </row>
    <row r="2113" spans="2:4">
      <c r="B2113" s="14"/>
      <c r="C2113" s="32"/>
      <c r="D2113" s="33"/>
    </row>
    <row r="2114" spans="2:4">
      <c r="B2114" s="14"/>
      <c r="C2114" s="32"/>
      <c r="D2114" s="33"/>
    </row>
    <row r="2115" spans="2:4">
      <c r="B2115" s="14"/>
      <c r="C2115" s="32"/>
      <c r="D2115" s="33"/>
    </row>
    <row r="2116" spans="2:4">
      <c r="B2116" s="14"/>
      <c r="C2116" s="32"/>
      <c r="D2116" s="33"/>
    </row>
    <row r="2117" spans="2:4">
      <c r="B2117" s="14"/>
      <c r="C2117" s="32"/>
      <c r="D2117" s="33"/>
    </row>
    <row r="2118" spans="2:4">
      <c r="B2118" s="14"/>
      <c r="C2118" s="32"/>
      <c r="D2118" s="33"/>
    </row>
    <row r="2119" spans="2:4">
      <c r="B2119" s="14"/>
      <c r="C2119" s="32"/>
      <c r="D2119" s="33"/>
    </row>
    <row r="2120" spans="2:4">
      <c r="B2120" s="14"/>
      <c r="C2120" s="32"/>
      <c r="D2120" s="33"/>
    </row>
    <row r="2121" spans="2:4">
      <c r="B2121" s="14"/>
      <c r="C2121" s="32"/>
      <c r="D2121" s="33"/>
    </row>
    <row r="2122" spans="2:4">
      <c r="B2122" s="14"/>
      <c r="C2122" s="32"/>
      <c r="D2122" s="33"/>
    </row>
    <row r="2123" spans="2:4">
      <c r="B2123" s="14"/>
      <c r="C2123" s="32"/>
      <c r="D2123" s="33"/>
    </row>
    <row r="2124" spans="2:4">
      <c r="B2124" s="14"/>
      <c r="C2124" s="32"/>
      <c r="D2124" s="33"/>
    </row>
    <row r="2125" spans="2:4">
      <c r="B2125" s="14"/>
      <c r="C2125" s="32"/>
      <c r="D2125" s="33"/>
    </row>
    <row r="2126" spans="2:4">
      <c r="B2126" s="14"/>
      <c r="C2126" s="32"/>
      <c r="D2126" s="33"/>
    </row>
    <row r="2127" spans="2:4">
      <c r="B2127" s="14"/>
      <c r="C2127" s="32"/>
      <c r="D2127" s="33"/>
    </row>
    <row r="2128" spans="2:4">
      <c r="B2128" s="14"/>
      <c r="C2128" s="32"/>
      <c r="D2128" s="33"/>
    </row>
    <row r="2129" spans="2:4">
      <c r="B2129" s="14"/>
      <c r="C2129" s="32"/>
      <c r="D2129" s="33"/>
    </row>
    <row r="2130" spans="2:4">
      <c r="B2130" s="14"/>
      <c r="C2130" s="32"/>
      <c r="D2130" s="33"/>
    </row>
    <row r="2131" spans="2:4">
      <c r="B2131" s="14"/>
      <c r="C2131" s="32"/>
      <c r="D2131" s="33"/>
    </row>
    <row r="2132" spans="2:4">
      <c r="B2132" s="14"/>
      <c r="C2132" s="32"/>
      <c r="D2132" s="33"/>
    </row>
    <row r="2133" spans="2:4">
      <c r="B2133" s="14"/>
      <c r="C2133" s="32"/>
      <c r="D2133" s="33"/>
    </row>
    <row r="2134" spans="2:4">
      <c r="B2134" s="14"/>
      <c r="C2134" s="32"/>
      <c r="D2134" s="33"/>
    </row>
    <row r="2135" spans="2:4">
      <c r="B2135" s="14"/>
      <c r="C2135" s="32"/>
      <c r="D2135" s="33"/>
    </row>
    <row r="2136" spans="2:4">
      <c r="B2136" s="14"/>
      <c r="C2136" s="32"/>
      <c r="D2136" s="33"/>
    </row>
    <row r="2137" spans="2:4">
      <c r="B2137" s="14"/>
      <c r="C2137" s="32"/>
      <c r="D2137" s="33"/>
    </row>
    <row r="2138" spans="2:4">
      <c r="B2138" s="14"/>
      <c r="C2138" s="32"/>
      <c r="D2138" s="33"/>
    </row>
    <row r="2139" spans="2:4">
      <c r="B2139" s="14"/>
      <c r="C2139" s="32"/>
      <c r="D2139" s="33"/>
    </row>
    <row r="2140" spans="2:4">
      <c r="B2140" s="14"/>
      <c r="C2140" s="32"/>
      <c r="D2140" s="33"/>
    </row>
    <row r="2141" spans="2:4">
      <c r="B2141" s="14"/>
      <c r="C2141" s="32"/>
      <c r="D2141" s="33"/>
    </row>
    <row r="2142" spans="2:4">
      <c r="B2142" s="14"/>
      <c r="C2142" s="32"/>
      <c r="D2142" s="33"/>
    </row>
    <row r="2143" spans="2:4">
      <c r="B2143" s="14"/>
      <c r="C2143" s="32"/>
      <c r="D2143" s="33"/>
    </row>
    <row r="2144" spans="2:4">
      <c r="B2144" s="14"/>
      <c r="C2144" s="32"/>
      <c r="D2144" s="33"/>
    </row>
    <row r="2145" spans="2:4">
      <c r="B2145" s="14"/>
      <c r="C2145" s="32"/>
      <c r="D2145" s="33"/>
    </row>
    <row r="2146" spans="2:4">
      <c r="B2146" s="14"/>
      <c r="C2146" s="32"/>
      <c r="D2146" s="33"/>
    </row>
    <row r="2147" spans="2:4">
      <c r="B2147" s="14"/>
      <c r="C2147" s="32"/>
      <c r="D2147" s="33"/>
    </row>
    <row r="2148" spans="2:4">
      <c r="B2148" s="14"/>
      <c r="C2148" s="32"/>
      <c r="D2148" s="33"/>
    </row>
    <row r="2149" spans="2:4">
      <c r="B2149" s="14"/>
      <c r="C2149" s="32"/>
      <c r="D2149" s="33"/>
    </row>
    <row r="2150" spans="2:4">
      <c r="B2150" s="14"/>
      <c r="C2150" s="32"/>
      <c r="D2150" s="33"/>
    </row>
    <row r="2151" spans="2:4">
      <c r="B2151" s="14"/>
      <c r="C2151" s="32"/>
      <c r="D2151" s="33"/>
    </row>
    <row r="2152" spans="2:4">
      <c r="B2152" s="14"/>
      <c r="C2152" s="32"/>
      <c r="D2152" s="33"/>
    </row>
    <row r="2153" spans="2:4">
      <c r="B2153" s="14"/>
      <c r="C2153" s="32"/>
      <c r="D2153" s="33"/>
    </row>
    <row r="2154" spans="2:4">
      <c r="B2154" s="14"/>
      <c r="C2154" s="32"/>
      <c r="D2154" s="33"/>
    </row>
    <row r="2155" spans="2:4">
      <c r="B2155" s="14"/>
      <c r="C2155" s="32"/>
      <c r="D2155" s="33"/>
    </row>
    <row r="2156" spans="2:4">
      <c r="B2156" s="14"/>
      <c r="C2156" s="32"/>
      <c r="D2156" s="33"/>
    </row>
    <row r="2157" spans="2:4">
      <c r="B2157" s="14"/>
      <c r="C2157" s="32"/>
      <c r="D2157" s="33"/>
    </row>
    <row r="2158" spans="2:4">
      <c r="B2158" s="14"/>
      <c r="C2158" s="32"/>
      <c r="D2158" s="33"/>
    </row>
    <row r="2159" spans="2:4">
      <c r="B2159" s="14"/>
      <c r="C2159" s="32"/>
      <c r="D2159" s="33"/>
    </row>
    <row r="2160" spans="2:4">
      <c r="B2160" s="14"/>
      <c r="C2160" s="32"/>
      <c r="D2160" s="33"/>
    </row>
    <row r="2161" spans="2:4">
      <c r="B2161" s="14"/>
      <c r="C2161" s="32"/>
      <c r="D2161" s="33"/>
    </row>
    <row r="2162" spans="2:4">
      <c r="B2162" s="14"/>
      <c r="C2162" s="32"/>
      <c r="D2162" s="33"/>
    </row>
    <row r="2163" spans="2:4">
      <c r="B2163" s="14"/>
      <c r="C2163" s="32"/>
      <c r="D2163" s="33"/>
    </row>
    <row r="2164" spans="2:4">
      <c r="B2164" s="14"/>
      <c r="C2164" s="32"/>
      <c r="D2164" s="33"/>
    </row>
    <row r="2165" spans="2:4">
      <c r="B2165" s="14"/>
      <c r="C2165" s="32"/>
      <c r="D2165" s="33"/>
    </row>
    <row r="2166" spans="2:4">
      <c r="B2166" s="14"/>
      <c r="C2166" s="32"/>
      <c r="D2166" s="33"/>
    </row>
    <row r="2167" spans="2:4">
      <c r="B2167" s="14"/>
      <c r="C2167" s="32"/>
      <c r="D2167" s="33"/>
    </row>
    <row r="2168" spans="2:4">
      <c r="B2168" s="14"/>
      <c r="C2168" s="32"/>
      <c r="D2168" s="33"/>
    </row>
    <row r="2169" spans="2:4">
      <c r="B2169" s="14"/>
      <c r="C2169" s="32"/>
      <c r="D2169" s="33"/>
    </row>
    <row r="2170" spans="2:4">
      <c r="B2170" s="14"/>
      <c r="C2170" s="32"/>
      <c r="D2170" s="33"/>
    </row>
    <row r="2171" spans="2:4">
      <c r="B2171" s="14"/>
      <c r="C2171" s="32"/>
      <c r="D2171" s="33"/>
    </row>
    <row r="2172" spans="2:4">
      <c r="B2172" s="14"/>
      <c r="C2172" s="32"/>
      <c r="D2172" s="33"/>
    </row>
    <row r="2173" spans="2:4">
      <c r="B2173" s="14"/>
      <c r="C2173" s="32"/>
      <c r="D2173" s="33"/>
    </row>
    <row r="2174" spans="2:4">
      <c r="B2174" s="14"/>
      <c r="C2174" s="32"/>
      <c r="D2174" s="33"/>
    </row>
    <row r="2175" spans="2:4">
      <c r="B2175" s="14"/>
      <c r="C2175" s="32"/>
      <c r="D2175" s="33"/>
    </row>
    <row r="2176" spans="2:4">
      <c r="B2176" s="14"/>
      <c r="C2176" s="32"/>
      <c r="D2176" s="33"/>
    </row>
    <row r="2177" spans="2:4">
      <c r="B2177" s="14"/>
      <c r="C2177" s="32"/>
      <c r="D2177" s="33"/>
    </row>
    <row r="2178" spans="2:4">
      <c r="B2178" s="14"/>
      <c r="C2178" s="32"/>
      <c r="D2178" s="33"/>
    </row>
    <row r="2179" spans="2:4">
      <c r="B2179" s="14"/>
      <c r="C2179" s="32"/>
      <c r="D2179" s="33"/>
    </row>
    <row r="2180" spans="2:4">
      <c r="B2180" s="14"/>
      <c r="C2180" s="32"/>
      <c r="D2180" s="33"/>
    </row>
    <row r="2181" spans="2:4">
      <c r="B2181" s="14"/>
      <c r="C2181" s="32"/>
      <c r="D2181" s="33"/>
    </row>
    <row r="2182" spans="2:4">
      <c r="B2182" s="14"/>
      <c r="C2182" s="32"/>
      <c r="D2182" s="33"/>
    </row>
    <row r="2183" spans="2:4">
      <c r="B2183" s="14"/>
      <c r="C2183" s="32"/>
      <c r="D2183" s="33"/>
    </row>
    <row r="2184" spans="2:4">
      <c r="B2184" s="14"/>
      <c r="C2184" s="32"/>
      <c r="D2184" s="33"/>
    </row>
    <row r="2185" spans="2:4">
      <c r="B2185" s="14"/>
      <c r="C2185" s="32"/>
      <c r="D2185" s="33"/>
    </row>
    <row r="2186" spans="2:4">
      <c r="B2186" s="14"/>
      <c r="C2186" s="32"/>
      <c r="D2186" s="33"/>
    </row>
    <row r="2187" spans="2:4">
      <c r="B2187" s="14"/>
      <c r="C2187" s="32"/>
      <c r="D2187" s="33"/>
    </row>
    <row r="2188" spans="2:4">
      <c r="B2188" s="14"/>
      <c r="C2188" s="32"/>
      <c r="D2188" s="33"/>
    </row>
    <row r="2189" spans="2:4">
      <c r="B2189" s="14"/>
      <c r="C2189" s="32"/>
      <c r="D2189" s="33"/>
    </row>
    <row r="2190" spans="2:4">
      <c r="B2190" s="14"/>
      <c r="C2190" s="32"/>
      <c r="D2190" s="33"/>
    </row>
    <row r="2191" spans="2:4">
      <c r="B2191" s="14"/>
      <c r="C2191" s="32"/>
      <c r="D2191" s="33"/>
    </row>
    <row r="2192" spans="2:4">
      <c r="B2192" s="14"/>
      <c r="C2192" s="32"/>
      <c r="D2192" s="33"/>
    </row>
    <row r="2193" spans="2:4">
      <c r="B2193" s="14"/>
      <c r="C2193" s="32"/>
      <c r="D2193" s="33"/>
    </row>
    <row r="2194" spans="2:4">
      <c r="B2194" s="14"/>
      <c r="C2194" s="32"/>
      <c r="D2194" s="33"/>
    </row>
    <row r="2195" spans="2:4">
      <c r="B2195" s="14"/>
      <c r="C2195" s="32"/>
      <c r="D2195" s="33"/>
    </row>
    <row r="2196" spans="2:4">
      <c r="B2196" s="14"/>
      <c r="C2196" s="32"/>
      <c r="D2196" s="33"/>
    </row>
    <row r="2197" spans="2:4">
      <c r="B2197" s="14"/>
      <c r="C2197" s="32"/>
      <c r="D2197" s="33"/>
    </row>
    <row r="2198" spans="2:4">
      <c r="B2198" s="14"/>
      <c r="C2198" s="32"/>
      <c r="D2198" s="33"/>
    </row>
    <row r="2199" spans="2:4">
      <c r="B2199" s="14"/>
      <c r="C2199" s="32"/>
      <c r="D2199" s="33"/>
    </row>
    <row r="2200" spans="2:4">
      <c r="B2200" s="14"/>
      <c r="C2200" s="32"/>
      <c r="D2200" s="33"/>
    </row>
    <row r="2201" spans="2:4">
      <c r="B2201" s="14"/>
      <c r="C2201" s="32"/>
      <c r="D2201" s="33"/>
    </row>
    <row r="2202" spans="2:4">
      <c r="B2202" s="14"/>
      <c r="C2202" s="32"/>
      <c r="D2202" s="33"/>
    </row>
    <row r="2203" spans="2:4">
      <c r="B2203" s="14"/>
      <c r="C2203" s="32"/>
      <c r="D2203" s="33"/>
    </row>
    <row r="2204" spans="2:4">
      <c r="B2204" s="14"/>
      <c r="C2204" s="32"/>
      <c r="D2204" s="33"/>
    </row>
    <row r="2205" spans="2:4">
      <c r="B2205" s="14"/>
      <c r="C2205" s="32"/>
      <c r="D2205" s="33"/>
    </row>
    <row r="2206" spans="2:4">
      <c r="B2206" s="14"/>
      <c r="C2206" s="32"/>
      <c r="D2206" s="33"/>
    </row>
    <row r="2207" spans="2:4">
      <c r="B2207" s="14"/>
      <c r="C2207" s="32"/>
      <c r="D2207" s="33"/>
    </row>
    <row r="2208" spans="2:4">
      <c r="B2208" s="14"/>
      <c r="C2208" s="32"/>
      <c r="D2208" s="33"/>
    </row>
    <row r="2209" spans="2:4">
      <c r="B2209" s="14"/>
      <c r="C2209" s="32"/>
      <c r="D2209" s="33"/>
    </row>
    <row r="2210" spans="2:4">
      <c r="B2210" s="14"/>
      <c r="C2210" s="32"/>
      <c r="D2210" s="33"/>
    </row>
    <row r="2211" spans="2:4">
      <c r="B2211" s="14"/>
      <c r="C2211" s="32"/>
      <c r="D2211" s="33"/>
    </row>
    <row r="2212" spans="2:4">
      <c r="B2212" s="14"/>
      <c r="C2212" s="32"/>
      <c r="D2212" s="33"/>
    </row>
    <row r="2213" spans="2:4">
      <c r="B2213" s="14"/>
      <c r="C2213" s="32"/>
      <c r="D2213" s="33"/>
    </row>
    <row r="2214" spans="2:4">
      <c r="B2214" s="14"/>
      <c r="C2214" s="32"/>
      <c r="D2214" s="33"/>
    </row>
    <row r="2215" spans="2:4">
      <c r="B2215" s="14"/>
      <c r="C2215" s="32"/>
      <c r="D2215" s="33"/>
    </row>
    <row r="2216" spans="2:4">
      <c r="B2216" s="14"/>
      <c r="C2216" s="32"/>
      <c r="D2216" s="33"/>
    </row>
    <row r="2217" spans="2:4">
      <c r="B2217" s="14"/>
      <c r="C2217" s="32"/>
      <c r="D2217" s="33"/>
    </row>
    <row r="2218" spans="2:4">
      <c r="B2218" s="14"/>
      <c r="C2218" s="32"/>
      <c r="D2218" s="33"/>
    </row>
    <row r="2219" spans="2:4">
      <c r="B2219" s="14"/>
      <c r="C2219" s="32"/>
      <c r="D2219" s="33"/>
    </row>
    <row r="2220" spans="2:4">
      <c r="B2220" s="14"/>
      <c r="C2220" s="32"/>
      <c r="D2220" s="33"/>
    </row>
    <row r="2221" spans="2:4">
      <c r="B2221" s="14"/>
      <c r="C2221" s="32"/>
      <c r="D2221" s="33"/>
    </row>
    <row r="2222" spans="2:4">
      <c r="B2222" s="14"/>
      <c r="C2222" s="32"/>
      <c r="D2222" s="33"/>
    </row>
    <row r="2223" spans="2:4">
      <c r="B2223" s="14"/>
      <c r="C2223" s="32"/>
      <c r="D2223" s="33"/>
    </row>
    <row r="2224" spans="2:4">
      <c r="B2224" s="14"/>
      <c r="C2224" s="32"/>
      <c r="D2224" s="33"/>
    </row>
    <row r="2225" spans="2:4">
      <c r="B2225" s="14"/>
      <c r="C2225" s="32"/>
      <c r="D2225" s="33"/>
    </row>
    <row r="2226" spans="2:4">
      <c r="B2226" s="14"/>
      <c r="C2226" s="32"/>
      <c r="D2226" s="33"/>
    </row>
    <row r="2227" spans="2:4">
      <c r="B2227" s="14"/>
      <c r="C2227" s="32"/>
      <c r="D2227" s="33"/>
    </row>
    <row r="2228" spans="2:4">
      <c r="B2228" s="14"/>
      <c r="C2228" s="32"/>
      <c r="D2228" s="33"/>
    </row>
    <row r="2229" spans="2:4">
      <c r="B2229" s="14"/>
      <c r="C2229" s="32"/>
      <c r="D2229" s="33"/>
    </row>
    <row r="2230" spans="2:4">
      <c r="B2230" s="14"/>
      <c r="C2230" s="32"/>
      <c r="D2230" s="33"/>
    </row>
    <row r="2231" spans="2:4">
      <c r="B2231" s="14"/>
      <c r="C2231" s="32"/>
      <c r="D2231" s="33"/>
    </row>
    <row r="2232" spans="2:4">
      <c r="B2232" s="14"/>
      <c r="C2232" s="32"/>
      <c r="D2232" s="33"/>
    </row>
    <row r="2233" spans="2:4">
      <c r="B2233" s="14"/>
      <c r="C2233" s="32"/>
      <c r="D2233" s="33"/>
    </row>
    <row r="2234" spans="2:4">
      <c r="B2234" s="14"/>
      <c r="C2234" s="32"/>
      <c r="D2234" s="33"/>
    </row>
    <row r="2235" spans="2:4">
      <c r="B2235" s="14"/>
      <c r="C2235" s="32"/>
      <c r="D2235" s="33"/>
    </row>
    <row r="2236" spans="2:4">
      <c r="B2236" s="14"/>
      <c r="C2236" s="32"/>
      <c r="D2236" s="33"/>
    </row>
    <row r="2237" spans="2:4">
      <c r="B2237" s="14"/>
      <c r="C2237" s="32"/>
      <c r="D2237" s="33"/>
    </row>
    <row r="2238" spans="2:4">
      <c r="B2238" s="14"/>
      <c r="C2238" s="32"/>
      <c r="D2238" s="33"/>
    </row>
    <row r="2239" spans="2:4">
      <c r="B2239" s="14"/>
      <c r="C2239" s="32"/>
      <c r="D2239" s="33"/>
    </row>
    <row r="2240" spans="2:4">
      <c r="B2240" s="14"/>
      <c r="C2240" s="32"/>
      <c r="D2240" s="33"/>
    </row>
    <row r="2241" spans="2:4">
      <c r="B2241" s="14"/>
      <c r="C2241" s="32"/>
      <c r="D2241" s="33"/>
    </row>
    <row r="2242" spans="2:4">
      <c r="B2242" s="14"/>
      <c r="C2242" s="32"/>
      <c r="D2242" s="33"/>
    </row>
    <row r="2243" spans="2:4">
      <c r="B2243" s="14"/>
      <c r="C2243" s="32"/>
      <c r="D2243" s="33"/>
    </row>
    <row r="2244" spans="2:4">
      <c r="B2244" s="14"/>
      <c r="C2244" s="32"/>
      <c r="D2244" s="33"/>
    </row>
    <row r="2245" spans="2:4">
      <c r="B2245" s="14"/>
      <c r="C2245" s="32"/>
      <c r="D2245" s="33"/>
    </row>
    <row r="2246" spans="2:4">
      <c r="B2246" s="14"/>
      <c r="C2246" s="32"/>
      <c r="D2246" s="33"/>
    </row>
    <row r="2247" spans="2:4">
      <c r="B2247" s="14"/>
      <c r="C2247" s="32"/>
      <c r="D2247" s="33"/>
    </row>
    <row r="2248" spans="2:4">
      <c r="B2248" s="14"/>
      <c r="C2248" s="32"/>
      <c r="D2248" s="33"/>
    </row>
    <row r="2249" spans="2:4">
      <c r="B2249" s="14"/>
      <c r="C2249" s="32"/>
      <c r="D2249" s="33"/>
    </row>
    <row r="2250" spans="2:4">
      <c r="B2250" s="14"/>
      <c r="C2250" s="32"/>
      <c r="D2250" s="33"/>
    </row>
    <row r="2251" spans="2:4">
      <c r="B2251" s="14"/>
      <c r="C2251" s="32"/>
      <c r="D2251" s="33"/>
    </row>
    <row r="2252" spans="2:4">
      <c r="B2252" s="14"/>
      <c r="C2252" s="32"/>
      <c r="D2252" s="33"/>
    </row>
    <row r="2253" spans="2:4">
      <c r="B2253" s="14"/>
      <c r="C2253" s="32"/>
      <c r="D2253" s="33"/>
    </row>
    <row r="2254" spans="2:4">
      <c r="B2254" s="14"/>
      <c r="C2254" s="32"/>
      <c r="D2254" s="33"/>
    </row>
    <row r="2255" spans="2:4">
      <c r="B2255" s="14"/>
      <c r="C2255" s="32"/>
      <c r="D2255" s="33"/>
    </row>
    <row r="2256" spans="2:4">
      <c r="B2256" s="14"/>
      <c r="C2256" s="32"/>
      <c r="D2256" s="33"/>
    </row>
    <row r="2257" spans="2:4">
      <c r="B2257" s="14"/>
      <c r="C2257" s="32"/>
      <c r="D2257" s="33"/>
    </row>
    <row r="2258" spans="2:4">
      <c r="B2258" s="14"/>
      <c r="C2258" s="32"/>
      <c r="D2258" s="33"/>
    </row>
    <row r="2259" spans="2:4">
      <c r="B2259" s="14"/>
      <c r="C2259" s="32"/>
      <c r="D2259" s="33"/>
    </row>
    <row r="2260" spans="2:4">
      <c r="B2260" s="14"/>
      <c r="C2260" s="32"/>
      <c r="D2260" s="33"/>
    </row>
    <row r="2261" spans="2:4">
      <c r="B2261" s="14"/>
      <c r="C2261" s="32"/>
      <c r="D2261" s="33"/>
    </row>
    <row r="2262" spans="2:4">
      <c r="B2262" s="14"/>
      <c r="C2262" s="32"/>
      <c r="D2262" s="33"/>
    </row>
    <row r="2263" spans="2:4">
      <c r="B2263" s="14"/>
      <c r="C2263" s="32"/>
      <c r="D2263" s="33"/>
    </row>
    <row r="2264" spans="2:4">
      <c r="B2264" s="14"/>
      <c r="C2264" s="32"/>
      <c r="D2264" s="33"/>
    </row>
    <row r="2265" spans="2:4">
      <c r="B2265" s="14"/>
      <c r="C2265" s="32"/>
      <c r="D2265" s="33"/>
    </row>
    <row r="2266" spans="2:4">
      <c r="B2266" s="14"/>
      <c r="C2266" s="32"/>
      <c r="D2266" s="33"/>
    </row>
    <row r="2267" spans="2:4">
      <c r="B2267" s="14"/>
      <c r="C2267" s="32"/>
      <c r="D2267" s="33"/>
    </row>
    <row r="2268" spans="2:4">
      <c r="B2268" s="14"/>
      <c r="C2268" s="32"/>
      <c r="D2268" s="33"/>
    </row>
    <row r="2269" spans="2:4">
      <c r="B2269" s="14"/>
      <c r="C2269" s="32"/>
      <c r="D2269" s="33"/>
    </row>
    <row r="2270" spans="2:4">
      <c r="B2270" s="14"/>
      <c r="C2270" s="32"/>
      <c r="D2270" s="33"/>
    </row>
    <row r="2271" spans="2:4">
      <c r="B2271" s="14"/>
      <c r="C2271" s="32"/>
      <c r="D2271" s="33"/>
    </row>
    <row r="2272" spans="2:4">
      <c r="B2272" s="14"/>
      <c r="C2272" s="32"/>
      <c r="D2272" s="33"/>
    </row>
    <row r="2273" spans="2:4">
      <c r="B2273" s="14"/>
      <c r="C2273" s="32"/>
      <c r="D2273" s="33"/>
    </row>
    <row r="2274" spans="2:4">
      <c r="B2274" s="14"/>
      <c r="C2274" s="32"/>
      <c r="D2274" s="33"/>
    </row>
    <row r="2275" spans="2:4">
      <c r="B2275" s="14"/>
      <c r="C2275" s="32"/>
      <c r="D2275" s="33"/>
    </row>
    <row r="2276" spans="2:4">
      <c r="B2276" s="14"/>
      <c r="C2276" s="32"/>
      <c r="D2276" s="33"/>
    </row>
    <row r="2277" spans="2:4">
      <c r="B2277" s="14"/>
      <c r="C2277" s="32"/>
      <c r="D2277" s="33"/>
    </row>
    <row r="2278" spans="2:4">
      <c r="B2278" s="14"/>
      <c r="C2278" s="32"/>
      <c r="D2278" s="33"/>
    </row>
    <row r="2279" spans="2:4">
      <c r="B2279" s="14"/>
      <c r="C2279" s="32"/>
      <c r="D2279" s="33"/>
    </row>
    <row r="2280" spans="2:4">
      <c r="B2280" s="14"/>
      <c r="C2280" s="32"/>
      <c r="D2280" s="33"/>
    </row>
    <row r="2281" spans="2:4">
      <c r="B2281" s="14"/>
      <c r="C2281" s="32"/>
      <c r="D2281" s="33"/>
    </row>
    <row r="2282" spans="2:4">
      <c r="B2282" s="14"/>
      <c r="C2282" s="32"/>
      <c r="D2282" s="33"/>
    </row>
    <row r="2283" spans="2:4">
      <c r="B2283" s="14"/>
      <c r="C2283" s="32"/>
      <c r="D2283" s="33"/>
    </row>
    <row r="2284" spans="2:4">
      <c r="B2284" s="14"/>
      <c r="C2284" s="32"/>
      <c r="D2284" s="33"/>
    </row>
    <row r="2285" spans="2:4">
      <c r="B2285" s="14"/>
      <c r="C2285" s="32"/>
      <c r="D2285" s="33"/>
    </row>
    <row r="2286" spans="2:4">
      <c r="B2286" s="14"/>
      <c r="C2286" s="32"/>
      <c r="D2286" s="33"/>
    </row>
    <row r="2287" spans="2:4">
      <c r="B2287" s="14"/>
      <c r="C2287" s="32"/>
      <c r="D2287" s="33"/>
    </row>
    <row r="2288" spans="2:4">
      <c r="B2288" s="14"/>
      <c r="C2288" s="32"/>
      <c r="D2288" s="33"/>
    </row>
    <row r="2289" spans="2:4">
      <c r="B2289" s="14"/>
      <c r="C2289" s="32"/>
      <c r="D2289" s="33"/>
    </row>
    <row r="2290" spans="2:4">
      <c r="B2290" s="14"/>
      <c r="C2290" s="32"/>
      <c r="D2290" s="33"/>
    </row>
    <row r="2291" spans="2:4">
      <c r="B2291" s="14"/>
      <c r="C2291" s="32"/>
      <c r="D2291" s="33"/>
    </row>
    <row r="2292" spans="2:4">
      <c r="B2292" s="14"/>
      <c r="C2292" s="32"/>
      <c r="D2292" s="33"/>
    </row>
    <row r="2293" spans="2:4">
      <c r="B2293" s="14"/>
      <c r="C2293" s="32"/>
      <c r="D2293" s="33"/>
    </row>
    <row r="2294" spans="2:4">
      <c r="B2294" s="14"/>
      <c r="C2294" s="32"/>
      <c r="D2294" s="33"/>
    </row>
    <row r="2295" spans="2:4">
      <c r="B2295" s="14"/>
      <c r="C2295" s="32"/>
      <c r="D2295" s="33"/>
    </row>
    <row r="2296" spans="2:4">
      <c r="B2296" s="14"/>
      <c r="C2296" s="32"/>
      <c r="D2296" s="33"/>
    </row>
    <row r="2297" spans="2:4">
      <c r="B2297" s="14"/>
      <c r="C2297" s="32"/>
      <c r="D2297" s="33"/>
    </row>
    <row r="2298" spans="2:4">
      <c r="B2298" s="14"/>
      <c r="C2298" s="32"/>
      <c r="D2298" s="33"/>
    </row>
    <row r="2299" spans="2:4">
      <c r="B2299" s="14"/>
      <c r="C2299" s="32"/>
      <c r="D2299" s="33"/>
    </row>
    <row r="2300" spans="2:4">
      <c r="B2300" s="14"/>
      <c r="C2300" s="32"/>
      <c r="D2300" s="33"/>
    </row>
    <row r="2301" spans="2:4">
      <c r="B2301" s="14"/>
      <c r="C2301" s="32"/>
      <c r="D2301" s="33"/>
    </row>
    <row r="2302" spans="2:4">
      <c r="B2302" s="14"/>
      <c r="C2302" s="32"/>
      <c r="D2302" s="33"/>
    </row>
    <row r="2303" spans="2:4">
      <c r="B2303" s="14"/>
      <c r="C2303" s="32"/>
      <c r="D2303" s="33"/>
    </row>
    <row r="2304" spans="2:4">
      <c r="B2304" s="14"/>
      <c r="C2304" s="32"/>
      <c r="D2304" s="33"/>
    </row>
    <row r="2305" spans="2:4">
      <c r="B2305" s="14"/>
      <c r="C2305" s="32"/>
      <c r="D2305" s="33"/>
    </row>
    <row r="2306" spans="2:4">
      <c r="B2306" s="14"/>
      <c r="C2306" s="32"/>
      <c r="D2306" s="33"/>
    </row>
    <row r="2307" spans="2:4">
      <c r="B2307" s="14"/>
      <c r="C2307" s="32"/>
      <c r="D2307" s="33"/>
    </row>
    <row r="2308" spans="2:4">
      <c r="B2308" s="14"/>
      <c r="C2308" s="32"/>
      <c r="D2308" s="33"/>
    </row>
    <row r="2309" spans="2:4">
      <c r="B2309" s="14"/>
      <c r="C2309" s="32"/>
      <c r="D2309" s="33"/>
    </row>
    <row r="2310" spans="2:4">
      <c r="B2310" s="14"/>
      <c r="C2310" s="32"/>
      <c r="D2310" s="33"/>
    </row>
    <row r="2311" spans="2:4">
      <c r="B2311" s="14"/>
      <c r="C2311" s="32"/>
      <c r="D2311" s="33"/>
    </row>
    <row r="2312" spans="2:4">
      <c r="B2312" s="14"/>
      <c r="C2312" s="32"/>
      <c r="D2312" s="33"/>
    </row>
    <row r="2313" spans="2:4">
      <c r="B2313" s="14"/>
      <c r="C2313" s="32"/>
      <c r="D2313" s="33"/>
    </row>
    <row r="2314" spans="2:4">
      <c r="B2314" s="14"/>
      <c r="C2314" s="32"/>
      <c r="D2314" s="33"/>
    </row>
    <row r="2315" spans="2:4">
      <c r="B2315" s="14"/>
      <c r="C2315" s="32"/>
      <c r="D2315" s="33"/>
    </row>
    <row r="2316" spans="2:4">
      <c r="B2316" s="14"/>
      <c r="C2316" s="32"/>
      <c r="D2316" s="33"/>
    </row>
    <row r="2317" spans="2:4">
      <c r="B2317" s="14"/>
      <c r="C2317" s="32"/>
      <c r="D2317" s="33"/>
    </row>
    <row r="2318" spans="2:4">
      <c r="B2318" s="14"/>
      <c r="C2318" s="32"/>
      <c r="D2318" s="33"/>
    </row>
    <row r="2319" spans="2:4">
      <c r="B2319" s="14"/>
      <c r="C2319" s="32"/>
      <c r="D2319" s="33"/>
    </row>
    <row r="2320" spans="2:4">
      <c r="B2320" s="14"/>
      <c r="C2320" s="32"/>
      <c r="D2320" s="33"/>
    </row>
    <row r="2321" spans="2:4">
      <c r="B2321" s="14"/>
      <c r="C2321" s="32"/>
      <c r="D2321" s="33"/>
    </row>
    <row r="2322" spans="2:4">
      <c r="B2322" s="14"/>
      <c r="C2322" s="32"/>
      <c r="D2322" s="33"/>
    </row>
    <row r="2323" spans="2:4">
      <c r="B2323" s="14"/>
      <c r="C2323" s="32"/>
      <c r="D2323" s="33"/>
    </row>
    <row r="2324" spans="2:4">
      <c r="B2324" s="14"/>
      <c r="C2324" s="32"/>
      <c r="D2324" s="33"/>
    </row>
    <row r="2325" spans="2:4">
      <c r="B2325" s="14"/>
      <c r="C2325" s="32"/>
      <c r="D2325" s="33"/>
    </row>
    <row r="2326" spans="2:4">
      <c r="B2326" s="14"/>
      <c r="C2326" s="32"/>
      <c r="D2326" s="33"/>
    </row>
    <row r="2327" spans="2:4">
      <c r="B2327" s="14"/>
      <c r="C2327" s="32"/>
      <c r="D2327" s="33"/>
    </row>
    <row r="2328" spans="2:4">
      <c r="B2328" s="14"/>
      <c r="C2328" s="32"/>
      <c r="D2328" s="33"/>
    </row>
    <row r="2329" spans="2:4">
      <c r="B2329" s="14"/>
      <c r="C2329" s="32"/>
      <c r="D2329" s="33"/>
    </row>
    <row r="2330" spans="2:4">
      <c r="B2330" s="14"/>
      <c r="C2330" s="32"/>
      <c r="D2330" s="33"/>
    </row>
    <row r="2331" spans="2:4">
      <c r="B2331" s="14"/>
      <c r="C2331" s="32"/>
      <c r="D2331" s="33"/>
    </row>
    <row r="2332" spans="2:4">
      <c r="B2332" s="14"/>
      <c r="C2332" s="32"/>
      <c r="D2332" s="33"/>
    </row>
    <row r="2333" spans="2:4">
      <c r="B2333" s="14"/>
      <c r="C2333" s="32"/>
      <c r="D2333" s="33"/>
    </row>
    <row r="2334" spans="2:4">
      <c r="B2334" s="14"/>
      <c r="C2334" s="32"/>
      <c r="D2334" s="33"/>
    </row>
    <row r="2335" spans="2:4">
      <c r="B2335" s="14"/>
      <c r="C2335" s="32"/>
      <c r="D2335" s="33"/>
    </row>
    <row r="2336" spans="2:4">
      <c r="B2336" s="14"/>
      <c r="C2336" s="32"/>
      <c r="D2336" s="33"/>
    </row>
    <row r="2337" spans="2:4">
      <c r="B2337" s="14"/>
      <c r="C2337" s="32"/>
      <c r="D2337" s="33"/>
    </row>
    <row r="2338" spans="2:4">
      <c r="B2338" s="14"/>
      <c r="C2338" s="32"/>
      <c r="D2338" s="33"/>
    </row>
    <row r="2339" spans="2:4">
      <c r="B2339" s="14"/>
      <c r="C2339" s="32"/>
      <c r="D2339" s="33"/>
    </row>
    <row r="2340" spans="2:4">
      <c r="B2340" s="14"/>
      <c r="C2340" s="32"/>
      <c r="D2340" s="33"/>
    </row>
    <row r="2341" spans="2:4">
      <c r="B2341" s="14"/>
      <c r="C2341" s="32"/>
      <c r="D2341" s="33"/>
    </row>
    <row r="2342" spans="2:4">
      <c r="B2342" s="14"/>
      <c r="C2342" s="32"/>
      <c r="D2342" s="33"/>
    </row>
    <row r="2343" spans="2:4">
      <c r="B2343" s="14"/>
      <c r="C2343" s="32"/>
      <c r="D2343" s="33"/>
    </row>
    <row r="2344" spans="2:4">
      <c r="B2344" s="14"/>
      <c r="C2344" s="32"/>
      <c r="D2344" s="33"/>
    </row>
    <row r="2345" spans="2:4">
      <c r="B2345" s="14"/>
      <c r="C2345" s="32"/>
      <c r="D2345" s="33"/>
    </row>
    <row r="2346" spans="2:4">
      <c r="B2346" s="14"/>
      <c r="C2346" s="32"/>
      <c r="D2346" s="33"/>
    </row>
    <row r="2347" spans="2:4">
      <c r="B2347" s="14"/>
      <c r="C2347" s="32"/>
      <c r="D2347" s="33"/>
    </row>
    <row r="2348" spans="2:4">
      <c r="B2348" s="14"/>
      <c r="C2348" s="32"/>
      <c r="D2348" s="33"/>
    </row>
    <row r="2349" spans="2:4">
      <c r="B2349" s="14"/>
      <c r="C2349" s="32"/>
      <c r="D2349" s="33"/>
    </row>
    <row r="2350" spans="2:4">
      <c r="B2350" s="14"/>
      <c r="C2350" s="32"/>
      <c r="D2350" s="33"/>
    </row>
    <row r="2351" spans="2:4">
      <c r="B2351" s="14"/>
      <c r="C2351" s="32"/>
      <c r="D2351" s="33"/>
    </row>
    <row r="2352" spans="2:4">
      <c r="B2352" s="14"/>
      <c r="C2352" s="32"/>
      <c r="D2352" s="33"/>
    </row>
    <row r="2353" spans="2:4">
      <c r="B2353" s="14"/>
      <c r="C2353" s="32"/>
      <c r="D2353" s="33"/>
    </row>
    <row r="2354" spans="2:4">
      <c r="B2354" s="14"/>
      <c r="C2354" s="32"/>
      <c r="D2354" s="33"/>
    </row>
    <row r="2355" spans="2:4">
      <c r="B2355" s="14"/>
      <c r="C2355" s="32"/>
      <c r="D2355" s="33"/>
    </row>
    <row r="2356" spans="2:4">
      <c r="B2356" s="14"/>
      <c r="C2356" s="32"/>
      <c r="D2356" s="33"/>
    </row>
    <row r="2357" spans="2:4">
      <c r="B2357" s="14"/>
      <c r="C2357" s="32"/>
      <c r="D2357" s="33"/>
    </row>
    <row r="2358" spans="2:4">
      <c r="B2358" s="14"/>
      <c r="C2358" s="32"/>
      <c r="D2358" s="33"/>
    </row>
    <row r="2359" spans="2:4">
      <c r="B2359" s="14"/>
      <c r="C2359" s="32"/>
      <c r="D2359" s="33"/>
    </row>
    <row r="2360" spans="2:4">
      <c r="B2360" s="14"/>
      <c r="C2360" s="32"/>
      <c r="D2360" s="33"/>
    </row>
    <row r="2361" spans="2:4">
      <c r="B2361" s="14"/>
      <c r="C2361" s="32"/>
      <c r="D2361" s="33"/>
    </row>
    <row r="2362" spans="2:4">
      <c r="B2362" s="14"/>
      <c r="C2362" s="32"/>
      <c r="D2362" s="33"/>
    </row>
    <row r="2363" spans="2:4">
      <c r="B2363" s="14"/>
      <c r="C2363" s="32"/>
      <c r="D2363" s="33"/>
    </row>
    <row r="2364" spans="2:4">
      <c r="B2364" s="14"/>
      <c r="C2364" s="32"/>
      <c r="D2364" s="33"/>
    </row>
    <row r="2365" spans="2:4">
      <c r="B2365" s="14"/>
      <c r="C2365" s="32"/>
      <c r="D2365" s="33"/>
    </row>
    <row r="2366" spans="2:4">
      <c r="B2366" s="14"/>
      <c r="C2366" s="32"/>
      <c r="D2366" s="33"/>
    </row>
    <row r="2367" spans="2:4">
      <c r="B2367" s="14"/>
      <c r="C2367" s="32"/>
      <c r="D2367" s="33"/>
    </row>
    <row r="2368" spans="2:4">
      <c r="B2368" s="14"/>
      <c r="C2368" s="32"/>
      <c r="D2368" s="33"/>
    </row>
    <row r="2369" spans="2:4">
      <c r="B2369" s="14"/>
      <c r="C2369" s="32"/>
      <c r="D2369" s="33"/>
    </row>
    <row r="2370" spans="2:4">
      <c r="B2370" s="14"/>
      <c r="C2370" s="32"/>
      <c r="D2370" s="33"/>
    </row>
    <row r="2371" spans="2:4">
      <c r="B2371" s="14"/>
      <c r="C2371" s="32"/>
      <c r="D2371" s="33"/>
    </row>
    <row r="2372" spans="2:4">
      <c r="B2372" s="14"/>
      <c r="C2372" s="32"/>
      <c r="D2372" s="33"/>
    </row>
    <row r="2373" spans="2:4">
      <c r="B2373" s="14"/>
      <c r="C2373" s="32"/>
      <c r="D2373" s="33"/>
    </row>
    <row r="2374" spans="2:4">
      <c r="B2374" s="14"/>
      <c r="C2374" s="32"/>
      <c r="D2374" s="33"/>
    </row>
    <row r="2375" spans="2:4">
      <c r="B2375" s="14"/>
      <c r="C2375" s="32"/>
      <c r="D2375" s="33"/>
    </row>
    <row r="2376" spans="2:4">
      <c r="B2376" s="14"/>
      <c r="C2376" s="32"/>
      <c r="D2376" s="33"/>
    </row>
    <row r="2377" spans="2:4">
      <c r="B2377" s="14"/>
      <c r="C2377" s="32"/>
      <c r="D2377" s="33"/>
    </row>
    <row r="2378" spans="2:4">
      <c r="B2378" s="14"/>
      <c r="C2378" s="32"/>
      <c r="D2378" s="33"/>
    </row>
    <row r="2379" spans="2:4">
      <c r="B2379" s="14"/>
      <c r="C2379" s="32"/>
      <c r="D2379" s="33"/>
    </row>
    <row r="2380" spans="2:4">
      <c r="B2380" s="14"/>
      <c r="C2380" s="32"/>
      <c r="D2380" s="33"/>
    </row>
    <row r="2381" spans="2:4">
      <c r="B2381" s="14"/>
      <c r="C2381" s="32"/>
      <c r="D2381" s="33"/>
    </row>
    <row r="2382" spans="2:4">
      <c r="B2382" s="14"/>
      <c r="C2382" s="32"/>
      <c r="D2382" s="33"/>
    </row>
    <row r="2383" spans="2:4">
      <c r="B2383" s="14"/>
      <c r="C2383" s="32"/>
      <c r="D2383" s="33"/>
    </row>
    <row r="2384" spans="2:4">
      <c r="B2384" s="14"/>
      <c r="C2384" s="32"/>
      <c r="D2384" s="33"/>
    </row>
    <row r="2385" spans="2:4">
      <c r="B2385" s="14"/>
      <c r="C2385" s="32"/>
      <c r="D2385" s="33"/>
    </row>
    <row r="2386" spans="2:4">
      <c r="B2386" s="14"/>
      <c r="C2386" s="32"/>
      <c r="D2386" s="33"/>
    </row>
    <row r="2387" spans="2:4">
      <c r="B2387" s="14"/>
      <c r="C2387" s="32"/>
      <c r="D2387" s="33"/>
    </row>
    <row r="2388" spans="2:4">
      <c r="B2388" s="14"/>
      <c r="C2388" s="32"/>
      <c r="D2388" s="33"/>
    </row>
    <row r="2389" spans="2:4">
      <c r="B2389" s="14"/>
      <c r="C2389" s="32"/>
      <c r="D2389" s="33"/>
    </row>
    <row r="2390" spans="2:4">
      <c r="B2390" s="14"/>
      <c r="C2390" s="32"/>
      <c r="D2390" s="33"/>
    </row>
    <row r="2391" spans="2:4">
      <c r="B2391" s="14"/>
      <c r="C2391" s="32"/>
      <c r="D2391" s="33"/>
    </row>
    <row r="2392" spans="2:4">
      <c r="B2392" s="14"/>
      <c r="C2392" s="32"/>
      <c r="D2392" s="33"/>
    </row>
    <row r="2393" spans="2:4">
      <c r="B2393" s="14"/>
      <c r="C2393" s="32"/>
      <c r="D2393" s="33"/>
    </row>
    <row r="2394" spans="2:4">
      <c r="B2394" s="14"/>
      <c r="C2394" s="32"/>
      <c r="D2394" s="33"/>
    </row>
    <row r="2395" spans="2:4">
      <c r="B2395" s="14"/>
      <c r="C2395" s="32"/>
      <c r="D2395" s="33"/>
    </row>
    <row r="2396" spans="2:4">
      <c r="B2396" s="14"/>
      <c r="C2396" s="32"/>
      <c r="D2396" s="33"/>
    </row>
    <row r="2397" spans="2:4">
      <c r="B2397" s="14"/>
      <c r="C2397" s="32"/>
      <c r="D2397" s="33"/>
    </row>
    <row r="2398" spans="2:4">
      <c r="B2398" s="14"/>
      <c r="C2398" s="32"/>
      <c r="D2398" s="33"/>
    </row>
    <row r="2399" spans="2:4">
      <c r="B2399" s="14"/>
      <c r="C2399" s="32"/>
      <c r="D2399" s="33"/>
    </row>
    <row r="2400" spans="2:4">
      <c r="B2400" s="14"/>
      <c r="C2400" s="32"/>
      <c r="D2400" s="33"/>
    </row>
    <row r="2401" spans="2:4">
      <c r="B2401" s="14"/>
      <c r="C2401" s="32"/>
      <c r="D2401" s="33"/>
    </row>
    <row r="2402" spans="2:4">
      <c r="B2402" s="14"/>
      <c r="C2402" s="32"/>
      <c r="D2402" s="33"/>
    </row>
    <row r="2403" spans="2:4">
      <c r="B2403" s="14"/>
      <c r="C2403" s="32"/>
      <c r="D2403" s="33"/>
    </row>
    <row r="2404" spans="2:4">
      <c r="B2404" s="14"/>
      <c r="C2404" s="32"/>
      <c r="D2404" s="33"/>
    </row>
    <row r="2405" spans="2:4">
      <c r="B2405" s="14"/>
      <c r="C2405" s="32"/>
      <c r="D2405" s="33"/>
    </row>
    <row r="2406" spans="2:4">
      <c r="B2406" s="14"/>
      <c r="C2406" s="32"/>
      <c r="D2406" s="33"/>
    </row>
    <row r="2407" spans="2:4">
      <c r="B2407" s="14"/>
      <c r="C2407" s="32"/>
      <c r="D2407" s="33"/>
    </row>
    <row r="2408" spans="2:4">
      <c r="B2408" s="14"/>
      <c r="C2408" s="32"/>
      <c r="D2408" s="33"/>
    </row>
    <row r="2409" spans="2:4">
      <c r="B2409" s="14"/>
      <c r="C2409" s="32"/>
      <c r="D2409" s="33"/>
    </row>
    <row r="2410" spans="2:4">
      <c r="B2410" s="14"/>
      <c r="C2410" s="32"/>
      <c r="D2410" s="33"/>
    </row>
    <row r="2411" spans="2:4">
      <c r="B2411" s="14"/>
      <c r="C2411" s="32"/>
      <c r="D2411" s="33"/>
    </row>
    <row r="2412" spans="2:4">
      <c r="B2412" s="14"/>
      <c r="C2412" s="32"/>
      <c r="D2412" s="33"/>
    </row>
    <row r="2413" spans="2:4">
      <c r="B2413" s="14"/>
      <c r="C2413" s="32"/>
      <c r="D2413" s="33"/>
    </row>
    <row r="2414" spans="2:4">
      <c r="B2414" s="14"/>
      <c r="C2414" s="32"/>
      <c r="D2414" s="33"/>
    </row>
    <row r="2415" spans="2:4">
      <c r="B2415" s="14"/>
      <c r="C2415" s="32"/>
      <c r="D2415" s="33"/>
    </row>
    <row r="2416" spans="2:4">
      <c r="B2416" s="14"/>
      <c r="C2416" s="32"/>
      <c r="D2416" s="33"/>
    </row>
    <row r="2417" spans="2:4">
      <c r="B2417" s="14"/>
      <c r="C2417" s="32"/>
      <c r="D2417" s="33"/>
    </row>
    <row r="2418" spans="2:4">
      <c r="B2418" s="14"/>
      <c r="C2418" s="32"/>
      <c r="D2418" s="33"/>
    </row>
    <row r="2419" spans="2:4">
      <c r="B2419" s="14"/>
      <c r="C2419" s="32"/>
      <c r="D2419" s="33"/>
    </row>
    <row r="2420" spans="2:4">
      <c r="B2420" s="14"/>
      <c r="C2420" s="32"/>
      <c r="D2420" s="33"/>
    </row>
    <row r="2421" spans="2:4">
      <c r="B2421" s="14"/>
      <c r="C2421" s="32"/>
      <c r="D2421" s="33"/>
    </row>
    <row r="2422" spans="2:4">
      <c r="B2422" s="14"/>
      <c r="C2422" s="32"/>
      <c r="D2422" s="33"/>
    </row>
    <row r="2423" spans="2:4">
      <c r="B2423" s="14"/>
      <c r="C2423" s="32"/>
      <c r="D2423" s="33"/>
    </row>
    <row r="2424" spans="2:4">
      <c r="B2424" s="14"/>
      <c r="C2424" s="32"/>
      <c r="D2424" s="33"/>
    </row>
    <row r="2425" spans="2:4">
      <c r="B2425" s="14"/>
      <c r="C2425" s="32"/>
      <c r="D2425" s="33"/>
    </row>
    <row r="2426" spans="2:4">
      <c r="B2426" s="14"/>
      <c r="C2426" s="32"/>
      <c r="D2426" s="33"/>
    </row>
    <row r="2427" spans="2:4">
      <c r="B2427" s="14"/>
      <c r="C2427" s="32"/>
      <c r="D2427" s="33"/>
    </row>
    <row r="2428" spans="2:4">
      <c r="B2428" s="14"/>
      <c r="C2428" s="32"/>
      <c r="D2428" s="33"/>
    </row>
    <row r="2429" spans="2:4">
      <c r="B2429" s="14"/>
      <c r="C2429" s="32"/>
      <c r="D2429" s="33"/>
    </row>
    <row r="2430" spans="2:4">
      <c r="B2430" s="14"/>
      <c r="C2430" s="32"/>
      <c r="D2430" s="33"/>
    </row>
    <row r="2431" spans="2:4">
      <c r="B2431" s="14"/>
      <c r="C2431" s="32"/>
      <c r="D2431" s="33"/>
    </row>
    <row r="2432" spans="2:4">
      <c r="B2432" s="14"/>
      <c r="C2432" s="32"/>
      <c r="D2432" s="33"/>
    </row>
    <row r="2433" spans="2:4">
      <c r="B2433" s="14"/>
      <c r="C2433" s="32"/>
      <c r="D2433" s="33"/>
    </row>
    <row r="2434" spans="2:4">
      <c r="B2434" s="14"/>
      <c r="C2434" s="32"/>
      <c r="D2434" s="33"/>
    </row>
    <row r="2435" spans="2:4">
      <c r="B2435" s="14"/>
      <c r="C2435" s="32"/>
      <c r="D2435" s="33"/>
    </row>
    <row r="2436" spans="2:4">
      <c r="B2436" s="14"/>
      <c r="C2436" s="32"/>
      <c r="D2436" s="33"/>
    </row>
    <row r="2437" spans="2:4">
      <c r="B2437" s="14"/>
      <c r="C2437" s="32"/>
      <c r="D2437" s="33"/>
    </row>
    <row r="2438" spans="2:4">
      <c r="B2438" s="14"/>
      <c r="C2438" s="32"/>
      <c r="D2438" s="33"/>
    </row>
    <row r="2439" spans="2:4">
      <c r="B2439" s="14"/>
      <c r="C2439" s="32"/>
      <c r="D2439" s="33"/>
    </row>
    <row r="2440" spans="2:4">
      <c r="B2440" s="14"/>
      <c r="C2440" s="32"/>
      <c r="D2440" s="33"/>
    </row>
    <row r="2441" spans="2:4">
      <c r="B2441" s="14"/>
      <c r="C2441" s="32"/>
      <c r="D2441" s="33"/>
    </row>
    <row r="2442" spans="2:4">
      <c r="B2442" s="14"/>
      <c r="C2442" s="32"/>
      <c r="D2442" s="33"/>
    </row>
    <row r="2443" spans="2:4">
      <c r="B2443" s="14"/>
      <c r="C2443" s="32"/>
      <c r="D2443" s="33"/>
    </row>
    <row r="2444" spans="2:4">
      <c r="B2444" s="14"/>
      <c r="C2444" s="32"/>
      <c r="D2444" s="33"/>
    </row>
    <row r="2445" spans="2:4">
      <c r="B2445" s="14"/>
      <c r="C2445" s="32"/>
      <c r="D2445" s="33"/>
    </row>
    <row r="2446" spans="2:4">
      <c r="B2446" s="14"/>
      <c r="C2446" s="32"/>
      <c r="D2446" s="33"/>
    </row>
    <row r="2447" spans="2:4">
      <c r="B2447" s="14"/>
      <c r="C2447" s="32"/>
      <c r="D2447" s="33"/>
    </row>
    <row r="2448" spans="2:4">
      <c r="B2448" s="14"/>
      <c r="C2448" s="32"/>
      <c r="D2448" s="33"/>
    </row>
    <row r="2449" spans="2:4">
      <c r="B2449" s="14"/>
      <c r="C2449" s="32"/>
      <c r="D2449" s="33"/>
    </row>
    <row r="2450" spans="2:4">
      <c r="B2450" s="14"/>
      <c r="C2450" s="32"/>
      <c r="D2450" s="33"/>
    </row>
    <row r="2451" spans="2:4">
      <c r="B2451" s="14"/>
      <c r="C2451" s="32"/>
      <c r="D2451" s="33"/>
    </row>
    <row r="2452" spans="2:4">
      <c r="B2452" s="14"/>
      <c r="C2452" s="32"/>
      <c r="D2452" s="33"/>
    </row>
    <row r="2453" spans="2:4">
      <c r="B2453" s="14"/>
      <c r="C2453" s="32"/>
      <c r="D2453" s="33"/>
    </row>
    <row r="2454" spans="2:4">
      <c r="B2454" s="14"/>
      <c r="C2454" s="32"/>
      <c r="D2454" s="33"/>
    </row>
    <row r="2455" spans="2:4">
      <c r="B2455" s="14"/>
      <c r="C2455" s="32"/>
      <c r="D2455" s="33"/>
    </row>
    <row r="2456" spans="2:4">
      <c r="B2456" s="14"/>
      <c r="C2456" s="32"/>
      <c r="D2456" s="33"/>
    </row>
    <row r="2457" spans="2:4">
      <c r="B2457" s="14"/>
      <c r="C2457" s="32"/>
      <c r="D2457" s="33"/>
    </row>
    <row r="2458" spans="2:4">
      <c r="B2458" s="14"/>
      <c r="C2458" s="32"/>
      <c r="D2458" s="33"/>
    </row>
    <row r="2459" spans="2:4">
      <c r="B2459" s="14"/>
      <c r="C2459" s="32"/>
      <c r="D2459" s="33"/>
    </row>
    <row r="2460" spans="2:4">
      <c r="B2460" s="14"/>
      <c r="C2460" s="32"/>
      <c r="D2460" s="33"/>
    </row>
    <row r="2461" spans="2:4">
      <c r="B2461" s="14"/>
      <c r="C2461" s="32"/>
      <c r="D2461" s="33"/>
    </row>
    <row r="2462" spans="2:4">
      <c r="B2462" s="14"/>
      <c r="C2462" s="32"/>
      <c r="D2462" s="33"/>
    </row>
    <row r="2463" spans="2:4">
      <c r="B2463" s="14"/>
      <c r="C2463" s="32"/>
      <c r="D2463" s="33"/>
    </row>
    <row r="2464" spans="2:4">
      <c r="B2464" s="14"/>
      <c r="C2464" s="32"/>
      <c r="D2464" s="33"/>
    </row>
    <row r="2465" spans="2:4">
      <c r="B2465" s="14"/>
      <c r="C2465" s="32"/>
      <c r="D2465" s="33"/>
    </row>
    <row r="2466" spans="2:4">
      <c r="B2466" s="14"/>
      <c r="C2466" s="32"/>
      <c r="D2466" s="33"/>
    </row>
    <row r="2467" spans="2:4">
      <c r="B2467" s="14"/>
      <c r="C2467" s="32"/>
      <c r="D2467" s="33"/>
    </row>
    <row r="2468" spans="2:4">
      <c r="B2468" s="14"/>
      <c r="C2468" s="32"/>
      <c r="D2468" s="33"/>
    </row>
    <row r="2469" spans="2:4">
      <c r="B2469" s="14"/>
      <c r="C2469" s="32"/>
      <c r="D2469" s="33"/>
    </row>
    <row r="2470" spans="2:4">
      <c r="B2470" s="14"/>
      <c r="C2470" s="32"/>
      <c r="D2470" s="33"/>
    </row>
    <row r="2471" spans="2:4">
      <c r="B2471" s="14"/>
      <c r="C2471" s="32"/>
      <c r="D2471" s="33"/>
    </row>
    <row r="2472" spans="2:4">
      <c r="B2472" s="14"/>
      <c r="C2472" s="32"/>
      <c r="D2472" s="33"/>
    </row>
    <row r="2473" spans="2:4">
      <c r="B2473" s="14"/>
      <c r="C2473" s="32"/>
      <c r="D2473" s="33"/>
    </row>
    <row r="2474" spans="2:4">
      <c r="B2474" s="14"/>
      <c r="C2474" s="32"/>
      <c r="D2474" s="33"/>
    </row>
    <row r="2475" spans="2:4">
      <c r="B2475" s="14"/>
      <c r="C2475" s="32"/>
      <c r="D2475" s="33"/>
    </row>
    <row r="2476" spans="2:4">
      <c r="B2476" s="14"/>
      <c r="C2476" s="32"/>
      <c r="D2476" s="33"/>
    </row>
    <row r="2477" spans="2:4">
      <c r="B2477" s="14"/>
      <c r="C2477" s="32"/>
      <c r="D2477" s="33"/>
    </row>
    <row r="2478" spans="2:4">
      <c r="B2478" s="14"/>
      <c r="C2478" s="32"/>
      <c r="D2478" s="33"/>
    </row>
    <row r="2479" spans="2:4">
      <c r="B2479" s="14"/>
      <c r="C2479" s="32"/>
      <c r="D2479" s="33"/>
    </row>
    <row r="2480" spans="2:4">
      <c r="B2480" s="14"/>
      <c r="C2480" s="32"/>
      <c r="D2480" s="33"/>
    </row>
    <row r="2481" spans="2:4">
      <c r="B2481" s="14"/>
      <c r="C2481" s="32"/>
      <c r="D2481" s="33"/>
    </row>
    <row r="2482" spans="2:4">
      <c r="B2482" s="14"/>
      <c r="C2482" s="32"/>
      <c r="D2482" s="33"/>
    </row>
    <row r="2483" spans="2:4">
      <c r="B2483" s="14"/>
      <c r="C2483" s="32"/>
      <c r="D2483" s="33"/>
    </row>
    <row r="2484" spans="2:4">
      <c r="B2484" s="14"/>
      <c r="C2484" s="32"/>
      <c r="D2484" s="33"/>
    </row>
    <row r="2485" spans="2:4">
      <c r="B2485" s="14"/>
      <c r="C2485" s="32"/>
      <c r="D2485" s="33"/>
    </row>
    <row r="2486" spans="2:4">
      <c r="B2486" s="14"/>
      <c r="C2486" s="32"/>
      <c r="D2486" s="33"/>
    </row>
    <row r="2487" spans="2:4">
      <c r="B2487" s="14"/>
      <c r="C2487" s="32"/>
      <c r="D2487" s="33"/>
    </row>
    <row r="2488" spans="2:4">
      <c r="B2488" s="14"/>
      <c r="C2488" s="32"/>
      <c r="D2488" s="33"/>
    </row>
    <row r="2489" spans="2:4">
      <c r="B2489" s="14"/>
      <c r="C2489" s="32"/>
      <c r="D2489" s="33"/>
    </row>
    <row r="2490" spans="2:4">
      <c r="B2490" s="14"/>
      <c r="C2490" s="32"/>
      <c r="D2490" s="33"/>
    </row>
    <row r="2491" spans="2:4">
      <c r="B2491" s="14"/>
      <c r="C2491" s="32"/>
      <c r="D2491" s="33"/>
    </row>
    <row r="2492" spans="2:4">
      <c r="B2492" s="14"/>
      <c r="C2492" s="32"/>
      <c r="D2492" s="33"/>
    </row>
    <row r="2493" spans="2:4">
      <c r="B2493" s="14"/>
      <c r="C2493" s="32"/>
      <c r="D2493" s="33"/>
    </row>
    <row r="2494" spans="2:4">
      <c r="B2494" s="14"/>
      <c r="C2494" s="32"/>
      <c r="D2494" s="33"/>
    </row>
    <row r="2495" spans="2:4">
      <c r="B2495" s="14"/>
      <c r="C2495" s="32"/>
      <c r="D2495" s="33"/>
    </row>
    <row r="2496" spans="2:4">
      <c r="B2496" s="14"/>
      <c r="C2496" s="32"/>
      <c r="D2496" s="33"/>
    </row>
    <row r="2497" spans="2:4">
      <c r="B2497" s="14"/>
      <c r="C2497" s="32"/>
      <c r="D2497" s="33"/>
    </row>
    <row r="2498" spans="2:4">
      <c r="B2498" s="14"/>
      <c r="C2498" s="32"/>
      <c r="D2498" s="33"/>
    </row>
    <row r="2499" spans="2:4">
      <c r="B2499" s="14"/>
      <c r="C2499" s="32"/>
      <c r="D2499" s="33"/>
    </row>
    <row r="2500" spans="2:4">
      <c r="B2500" s="14"/>
      <c r="C2500" s="32"/>
      <c r="D2500" s="33"/>
    </row>
    <row r="2501" spans="2:4">
      <c r="B2501" s="14"/>
      <c r="C2501" s="32"/>
      <c r="D2501" s="33"/>
    </row>
    <row r="2502" spans="2:4">
      <c r="B2502" s="14"/>
      <c r="C2502" s="32"/>
      <c r="D2502" s="33"/>
    </row>
    <row r="2503" spans="2:4">
      <c r="B2503" s="14"/>
      <c r="C2503" s="32"/>
      <c r="D2503" s="33"/>
    </row>
    <row r="2504" spans="2:4">
      <c r="B2504" s="14"/>
      <c r="C2504" s="32"/>
      <c r="D2504" s="33"/>
    </row>
    <row r="2505" spans="2:4">
      <c r="B2505" s="14"/>
      <c r="C2505" s="32"/>
      <c r="D2505" s="33"/>
    </row>
    <row r="2506" spans="2:4">
      <c r="B2506" s="14"/>
      <c r="C2506" s="32"/>
      <c r="D2506" s="33"/>
    </row>
    <row r="2507" spans="2:4">
      <c r="B2507" s="14"/>
      <c r="C2507" s="32"/>
      <c r="D2507" s="33"/>
    </row>
    <row r="2508" spans="2:4">
      <c r="B2508" s="14"/>
      <c r="C2508" s="32"/>
      <c r="D2508" s="33"/>
    </row>
    <row r="2509" spans="2:4">
      <c r="B2509" s="14"/>
      <c r="C2509" s="32"/>
      <c r="D2509" s="33"/>
    </row>
    <row r="2510" spans="2:4">
      <c r="B2510" s="14"/>
      <c r="C2510" s="32"/>
      <c r="D2510" s="33"/>
    </row>
    <row r="2511" spans="2:4">
      <c r="B2511" s="14"/>
      <c r="C2511" s="32"/>
      <c r="D2511" s="33"/>
    </row>
    <row r="2512" spans="2:4">
      <c r="B2512" s="14"/>
      <c r="C2512" s="32"/>
      <c r="D2512" s="33"/>
    </row>
    <row r="2513" spans="2:4">
      <c r="B2513" s="14"/>
      <c r="C2513" s="32"/>
      <c r="D2513" s="33"/>
    </row>
    <row r="2514" spans="2:4">
      <c r="B2514" s="14"/>
      <c r="C2514" s="32"/>
      <c r="D2514" s="33"/>
    </row>
    <row r="2515" spans="2:4">
      <c r="B2515" s="14"/>
      <c r="C2515" s="32"/>
      <c r="D2515" s="33"/>
    </row>
    <row r="2516" spans="2:4">
      <c r="B2516" s="14"/>
      <c r="C2516" s="32"/>
      <c r="D2516" s="33"/>
    </row>
    <row r="2517" spans="2:4">
      <c r="B2517" s="14"/>
      <c r="C2517" s="32"/>
      <c r="D2517" s="33"/>
    </row>
    <row r="2518" spans="2:4">
      <c r="B2518" s="14"/>
      <c r="C2518" s="32"/>
      <c r="D2518" s="33"/>
    </row>
    <row r="2519" spans="2:4">
      <c r="B2519" s="14"/>
      <c r="C2519" s="32"/>
      <c r="D2519" s="33"/>
    </row>
    <row r="2520" spans="2:4">
      <c r="B2520" s="14"/>
      <c r="C2520" s="32"/>
      <c r="D2520" s="33"/>
    </row>
    <row r="2521" spans="2:4">
      <c r="B2521" s="14"/>
      <c r="C2521" s="32"/>
      <c r="D2521" s="33"/>
    </row>
    <row r="2522" spans="2:4">
      <c r="B2522" s="14"/>
      <c r="C2522" s="32"/>
      <c r="D2522" s="33"/>
    </row>
    <row r="2523" spans="2:4">
      <c r="B2523" s="14"/>
      <c r="C2523" s="32"/>
      <c r="D2523" s="33"/>
    </row>
    <row r="2524" spans="2:4">
      <c r="B2524" s="14"/>
      <c r="C2524" s="32"/>
      <c r="D2524" s="33"/>
    </row>
    <row r="2525" spans="2:4">
      <c r="B2525" s="14"/>
      <c r="C2525" s="32"/>
      <c r="D2525" s="33"/>
    </row>
    <row r="2526" spans="2:4">
      <c r="B2526" s="14"/>
      <c r="C2526" s="32"/>
      <c r="D2526" s="33"/>
    </row>
    <row r="2527" spans="2:4">
      <c r="B2527" s="14"/>
      <c r="C2527" s="32"/>
      <c r="D2527" s="33"/>
    </row>
    <row r="2528" spans="2:4">
      <c r="B2528" s="14"/>
      <c r="C2528" s="32"/>
      <c r="D2528" s="33"/>
    </row>
    <row r="2529" spans="2:4">
      <c r="B2529" s="14"/>
      <c r="C2529" s="32"/>
      <c r="D2529" s="33"/>
    </row>
    <row r="2530" spans="2:4">
      <c r="B2530" s="14"/>
      <c r="C2530" s="32"/>
      <c r="D2530" s="33"/>
    </row>
    <row r="2531" spans="2:4">
      <c r="B2531" s="14"/>
      <c r="C2531" s="32"/>
      <c r="D2531" s="33"/>
    </row>
    <row r="2532" spans="2:4">
      <c r="B2532" s="14"/>
      <c r="C2532" s="32"/>
      <c r="D2532" s="33"/>
    </row>
    <row r="2533" spans="2:4">
      <c r="B2533" s="14"/>
      <c r="C2533" s="32"/>
      <c r="D2533" s="33"/>
    </row>
    <row r="2534" spans="2:4">
      <c r="B2534" s="14"/>
      <c r="C2534" s="32"/>
      <c r="D2534" s="33"/>
    </row>
    <row r="2535" spans="2:4">
      <c r="B2535" s="14"/>
      <c r="C2535" s="32"/>
      <c r="D2535" s="33"/>
    </row>
    <row r="2536" spans="2:4">
      <c r="B2536" s="14"/>
      <c r="C2536" s="32"/>
      <c r="D2536" s="33"/>
    </row>
    <row r="2537" spans="2:4">
      <c r="B2537" s="14"/>
      <c r="C2537" s="32"/>
      <c r="D2537" s="33"/>
    </row>
    <row r="2538" spans="2:4">
      <c r="B2538" s="14"/>
      <c r="C2538" s="32"/>
      <c r="D2538" s="33"/>
    </row>
    <row r="2539" spans="2:4">
      <c r="B2539" s="14"/>
      <c r="C2539" s="32"/>
      <c r="D2539" s="33"/>
    </row>
    <row r="2540" spans="2:4">
      <c r="B2540" s="14"/>
      <c r="C2540" s="32"/>
      <c r="D2540" s="33"/>
    </row>
    <row r="2541" spans="2:4">
      <c r="B2541" s="14"/>
      <c r="C2541" s="32"/>
      <c r="D2541" s="33"/>
    </row>
    <row r="2542" spans="2:4">
      <c r="B2542" s="14"/>
      <c r="C2542" s="32"/>
      <c r="D2542" s="33"/>
    </row>
    <row r="2543" spans="2:4">
      <c r="B2543" s="14"/>
      <c r="C2543" s="32"/>
      <c r="D2543" s="33"/>
    </row>
    <row r="2544" spans="2:4">
      <c r="B2544" s="14"/>
      <c r="C2544" s="32"/>
      <c r="D2544" s="33"/>
    </row>
    <row r="2545" spans="2:4">
      <c r="B2545" s="14"/>
      <c r="C2545" s="32"/>
      <c r="D2545" s="33"/>
    </row>
    <row r="2546" spans="2:4">
      <c r="B2546" s="14"/>
      <c r="C2546" s="32"/>
      <c r="D2546" s="33"/>
    </row>
    <row r="2547" spans="2:4">
      <c r="B2547" s="14"/>
      <c r="C2547" s="32"/>
      <c r="D2547" s="33"/>
    </row>
    <row r="2548" spans="2:4">
      <c r="B2548" s="14"/>
      <c r="C2548" s="32"/>
      <c r="D2548" s="33"/>
    </row>
    <row r="2549" spans="2:4">
      <c r="B2549" s="14"/>
      <c r="C2549" s="32"/>
      <c r="D2549" s="33"/>
    </row>
    <row r="2550" spans="2:4">
      <c r="B2550" s="14"/>
      <c r="C2550" s="32"/>
      <c r="D2550" s="33"/>
    </row>
    <row r="2551" spans="2:4">
      <c r="B2551" s="14"/>
      <c r="C2551" s="32"/>
      <c r="D2551" s="33"/>
    </row>
    <row r="2552" spans="2:4">
      <c r="B2552" s="14"/>
      <c r="C2552" s="32"/>
      <c r="D2552" s="33"/>
    </row>
    <row r="2553" spans="2:4">
      <c r="B2553" s="14"/>
      <c r="C2553" s="32"/>
      <c r="D2553" s="33"/>
    </row>
    <row r="2554" spans="2:4">
      <c r="B2554" s="14"/>
      <c r="C2554" s="32"/>
      <c r="D2554" s="33"/>
    </row>
    <row r="2555" spans="2:4">
      <c r="B2555" s="14"/>
      <c r="C2555" s="32"/>
      <c r="D2555" s="33"/>
    </row>
    <row r="2556" spans="2:4">
      <c r="B2556" s="14"/>
      <c r="C2556" s="32"/>
      <c r="D2556" s="33"/>
    </row>
    <row r="2557" spans="2:4">
      <c r="B2557" s="14"/>
      <c r="C2557" s="32"/>
      <c r="D2557" s="33"/>
    </row>
    <row r="2558" spans="2:4">
      <c r="B2558" s="14"/>
      <c r="C2558" s="32"/>
      <c r="D2558" s="33"/>
    </row>
    <row r="2559" spans="2:4">
      <c r="B2559" s="14"/>
      <c r="C2559" s="32"/>
      <c r="D2559" s="33"/>
    </row>
    <row r="2560" spans="2:4">
      <c r="B2560" s="14"/>
      <c r="C2560" s="32"/>
      <c r="D2560" s="33"/>
    </row>
    <row r="2561" spans="2:4">
      <c r="B2561" s="14"/>
      <c r="C2561" s="32"/>
      <c r="D2561" s="33"/>
    </row>
    <row r="2562" spans="2:4">
      <c r="B2562" s="14"/>
      <c r="C2562" s="32"/>
      <c r="D2562" s="33"/>
    </row>
    <row r="2563" spans="2:4">
      <c r="B2563" s="14"/>
      <c r="C2563" s="32"/>
      <c r="D2563" s="33"/>
    </row>
    <row r="2564" spans="2:4">
      <c r="B2564" s="14"/>
      <c r="C2564" s="32"/>
      <c r="D2564" s="33"/>
    </row>
    <row r="2565" spans="2:4">
      <c r="B2565" s="14"/>
      <c r="C2565" s="32"/>
      <c r="D2565" s="33"/>
    </row>
    <row r="2566" spans="2:4">
      <c r="B2566" s="14"/>
      <c r="C2566" s="32"/>
      <c r="D2566" s="33"/>
    </row>
    <row r="2567" spans="2:4">
      <c r="B2567" s="14"/>
      <c r="C2567" s="32"/>
      <c r="D2567" s="33"/>
    </row>
    <row r="2568" spans="2:4">
      <c r="B2568" s="14"/>
      <c r="C2568" s="32"/>
      <c r="D2568" s="33"/>
    </row>
    <row r="2569" spans="2:4">
      <c r="B2569" s="14"/>
      <c r="C2569" s="32"/>
      <c r="D2569" s="33"/>
    </row>
    <row r="2570" spans="2:4">
      <c r="B2570" s="14"/>
      <c r="C2570" s="32"/>
      <c r="D2570" s="33"/>
    </row>
    <row r="2571" spans="2:4">
      <c r="B2571" s="14"/>
      <c r="C2571" s="32"/>
      <c r="D2571" s="33"/>
    </row>
    <row r="2572" spans="2:4">
      <c r="B2572" s="14"/>
      <c r="C2572" s="32"/>
      <c r="D2572" s="33"/>
    </row>
    <row r="2573" spans="2:4">
      <c r="B2573" s="14"/>
      <c r="C2573" s="32"/>
      <c r="D2573" s="33"/>
    </row>
    <row r="2574" spans="2:4">
      <c r="B2574" s="14"/>
      <c r="C2574" s="32"/>
      <c r="D2574" s="33"/>
    </row>
    <row r="2575" spans="2:4">
      <c r="B2575" s="14"/>
      <c r="C2575" s="32"/>
      <c r="D2575" s="33"/>
    </row>
    <row r="2576" spans="2:4">
      <c r="B2576" s="14"/>
      <c r="C2576" s="32"/>
      <c r="D2576" s="33"/>
    </row>
    <row r="2577" spans="2:4">
      <c r="B2577" s="14"/>
      <c r="C2577" s="32"/>
      <c r="D2577" s="33"/>
    </row>
    <row r="2578" spans="2:4">
      <c r="B2578" s="14"/>
      <c r="C2578" s="32"/>
      <c r="D2578" s="33"/>
    </row>
    <row r="2579" spans="2:4">
      <c r="B2579" s="14"/>
      <c r="C2579" s="32"/>
      <c r="D2579" s="33"/>
    </row>
    <row r="2580" spans="2:4">
      <c r="B2580" s="14"/>
      <c r="C2580" s="32"/>
      <c r="D2580" s="33"/>
    </row>
    <row r="2581" spans="2:4">
      <c r="B2581" s="14"/>
      <c r="C2581" s="32"/>
      <c r="D2581" s="33"/>
    </row>
    <row r="2582" spans="2:4">
      <c r="B2582" s="14"/>
      <c r="C2582" s="32"/>
      <c r="D2582" s="33"/>
    </row>
    <row r="2583" spans="2:4">
      <c r="B2583" s="14"/>
      <c r="C2583" s="32"/>
      <c r="D2583" s="33"/>
    </row>
    <row r="2584" spans="2:4">
      <c r="B2584" s="14"/>
      <c r="C2584" s="32"/>
      <c r="D2584" s="33"/>
    </row>
    <row r="2585" spans="2:4">
      <c r="B2585" s="14"/>
      <c r="C2585" s="32"/>
      <c r="D2585" s="33"/>
    </row>
    <row r="2586" spans="2:4">
      <c r="B2586" s="14"/>
      <c r="C2586" s="32"/>
      <c r="D2586" s="33"/>
    </row>
    <row r="2587" spans="2:4">
      <c r="B2587" s="14"/>
      <c r="C2587" s="32"/>
      <c r="D2587" s="33"/>
    </row>
    <row r="2588" spans="2:4">
      <c r="B2588" s="14"/>
      <c r="C2588" s="32"/>
      <c r="D2588" s="33"/>
    </row>
    <row r="2589" spans="2:4">
      <c r="B2589" s="14"/>
      <c r="C2589" s="32"/>
      <c r="D2589" s="33"/>
    </row>
    <row r="2590" spans="2:4">
      <c r="B2590" s="14"/>
      <c r="C2590" s="32"/>
      <c r="D2590" s="33"/>
    </row>
    <row r="2591" spans="2:4">
      <c r="B2591" s="14"/>
      <c r="C2591" s="32"/>
      <c r="D2591" s="33"/>
    </row>
    <row r="2592" spans="2:4">
      <c r="B2592" s="14"/>
      <c r="C2592" s="32"/>
      <c r="D2592" s="33"/>
    </row>
    <row r="2593" spans="2:4">
      <c r="B2593" s="14"/>
      <c r="C2593" s="32"/>
      <c r="D2593" s="33"/>
    </row>
    <row r="2594" spans="2:4">
      <c r="B2594" s="14"/>
      <c r="C2594" s="32"/>
      <c r="D2594" s="33"/>
    </row>
    <row r="2595" spans="2:4">
      <c r="B2595" s="14"/>
      <c r="C2595" s="32"/>
      <c r="D2595" s="33"/>
    </row>
    <row r="2596" spans="2:4">
      <c r="B2596" s="14"/>
      <c r="C2596" s="32"/>
      <c r="D2596" s="33"/>
    </row>
    <row r="2597" spans="2:4">
      <c r="B2597" s="14"/>
      <c r="C2597" s="32"/>
      <c r="D2597" s="33"/>
    </row>
    <row r="2598" spans="2:4">
      <c r="B2598" s="14"/>
      <c r="C2598" s="32"/>
      <c r="D2598" s="33"/>
    </row>
    <row r="2599" spans="2:4">
      <c r="B2599" s="14"/>
      <c r="C2599" s="32"/>
      <c r="D2599" s="33"/>
    </row>
    <row r="2600" spans="2:4">
      <c r="B2600" s="14"/>
      <c r="C2600" s="32"/>
      <c r="D2600" s="33"/>
    </row>
    <row r="2601" spans="2:4">
      <c r="B2601" s="14"/>
      <c r="C2601" s="32"/>
      <c r="D2601" s="33"/>
    </row>
    <row r="2602" spans="2:4">
      <c r="B2602" s="14"/>
      <c r="C2602" s="32"/>
      <c r="D2602" s="33"/>
    </row>
    <row r="2603" spans="2:4">
      <c r="B2603" s="14"/>
      <c r="C2603" s="32"/>
      <c r="D2603" s="33"/>
    </row>
    <row r="2604" spans="2:4">
      <c r="B2604" s="14"/>
      <c r="C2604" s="32"/>
      <c r="D2604" s="33"/>
    </row>
    <row r="2605" spans="2:4">
      <c r="B2605" s="14"/>
      <c r="C2605" s="32"/>
      <c r="D2605" s="33"/>
    </row>
    <row r="2606" spans="2:4">
      <c r="B2606" s="14"/>
      <c r="C2606" s="32"/>
      <c r="D2606" s="33"/>
    </row>
    <row r="2607" spans="2:4">
      <c r="B2607" s="14"/>
      <c r="C2607" s="32"/>
      <c r="D2607" s="33"/>
    </row>
    <row r="2608" spans="2:4">
      <c r="B2608" s="14"/>
      <c r="C2608" s="32"/>
      <c r="D2608" s="33"/>
    </row>
    <row r="2609" spans="2:4">
      <c r="B2609" s="14"/>
      <c r="C2609" s="32"/>
      <c r="D2609" s="33"/>
    </row>
    <row r="2610" spans="2:4">
      <c r="B2610" s="14"/>
      <c r="C2610" s="32"/>
      <c r="D2610" s="33"/>
    </row>
    <row r="2611" spans="2:4">
      <c r="B2611" s="14"/>
      <c r="C2611" s="32"/>
      <c r="D2611" s="33"/>
    </row>
    <row r="2612" spans="2:4">
      <c r="B2612" s="14"/>
      <c r="C2612" s="32"/>
      <c r="D2612" s="33"/>
    </row>
    <row r="2613" spans="2:4">
      <c r="B2613" s="14"/>
      <c r="C2613" s="32"/>
      <c r="D2613" s="33"/>
    </row>
    <row r="2614" spans="2:4">
      <c r="B2614" s="14"/>
      <c r="C2614" s="32"/>
      <c r="D2614" s="33"/>
    </row>
    <row r="2615" spans="2:4">
      <c r="B2615" s="14"/>
      <c r="C2615" s="32"/>
      <c r="D2615" s="33"/>
    </row>
    <row r="2616" spans="2:4">
      <c r="B2616" s="14"/>
      <c r="C2616" s="32"/>
      <c r="D2616" s="33"/>
    </row>
    <row r="2617" spans="2:4">
      <c r="B2617" s="14"/>
      <c r="C2617" s="32"/>
      <c r="D2617" s="33"/>
    </row>
    <row r="2618" spans="2:4">
      <c r="B2618" s="14"/>
      <c r="C2618" s="32"/>
      <c r="D2618" s="33"/>
    </row>
    <row r="2619" spans="2:4">
      <c r="B2619" s="14"/>
      <c r="C2619" s="32"/>
      <c r="D2619" s="33"/>
    </row>
    <row r="2620" spans="2:4">
      <c r="B2620" s="14"/>
      <c r="C2620" s="32"/>
      <c r="D2620" s="33"/>
    </row>
    <row r="2621" spans="2:4">
      <c r="B2621" s="14"/>
      <c r="C2621" s="32"/>
      <c r="D2621" s="33"/>
    </row>
    <row r="2622" spans="2:4">
      <c r="B2622" s="14"/>
      <c r="C2622" s="32"/>
      <c r="D2622" s="33"/>
    </row>
    <row r="2623" spans="2:4">
      <c r="B2623" s="14"/>
      <c r="C2623" s="32"/>
      <c r="D2623" s="33"/>
    </row>
    <row r="2624" spans="2:4">
      <c r="B2624" s="14"/>
      <c r="C2624" s="32"/>
      <c r="D2624" s="33"/>
    </row>
    <row r="2625" spans="2:4">
      <c r="B2625" s="14"/>
      <c r="C2625" s="32"/>
      <c r="D2625" s="33"/>
    </row>
    <row r="2626" spans="2:4">
      <c r="B2626" s="14"/>
      <c r="C2626" s="32"/>
      <c r="D2626" s="33"/>
    </row>
    <row r="2627" spans="2:4">
      <c r="B2627" s="14"/>
      <c r="C2627" s="32"/>
      <c r="D2627" s="33"/>
    </row>
    <row r="2628" spans="2:4">
      <c r="B2628" s="14"/>
      <c r="C2628" s="32"/>
      <c r="D2628" s="33"/>
    </row>
    <row r="2629" spans="2:4">
      <c r="B2629" s="14"/>
      <c r="C2629" s="32"/>
      <c r="D2629" s="33"/>
    </row>
    <row r="2630" spans="2:4">
      <c r="B2630" s="14"/>
      <c r="C2630" s="32"/>
      <c r="D2630" s="33"/>
    </row>
    <row r="2631" spans="2:4">
      <c r="B2631" s="14"/>
      <c r="C2631" s="32"/>
      <c r="D2631" s="33"/>
    </row>
    <row r="2632" spans="2:4">
      <c r="B2632" s="14"/>
      <c r="C2632" s="32"/>
      <c r="D2632" s="33"/>
    </row>
    <row r="2633" spans="2:4">
      <c r="B2633" s="14"/>
      <c r="C2633" s="32"/>
      <c r="D2633" s="33"/>
    </row>
    <row r="2634" spans="2:4">
      <c r="B2634" s="14"/>
      <c r="C2634" s="32"/>
      <c r="D2634" s="33"/>
    </row>
    <row r="2635" spans="2:4">
      <c r="B2635" s="14"/>
      <c r="C2635" s="32"/>
      <c r="D2635" s="33"/>
    </row>
    <row r="2636" spans="2:4">
      <c r="B2636" s="14"/>
      <c r="C2636" s="32"/>
      <c r="D2636" s="33"/>
    </row>
    <row r="2637" spans="2:4">
      <c r="B2637" s="14"/>
      <c r="C2637" s="32"/>
      <c r="D2637" s="33"/>
    </row>
    <row r="2638" spans="2:4">
      <c r="B2638" s="14"/>
      <c r="C2638" s="32"/>
      <c r="D2638" s="33"/>
    </row>
    <row r="2639" spans="2:4">
      <c r="B2639" s="14"/>
      <c r="C2639" s="32"/>
      <c r="D2639" s="33"/>
    </row>
    <row r="2640" spans="2:4">
      <c r="B2640" s="14"/>
      <c r="C2640" s="32"/>
      <c r="D2640" s="33"/>
    </row>
    <row r="2641" spans="2:4">
      <c r="B2641" s="14"/>
      <c r="C2641" s="32"/>
      <c r="D2641" s="33"/>
    </row>
    <row r="2642" spans="2:4">
      <c r="B2642" s="14"/>
      <c r="C2642" s="32"/>
      <c r="D2642" s="33"/>
    </row>
    <row r="2643" spans="2:4">
      <c r="B2643" s="14"/>
      <c r="C2643" s="32"/>
      <c r="D2643" s="33"/>
    </row>
    <row r="2644" spans="2:4">
      <c r="B2644" s="14"/>
      <c r="C2644" s="32"/>
      <c r="D2644" s="33"/>
    </row>
    <row r="2645" spans="2:4">
      <c r="B2645" s="14"/>
      <c r="C2645" s="32"/>
      <c r="D2645" s="33"/>
    </row>
    <row r="2646" spans="2:4">
      <c r="B2646" s="14"/>
      <c r="C2646" s="32"/>
      <c r="D2646" s="33"/>
    </row>
    <row r="2647" spans="2:4">
      <c r="B2647" s="14"/>
      <c r="C2647" s="32"/>
      <c r="D2647" s="33"/>
    </row>
    <row r="2648" spans="2:4">
      <c r="B2648" s="14"/>
      <c r="C2648" s="32"/>
      <c r="D2648" s="33"/>
    </row>
    <row r="2649" spans="2:4">
      <c r="B2649" s="14"/>
      <c r="C2649" s="32"/>
      <c r="D2649" s="33"/>
    </row>
    <row r="2650" spans="2:4">
      <c r="B2650" s="14"/>
      <c r="C2650" s="32"/>
      <c r="D2650" s="33"/>
    </row>
    <row r="2651" spans="2:4">
      <c r="B2651" s="14"/>
      <c r="C2651" s="32"/>
      <c r="D2651" s="33"/>
    </row>
    <row r="2652" spans="2:4">
      <c r="B2652" s="14"/>
      <c r="C2652" s="32"/>
      <c r="D2652" s="33"/>
    </row>
    <row r="2653" spans="2:4">
      <c r="B2653" s="14"/>
      <c r="C2653" s="32"/>
      <c r="D2653" s="33"/>
    </row>
    <row r="2654" spans="2:4">
      <c r="B2654" s="14"/>
      <c r="C2654" s="32"/>
      <c r="D2654" s="33"/>
    </row>
    <row r="2655" spans="2:4">
      <c r="B2655" s="14"/>
      <c r="C2655" s="32"/>
      <c r="D2655" s="33"/>
    </row>
    <row r="2656" spans="2:4">
      <c r="B2656" s="14"/>
      <c r="C2656" s="32"/>
      <c r="D2656" s="33"/>
    </row>
    <row r="2657" spans="2:4">
      <c r="B2657" s="14"/>
      <c r="C2657" s="32"/>
      <c r="D2657" s="33"/>
    </row>
    <row r="2658" spans="2:4">
      <c r="B2658" s="14"/>
      <c r="C2658" s="32"/>
      <c r="D2658" s="33"/>
    </row>
    <row r="2659" spans="2:4">
      <c r="B2659" s="14"/>
      <c r="C2659" s="32"/>
      <c r="D2659" s="33"/>
    </row>
    <row r="2660" spans="2:4">
      <c r="B2660" s="14"/>
      <c r="C2660" s="32"/>
      <c r="D2660" s="33"/>
    </row>
    <row r="2661" spans="2:4">
      <c r="B2661" s="14"/>
      <c r="C2661" s="32"/>
      <c r="D2661" s="33"/>
    </row>
    <row r="2662" spans="2:4">
      <c r="B2662" s="14"/>
      <c r="C2662" s="32"/>
      <c r="D2662" s="33"/>
    </row>
    <row r="2663" spans="2:4">
      <c r="B2663" s="14"/>
      <c r="C2663" s="32"/>
      <c r="D2663" s="33"/>
    </row>
    <row r="2664" spans="2:4">
      <c r="B2664" s="14"/>
      <c r="C2664" s="32"/>
      <c r="D2664" s="33"/>
    </row>
    <row r="2665" spans="2:4">
      <c r="B2665" s="14"/>
      <c r="C2665" s="32"/>
      <c r="D2665" s="33"/>
    </row>
    <row r="2666" spans="2:4">
      <c r="B2666" s="14"/>
      <c r="C2666" s="32"/>
      <c r="D2666" s="33"/>
    </row>
    <row r="2667" spans="2:4">
      <c r="B2667" s="14"/>
      <c r="C2667" s="32"/>
      <c r="D2667" s="33"/>
    </row>
    <row r="2668" spans="2:4">
      <c r="B2668" s="14"/>
      <c r="C2668" s="32"/>
      <c r="D2668" s="33"/>
    </row>
    <row r="2669" spans="2:4">
      <c r="B2669" s="14"/>
      <c r="C2669" s="32"/>
      <c r="D2669" s="33"/>
    </row>
    <row r="2670" spans="2:4">
      <c r="B2670" s="14"/>
      <c r="C2670" s="32"/>
      <c r="D2670" s="33"/>
    </row>
    <row r="2671" spans="2:4">
      <c r="B2671" s="14"/>
      <c r="C2671" s="32"/>
      <c r="D2671" s="33"/>
    </row>
    <row r="2672" spans="2:4">
      <c r="B2672" s="14"/>
      <c r="C2672" s="32"/>
      <c r="D2672" s="33"/>
    </row>
    <row r="2673" spans="2:4">
      <c r="B2673" s="14"/>
      <c r="C2673" s="32"/>
      <c r="D2673" s="33"/>
    </row>
    <row r="2674" spans="2:4">
      <c r="B2674" s="14"/>
      <c r="C2674" s="32"/>
      <c r="D2674" s="33"/>
    </row>
    <row r="2675" spans="2:4">
      <c r="B2675" s="14"/>
      <c r="C2675" s="32"/>
      <c r="D2675" s="33"/>
    </row>
    <row r="2676" spans="2:4">
      <c r="B2676" s="14"/>
      <c r="C2676" s="32"/>
      <c r="D2676" s="33"/>
    </row>
    <row r="2677" spans="2:4">
      <c r="B2677" s="14"/>
      <c r="C2677" s="32"/>
      <c r="D2677" s="33"/>
    </row>
    <row r="2678" spans="2:4">
      <c r="B2678" s="14"/>
      <c r="C2678" s="32"/>
      <c r="D2678" s="33"/>
    </row>
    <row r="2679" spans="2:4">
      <c r="B2679" s="14"/>
      <c r="C2679" s="32"/>
      <c r="D2679" s="33"/>
    </row>
    <row r="2680" spans="2:4">
      <c r="B2680" s="14"/>
      <c r="C2680" s="32"/>
      <c r="D2680" s="33"/>
    </row>
    <row r="2681" spans="2:4">
      <c r="B2681" s="14"/>
      <c r="C2681" s="32"/>
      <c r="D2681" s="33"/>
    </row>
    <row r="2682" spans="2:4">
      <c r="B2682" s="14"/>
      <c r="C2682" s="32"/>
      <c r="D2682" s="33"/>
    </row>
    <row r="2683" spans="2:4">
      <c r="B2683" s="14"/>
      <c r="C2683" s="32"/>
      <c r="D2683" s="33"/>
    </row>
    <row r="2684" spans="2:4">
      <c r="B2684" s="14"/>
      <c r="C2684" s="32"/>
      <c r="D2684" s="33"/>
    </row>
    <row r="2685" spans="2:4">
      <c r="B2685" s="14"/>
      <c r="C2685" s="32"/>
      <c r="D2685" s="33"/>
    </row>
    <row r="2686" spans="2:4">
      <c r="B2686" s="14"/>
      <c r="C2686" s="32"/>
      <c r="D2686" s="33"/>
    </row>
    <row r="2687" spans="2:4">
      <c r="B2687" s="14"/>
      <c r="C2687" s="32"/>
      <c r="D2687" s="33"/>
    </row>
    <row r="2688" spans="2:4">
      <c r="B2688" s="14"/>
      <c r="C2688" s="32"/>
      <c r="D2688" s="33"/>
    </row>
    <row r="2689" spans="2:4">
      <c r="B2689" s="14"/>
      <c r="C2689" s="32"/>
      <c r="D2689" s="33"/>
    </row>
    <row r="2690" spans="2:4">
      <c r="B2690" s="14"/>
      <c r="C2690" s="32"/>
      <c r="D2690" s="33"/>
    </row>
    <row r="2691" spans="2:4">
      <c r="B2691" s="14"/>
      <c r="C2691" s="32"/>
      <c r="D2691" s="33"/>
    </row>
    <row r="2692" spans="2:4">
      <c r="B2692" s="14"/>
      <c r="C2692" s="32"/>
      <c r="D2692" s="33"/>
    </row>
    <row r="2693" spans="2:4">
      <c r="B2693" s="14"/>
      <c r="C2693" s="32"/>
      <c r="D2693" s="33"/>
    </row>
    <row r="2694" spans="2:4">
      <c r="B2694" s="14"/>
      <c r="C2694" s="32"/>
      <c r="D2694" s="33"/>
    </row>
    <row r="2695" spans="2:4">
      <c r="B2695" s="14"/>
      <c r="C2695" s="32"/>
      <c r="D2695" s="33"/>
    </row>
    <row r="2696" spans="2:4">
      <c r="B2696" s="14"/>
      <c r="C2696" s="32"/>
      <c r="D2696" s="33"/>
    </row>
    <row r="2697" spans="2:4">
      <c r="B2697" s="14"/>
      <c r="C2697" s="32"/>
      <c r="D2697" s="33"/>
    </row>
    <row r="2698" spans="2:4">
      <c r="B2698" s="14"/>
      <c r="C2698" s="32"/>
      <c r="D2698" s="33"/>
    </row>
    <row r="2699" spans="2:4">
      <c r="B2699" s="14"/>
      <c r="C2699" s="32"/>
      <c r="D2699" s="33"/>
    </row>
    <row r="2700" spans="2:4">
      <c r="B2700" s="14"/>
      <c r="C2700" s="32"/>
      <c r="D2700" s="33"/>
    </row>
    <row r="2701" spans="2:4">
      <c r="B2701" s="14"/>
      <c r="C2701" s="32"/>
      <c r="D2701" s="33"/>
    </row>
    <row r="2702" spans="2:4">
      <c r="B2702" s="14"/>
      <c r="C2702" s="32"/>
      <c r="D2702" s="33"/>
    </row>
    <row r="2703" spans="2:4">
      <c r="B2703" s="14"/>
      <c r="C2703" s="32"/>
      <c r="D2703" s="33"/>
    </row>
    <row r="2704" spans="2:4">
      <c r="B2704" s="14"/>
      <c r="C2704" s="32"/>
      <c r="D2704" s="33"/>
    </row>
    <row r="2705" spans="2:4">
      <c r="B2705" s="14"/>
      <c r="C2705" s="32"/>
      <c r="D2705" s="33"/>
    </row>
    <row r="2706" spans="2:4">
      <c r="B2706" s="14"/>
      <c r="C2706" s="32"/>
      <c r="D2706" s="33"/>
    </row>
    <row r="2707" spans="2:4">
      <c r="B2707" s="14"/>
      <c r="C2707" s="32"/>
      <c r="D2707" s="33"/>
    </row>
    <row r="2708" spans="2:4">
      <c r="B2708" s="14"/>
      <c r="C2708" s="32"/>
      <c r="D2708" s="33"/>
    </row>
    <row r="2709" spans="2:4">
      <c r="B2709" s="14"/>
      <c r="C2709" s="32"/>
      <c r="D2709" s="33"/>
    </row>
    <row r="2710" spans="2:4">
      <c r="B2710" s="14"/>
      <c r="C2710" s="32"/>
      <c r="D2710" s="33"/>
    </row>
    <row r="2711" spans="2:4">
      <c r="B2711" s="14"/>
      <c r="C2711" s="32"/>
      <c r="D2711" s="33"/>
    </row>
    <row r="2712" spans="2:4">
      <c r="B2712" s="14"/>
      <c r="C2712" s="32"/>
      <c r="D2712" s="33"/>
    </row>
    <row r="2713" spans="2:4">
      <c r="B2713" s="14"/>
      <c r="C2713" s="32"/>
      <c r="D2713" s="33"/>
    </row>
    <row r="2714" spans="2:4">
      <c r="B2714" s="14"/>
      <c r="C2714" s="32"/>
      <c r="D2714" s="33"/>
    </row>
    <row r="2715" spans="2:4">
      <c r="B2715" s="14"/>
      <c r="C2715" s="32"/>
      <c r="D2715" s="33"/>
    </row>
    <row r="2716" spans="2:4">
      <c r="B2716" s="14"/>
      <c r="C2716" s="32"/>
      <c r="D2716" s="33"/>
    </row>
    <row r="2717" spans="2:4">
      <c r="B2717" s="14"/>
      <c r="C2717" s="32"/>
      <c r="D2717" s="33"/>
    </row>
    <row r="2718" spans="2:4">
      <c r="B2718" s="14"/>
      <c r="C2718" s="32"/>
      <c r="D2718" s="33"/>
    </row>
    <row r="2719" spans="2:4">
      <c r="B2719" s="14"/>
      <c r="C2719" s="32"/>
      <c r="D2719" s="33"/>
    </row>
    <row r="2720" spans="2:4">
      <c r="B2720" s="14"/>
      <c r="C2720" s="32"/>
      <c r="D2720" s="33"/>
    </row>
    <row r="2721" spans="2:4">
      <c r="B2721" s="14"/>
      <c r="C2721" s="32"/>
      <c r="D2721" s="33"/>
    </row>
    <row r="2722" spans="2:4">
      <c r="B2722" s="14"/>
      <c r="C2722" s="32"/>
      <c r="D2722" s="33"/>
    </row>
    <row r="2723" spans="2:4">
      <c r="B2723" s="14"/>
      <c r="C2723" s="32"/>
      <c r="D2723" s="33"/>
    </row>
    <row r="2724" spans="2:4">
      <c r="B2724" s="14"/>
      <c r="C2724" s="32"/>
      <c r="D2724" s="33"/>
    </row>
    <row r="2725" spans="2:4">
      <c r="B2725" s="14"/>
      <c r="C2725" s="32"/>
      <c r="D2725" s="33"/>
    </row>
    <row r="2726" spans="2:4">
      <c r="B2726" s="14"/>
      <c r="C2726" s="32"/>
      <c r="D2726" s="33"/>
    </row>
    <row r="2727" spans="2:4">
      <c r="B2727" s="14"/>
      <c r="C2727" s="32"/>
      <c r="D2727" s="33"/>
    </row>
    <row r="2728" spans="2:4">
      <c r="B2728" s="14"/>
      <c r="C2728" s="32"/>
      <c r="D2728" s="33"/>
    </row>
    <row r="2729" spans="2:4">
      <c r="B2729" s="14"/>
      <c r="C2729" s="32"/>
      <c r="D2729" s="33"/>
    </row>
    <row r="2730" spans="2:4">
      <c r="B2730" s="14"/>
      <c r="C2730" s="32"/>
      <c r="D2730" s="33"/>
    </row>
    <row r="2731" spans="2:4">
      <c r="B2731" s="14"/>
      <c r="C2731" s="32"/>
      <c r="D2731" s="33"/>
    </row>
    <row r="2732" spans="2:4">
      <c r="B2732" s="14"/>
      <c r="C2732" s="32"/>
      <c r="D2732" s="33"/>
    </row>
    <row r="2733" spans="2:4">
      <c r="B2733" s="14"/>
      <c r="C2733" s="32"/>
      <c r="D2733" s="33"/>
    </row>
    <row r="2734" spans="2:4">
      <c r="B2734" s="14"/>
      <c r="C2734" s="32"/>
      <c r="D2734" s="33"/>
    </row>
    <row r="2735" spans="2:4">
      <c r="B2735" s="14"/>
      <c r="C2735" s="32"/>
      <c r="D2735" s="33"/>
    </row>
    <row r="2736" spans="2:4">
      <c r="B2736" s="14"/>
      <c r="C2736" s="32"/>
      <c r="D2736" s="33"/>
    </row>
    <row r="2737" spans="2:4">
      <c r="B2737" s="14"/>
      <c r="C2737" s="32"/>
      <c r="D2737" s="33"/>
    </row>
    <row r="2738" spans="2:4">
      <c r="B2738" s="14"/>
      <c r="C2738" s="32"/>
      <c r="D2738" s="33"/>
    </row>
    <row r="2739" spans="2:4">
      <c r="B2739" s="14"/>
      <c r="C2739" s="32"/>
      <c r="D2739" s="33"/>
    </row>
    <row r="2740" spans="2:4">
      <c r="B2740" s="14"/>
      <c r="C2740" s="32"/>
      <c r="D2740" s="33"/>
    </row>
    <row r="2741" spans="2:4">
      <c r="B2741" s="14"/>
      <c r="C2741" s="32"/>
      <c r="D2741" s="33"/>
    </row>
    <row r="2742" spans="2:4">
      <c r="B2742" s="14"/>
      <c r="C2742" s="32"/>
      <c r="D2742" s="33"/>
    </row>
    <row r="2743" spans="2:4">
      <c r="B2743" s="14"/>
      <c r="C2743" s="32"/>
      <c r="D2743" s="33"/>
    </row>
    <row r="2744" spans="2:4">
      <c r="B2744" s="14"/>
      <c r="C2744" s="32"/>
      <c r="D2744" s="33"/>
    </row>
    <row r="2745" spans="2:4">
      <c r="B2745" s="14"/>
      <c r="C2745" s="32"/>
      <c r="D2745" s="33"/>
    </row>
    <row r="2746" spans="2:4">
      <c r="B2746" s="14"/>
      <c r="C2746" s="32"/>
      <c r="D2746" s="33"/>
    </row>
    <row r="2747" spans="2:4">
      <c r="B2747" s="14"/>
      <c r="C2747" s="32"/>
      <c r="D2747" s="33"/>
    </row>
    <row r="2748" spans="2:4">
      <c r="B2748" s="14"/>
      <c r="C2748" s="32"/>
      <c r="D2748" s="33"/>
    </row>
    <row r="2749" spans="2:4">
      <c r="B2749" s="14"/>
      <c r="C2749" s="32"/>
      <c r="D2749" s="33"/>
    </row>
    <row r="2750" spans="2:4">
      <c r="B2750" s="14"/>
      <c r="C2750" s="32"/>
      <c r="D2750" s="33"/>
    </row>
    <row r="2751" spans="2:4">
      <c r="B2751" s="14"/>
      <c r="C2751" s="32"/>
      <c r="D2751" s="33"/>
    </row>
    <row r="2752" spans="2:4">
      <c r="B2752" s="14"/>
      <c r="C2752" s="32"/>
      <c r="D2752" s="33"/>
    </row>
    <row r="2753" spans="2:4">
      <c r="B2753" s="14"/>
      <c r="C2753" s="32"/>
      <c r="D2753" s="33"/>
    </row>
    <row r="2754" spans="2:4">
      <c r="B2754" s="14"/>
      <c r="C2754" s="32"/>
      <c r="D2754" s="33"/>
    </row>
    <row r="2755" spans="2:4">
      <c r="B2755" s="14"/>
      <c r="C2755" s="32"/>
      <c r="D2755" s="33"/>
    </row>
    <row r="2756" spans="2:4">
      <c r="B2756" s="14"/>
      <c r="C2756" s="32"/>
      <c r="D2756" s="33"/>
    </row>
    <row r="2757" spans="2:4">
      <c r="B2757" s="14"/>
      <c r="C2757" s="32"/>
      <c r="D2757" s="33"/>
    </row>
    <row r="2758" spans="2:4">
      <c r="B2758" s="14"/>
      <c r="C2758" s="32"/>
      <c r="D2758" s="33"/>
    </row>
    <row r="2759" spans="2:4">
      <c r="B2759" s="14"/>
      <c r="C2759" s="32"/>
      <c r="D2759" s="33"/>
    </row>
    <row r="2760" spans="2:4">
      <c r="B2760" s="14"/>
      <c r="C2760" s="32"/>
      <c r="D2760" s="33"/>
    </row>
    <row r="2761" spans="2:4">
      <c r="B2761" s="14"/>
      <c r="C2761" s="32"/>
      <c r="D2761" s="33"/>
    </row>
    <row r="2762" spans="2:4">
      <c r="B2762" s="14"/>
      <c r="C2762" s="32"/>
      <c r="D2762" s="33"/>
    </row>
    <row r="2763" spans="2:4">
      <c r="B2763" s="14"/>
      <c r="C2763" s="32"/>
      <c r="D2763" s="33"/>
    </row>
    <row r="2764" spans="2:4">
      <c r="B2764" s="14"/>
      <c r="C2764" s="32"/>
      <c r="D2764" s="33"/>
    </row>
    <row r="2765" spans="2:4">
      <c r="B2765" s="14"/>
      <c r="C2765" s="32"/>
      <c r="D2765" s="33"/>
    </row>
    <row r="2766" spans="2:4">
      <c r="B2766" s="14"/>
      <c r="C2766" s="32"/>
      <c r="D2766" s="33"/>
    </row>
    <row r="2767" spans="2:4">
      <c r="B2767" s="14"/>
      <c r="C2767" s="32"/>
      <c r="D2767" s="33"/>
    </row>
    <row r="2768" spans="2:4">
      <c r="B2768" s="14"/>
      <c r="C2768" s="32"/>
      <c r="D2768" s="33"/>
    </row>
    <row r="2769" spans="2:4">
      <c r="B2769" s="14"/>
      <c r="C2769" s="32"/>
      <c r="D2769" s="33"/>
    </row>
    <row r="2770" spans="2:4">
      <c r="B2770" s="14"/>
      <c r="C2770" s="32"/>
      <c r="D2770" s="33"/>
    </row>
    <row r="2771" spans="2:4">
      <c r="B2771" s="14"/>
      <c r="C2771" s="32"/>
      <c r="D2771" s="33"/>
    </row>
    <row r="2772" spans="2:4">
      <c r="B2772" s="14"/>
      <c r="C2772" s="32"/>
      <c r="D2772" s="33"/>
    </row>
    <row r="2773" spans="2:4">
      <c r="B2773" s="14"/>
      <c r="C2773" s="32"/>
      <c r="D2773" s="33"/>
    </row>
    <row r="2774" spans="2:4">
      <c r="B2774" s="14"/>
      <c r="C2774" s="32"/>
      <c r="D2774" s="33"/>
    </row>
    <row r="2775" spans="2:4">
      <c r="B2775" s="14"/>
      <c r="C2775" s="32"/>
      <c r="D2775" s="33"/>
    </row>
    <row r="2776" spans="2:4">
      <c r="B2776" s="14"/>
      <c r="C2776" s="32"/>
      <c r="D2776" s="33"/>
    </row>
    <row r="2777" spans="2:4">
      <c r="B2777" s="14"/>
      <c r="C2777" s="32"/>
      <c r="D2777" s="33"/>
    </row>
    <row r="2778" spans="2:4">
      <c r="B2778" s="14"/>
      <c r="C2778" s="32"/>
      <c r="D2778" s="33"/>
    </row>
    <row r="2779" spans="2:4">
      <c r="B2779" s="14"/>
      <c r="C2779" s="32"/>
      <c r="D2779" s="33"/>
    </row>
    <row r="2780" spans="2:4">
      <c r="B2780" s="14"/>
      <c r="C2780" s="32"/>
      <c r="D2780" s="33"/>
    </row>
    <row r="2781" spans="2:4">
      <c r="B2781" s="14"/>
      <c r="C2781" s="32"/>
      <c r="D2781" s="33"/>
    </row>
    <row r="2782" spans="2:4">
      <c r="B2782" s="14"/>
      <c r="C2782" s="32"/>
      <c r="D2782" s="33"/>
    </row>
    <row r="2783" spans="2:4">
      <c r="B2783" s="14"/>
      <c r="C2783" s="32"/>
      <c r="D2783" s="33"/>
    </row>
    <row r="2784" spans="2:4">
      <c r="B2784" s="14"/>
      <c r="C2784" s="32"/>
      <c r="D2784" s="33"/>
    </row>
    <row r="2785" spans="2:4">
      <c r="B2785" s="14"/>
      <c r="C2785" s="32"/>
      <c r="D2785" s="33"/>
    </row>
    <row r="2786" spans="2:4">
      <c r="B2786" s="14"/>
      <c r="C2786" s="32"/>
      <c r="D2786" s="33"/>
    </row>
    <row r="2787" spans="2:4">
      <c r="B2787" s="14"/>
      <c r="C2787" s="32"/>
      <c r="D2787" s="33"/>
    </row>
    <row r="2788" spans="2:4">
      <c r="B2788" s="14"/>
      <c r="C2788" s="32"/>
      <c r="D2788" s="33"/>
    </row>
    <row r="2789" spans="2:4">
      <c r="B2789" s="14"/>
      <c r="C2789" s="32"/>
      <c r="D2789" s="33"/>
    </row>
    <row r="2790" spans="2:4">
      <c r="B2790" s="14"/>
      <c r="C2790" s="32"/>
      <c r="D2790" s="33"/>
    </row>
    <row r="2791" spans="2:4">
      <c r="B2791" s="14"/>
      <c r="C2791" s="32"/>
      <c r="D2791" s="33"/>
    </row>
    <row r="2792" spans="2:4">
      <c r="B2792" s="14"/>
      <c r="C2792" s="32"/>
      <c r="D2792" s="33"/>
    </row>
    <row r="2793" spans="2:4">
      <c r="B2793" s="14"/>
      <c r="C2793" s="32"/>
      <c r="D2793" s="33"/>
    </row>
    <row r="2794" spans="2:4">
      <c r="B2794" s="14"/>
      <c r="C2794" s="32"/>
      <c r="D2794" s="33"/>
    </row>
    <row r="2795" spans="2:4">
      <c r="B2795" s="14"/>
      <c r="C2795" s="32"/>
      <c r="D2795" s="33"/>
    </row>
    <row r="2796" spans="2:4">
      <c r="B2796" s="14"/>
      <c r="C2796" s="32"/>
      <c r="D2796" s="33"/>
    </row>
    <row r="2797" spans="2:4">
      <c r="B2797" s="14"/>
      <c r="C2797" s="32"/>
      <c r="D2797" s="33"/>
    </row>
    <row r="2798" spans="2:4">
      <c r="B2798" s="14"/>
      <c r="C2798" s="32"/>
      <c r="D2798" s="33"/>
    </row>
    <row r="2799" spans="2:4">
      <c r="B2799" s="14"/>
      <c r="C2799" s="32"/>
      <c r="D2799" s="33"/>
    </row>
    <row r="2800" spans="2:4">
      <c r="B2800" s="14"/>
      <c r="C2800" s="32"/>
      <c r="D2800" s="33"/>
    </row>
    <row r="2801" spans="2:4">
      <c r="B2801" s="14"/>
      <c r="C2801" s="32"/>
      <c r="D2801" s="33"/>
    </row>
    <row r="2802" spans="2:4">
      <c r="B2802" s="14"/>
      <c r="C2802" s="32"/>
      <c r="D2802" s="33"/>
    </row>
    <row r="2803" spans="2:4">
      <c r="B2803" s="14"/>
      <c r="C2803" s="32"/>
      <c r="D2803" s="33"/>
    </row>
    <row r="2804" spans="2:4">
      <c r="B2804" s="14"/>
      <c r="C2804" s="32"/>
      <c r="D2804" s="33"/>
    </row>
    <row r="2805" spans="2:4">
      <c r="B2805" s="14"/>
      <c r="C2805" s="32"/>
      <c r="D2805" s="33"/>
    </row>
    <row r="2806" spans="2:4">
      <c r="B2806" s="14"/>
      <c r="C2806" s="32"/>
      <c r="D2806" s="33"/>
    </row>
    <row r="2807" spans="2:4">
      <c r="B2807" s="14"/>
      <c r="C2807" s="32"/>
      <c r="D2807" s="33"/>
    </row>
    <row r="2808" spans="2:4">
      <c r="B2808" s="14"/>
      <c r="C2808" s="32"/>
      <c r="D2808" s="33"/>
    </row>
    <row r="2809" spans="2:4">
      <c r="B2809" s="14"/>
      <c r="C2809" s="32"/>
      <c r="D2809" s="33"/>
    </row>
    <row r="2810" spans="2:4">
      <c r="B2810" s="14"/>
      <c r="C2810" s="32"/>
      <c r="D2810" s="33"/>
    </row>
    <row r="2811" spans="2:4">
      <c r="B2811" s="14"/>
      <c r="C2811" s="32"/>
      <c r="D2811" s="33"/>
    </row>
    <row r="2812" spans="2:4">
      <c r="B2812" s="14"/>
      <c r="C2812" s="32"/>
      <c r="D2812" s="33"/>
    </row>
    <row r="2813" spans="2:4">
      <c r="B2813" s="14"/>
      <c r="C2813" s="32"/>
      <c r="D2813" s="33"/>
    </row>
    <row r="2814" spans="2:4">
      <c r="B2814" s="14"/>
      <c r="C2814" s="32"/>
      <c r="D2814" s="33"/>
    </row>
    <row r="2815" spans="2:4">
      <c r="B2815" s="14"/>
      <c r="C2815" s="32"/>
      <c r="D2815" s="33"/>
    </row>
    <row r="2816" spans="2:4">
      <c r="B2816" s="14"/>
      <c r="C2816" s="32"/>
      <c r="D2816" s="33"/>
    </row>
    <row r="2817" spans="2:4">
      <c r="B2817" s="14"/>
      <c r="C2817" s="32"/>
      <c r="D2817" s="33"/>
    </row>
    <row r="2818" spans="2:4">
      <c r="B2818" s="14"/>
      <c r="C2818" s="32"/>
      <c r="D2818" s="33"/>
    </row>
    <row r="2819" spans="2:4">
      <c r="B2819" s="14"/>
      <c r="C2819" s="32"/>
      <c r="D2819" s="33"/>
    </row>
    <row r="2820" spans="2:4">
      <c r="B2820" s="14"/>
      <c r="C2820" s="32"/>
      <c r="D2820" s="33"/>
    </row>
    <row r="2821" spans="2:4">
      <c r="B2821" s="14"/>
      <c r="C2821" s="32"/>
      <c r="D2821" s="33"/>
    </row>
    <row r="2822" spans="2:4">
      <c r="B2822" s="14"/>
      <c r="C2822" s="32"/>
      <c r="D2822" s="33"/>
    </row>
    <row r="2823" spans="2:4">
      <c r="B2823" s="14"/>
      <c r="C2823" s="32"/>
      <c r="D2823" s="33"/>
    </row>
    <row r="2824" spans="2:4">
      <c r="B2824" s="14"/>
      <c r="C2824" s="32"/>
      <c r="D2824" s="33"/>
    </row>
    <row r="2825" spans="2:4">
      <c r="B2825" s="14"/>
      <c r="C2825" s="32"/>
      <c r="D2825" s="33"/>
    </row>
    <row r="2826" spans="2:4">
      <c r="B2826" s="14"/>
      <c r="C2826" s="32"/>
      <c r="D2826" s="33"/>
    </row>
    <row r="2827" spans="2:4">
      <c r="B2827" s="14"/>
      <c r="C2827" s="32"/>
      <c r="D2827" s="33"/>
    </row>
    <row r="2828" spans="2:4">
      <c r="B2828" s="14"/>
      <c r="C2828" s="32"/>
      <c r="D2828" s="33"/>
    </row>
    <row r="2829" spans="2:4">
      <c r="B2829" s="14"/>
      <c r="C2829" s="32"/>
      <c r="D2829" s="33"/>
    </row>
    <row r="2830" spans="2:4">
      <c r="B2830" s="14"/>
      <c r="C2830" s="32"/>
      <c r="D2830" s="33"/>
    </row>
    <row r="2831" spans="2:4">
      <c r="B2831" s="14"/>
      <c r="C2831" s="32"/>
      <c r="D2831" s="33"/>
    </row>
    <row r="2832" spans="2:4">
      <c r="B2832" s="14"/>
      <c r="C2832" s="32"/>
      <c r="D2832" s="33"/>
    </row>
    <row r="2833" spans="2:4">
      <c r="B2833" s="14"/>
      <c r="C2833" s="32"/>
      <c r="D2833" s="33"/>
    </row>
    <row r="2834" spans="2:4">
      <c r="B2834" s="14"/>
      <c r="C2834" s="32"/>
      <c r="D2834" s="33"/>
    </row>
    <row r="2835" spans="2:4">
      <c r="B2835" s="14"/>
      <c r="C2835" s="32"/>
      <c r="D2835" s="33"/>
    </row>
    <row r="2836" spans="2:4">
      <c r="B2836" s="14"/>
      <c r="C2836" s="32"/>
      <c r="D2836" s="33"/>
    </row>
    <row r="2837" spans="2:4">
      <c r="B2837" s="14"/>
      <c r="C2837" s="32"/>
      <c r="D2837" s="33"/>
    </row>
    <row r="2838" spans="2:4">
      <c r="B2838" s="14"/>
      <c r="C2838" s="32"/>
      <c r="D2838" s="33"/>
    </row>
    <row r="2839" spans="2:4">
      <c r="B2839" s="14"/>
      <c r="C2839" s="32"/>
      <c r="D2839" s="33"/>
    </row>
    <row r="2840" spans="2:4">
      <c r="B2840" s="14"/>
      <c r="C2840" s="32"/>
      <c r="D2840" s="33"/>
    </row>
    <row r="2841" spans="2:4">
      <c r="B2841" s="14"/>
      <c r="C2841" s="32"/>
      <c r="D2841" s="33"/>
    </row>
    <row r="2842" spans="2:4">
      <c r="B2842" s="14"/>
      <c r="C2842" s="32"/>
      <c r="D2842" s="33"/>
    </row>
    <row r="2843" spans="2:4">
      <c r="B2843" s="14"/>
      <c r="C2843" s="32"/>
      <c r="D2843" s="33"/>
    </row>
    <row r="2844" spans="2:4">
      <c r="B2844" s="14"/>
      <c r="C2844" s="32"/>
      <c r="D2844" s="33"/>
    </row>
    <row r="2845" spans="2:4">
      <c r="B2845" s="14"/>
      <c r="C2845" s="32"/>
      <c r="D2845" s="33"/>
    </row>
    <row r="2846" spans="2:4">
      <c r="B2846" s="14"/>
      <c r="C2846" s="32"/>
      <c r="D2846" s="33"/>
    </row>
    <row r="2847" spans="2:4">
      <c r="B2847" s="14"/>
      <c r="C2847" s="32"/>
      <c r="D2847" s="33"/>
    </row>
    <row r="2848" spans="2:4">
      <c r="B2848" s="14"/>
      <c r="C2848" s="32"/>
      <c r="D2848" s="33"/>
    </row>
    <row r="2849" spans="2:4">
      <c r="B2849" s="14"/>
      <c r="C2849" s="32"/>
      <c r="D2849" s="33"/>
    </row>
    <row r="2850" spans="2:4">
      <c r="B2850" s="14"/>
      <c r="C2850" s="32"/>
      <c r="D2850" s="33"/>
    </row>
    <row r="2851" spans="2:4">
      <c r="B2851" s="14"/>
      <c r="C2851" s="32"/>
      <c r="D2851" s="33"/>
    </row>
    <row r="2852" spans="2:4">
      <c r="B2852" s="14"/>
      <c r="C2852" s="32"/>
      <c r="D2852" s="33"/>
    </row>
    <row r="2853" spans="2:4">
      <c r="B2853" s="14"/>
      <c r="C2853" s="32"/>
      <c r="D2853" s="33"/>
    </row>
    <row r="2854" spans="2:4">
      <c r="B2854" s="14"/>
      <c r="C2854" s="32"/>
      <c r="D2854" s="33"/>
    </row>
    <row r="2855" spans="2:4">
      <c r="B2855" s="14"/>
      <c r="C2855" s="32"/>
      <c r="D2855" s="33"/>
    </row>
    <row r="2856" spans="2:4">
      <c r="B2856" s="14"/>
      <c r="C2856" s="32"/>
      <c r="D2856" s="33"/>
    </row>
    <row r="2857" spans="2:4">
      <c r="B2857" s="14"/>
      <c r="C2857" s="32"/>
      <c r="D2857" s="33"/>
    </row>
    <row r="2858" spans="2:4">
      <c r="B2858" s="14"/>
      <c r="C2858" s="32"/>
      <c r="D2858" s="33"/>
    </row>
    <row r="2859" spans="2:4">
      <c r="B2859" s="14"/>
      <c r="C2859" s="32"/>
      <c r="D2859" s="33"/>
    </row>
    <row r="2860" spans="2:4">
      <c r="B2860" s="14"/>
      <c r="C2860" s="32"/>
      <c r="D2860" s="33"/>
    </row>
    <row r="2861" spans="2:4">
      <c r="B2861" s="14"/>
      <c r="C2861" s="32"/>
      <c r="D2861" s="33"/>
    </row>
    <row r="2862" spans="2:4">
      <c r="B2862" s="14"/>
      <c r="C2862" s="32"/>
      <c r="D2862" s="33"/>
    </row>
    <row r="2863" spans="2:4">
      <c r="B2863" s="14"/>
      <c r="C2863" s="32"/>
      <c r="D2863" s="33"/>
    </row>
    <row r="2864" spans="2:4">
      <c r="B2864" s="14"/>
      <c r="C2864" s="32"/>
      <c r="D2864" s="33"/>
    </row>
    <row r="2865" spans="2:4">
      <c r="B2865" s="14"/>
      <c r="C2865" s="32"/>
      <c r="D2865" s="33"/>
    </row>
    <row r="2866" spans="2:4">
      <c r="B2866" s="14"/>
      <c r="C2866" s="32"/>
      <c r="D2866" s="33"/>
    </row>
    <row r="2867" spans="2:4">
      <c r="B2867" s="14"/>
      <c r="C2867" s="32"/>
      <c r="D2867" s="33"/>
    </row>
    <row r="2868" spans="2:4">
      <c r="B2868" s="14"/>
      <c r="C2868" s="32"/>
      <c r="D2868" s="33"/>
    </row>
    <row r="2869" spans="2:4">
      <c r="B2869" s="14"/>
      <c r="C2869" s="32"/>
      <c r="D2869" s="33"/>
    </row>
    <row r="2870" spans="2:4">
      <c r="B2870" s="14"/>
      <c r="C2870" s="32"/>
      <c r="D2870" s="33"/>
    </row>
    <row r="2871" spans="2:4">
      <c r="B2871" s="14"/>
      <c r="C2871" s="32"/>
      <c r="D2871" s="33"/>
    </row>
    <row r="2872" spans="2:4">
      <c r="B2872" s="14"/>
      <c r="C2872" s="32"/>
      <c r="D2872" s="33"/>
    </row>
    <row r="2873" spans="2:4">
      <c r="B2873" s="14"/>
      <c r="C2873" s="32"/>
      <c r="D2873" s="33"/>
    </row>
    <row r="2874" spans="2:4">
      <c r="B2874" s="14"/>
      <c r="C2874" s="32"/>
      <c r="D2874" s="33"/>
    </row>
    <row r="2875" spans="2:4">
      <c r="B2875" s="14"/>
      <c r="C2875" s="32"/>
      <c r="D2875" s="33"/>
    </row>
    <row r="2876" spans="2:4">
      <c r="B2876" s="14"/>
      <c r="C2876" s="32"/>
      <c r="D2876" s="33"/>
    </row>
    <row r="2877" spans="2:4">
      <c r="B2877" s="14"/>
      <c r="C2877" s="32"/>
      <c r="D2877" s="33"/>
    </row>
    <row r="2878" spans="2:4">
      <c r="B2878" s="14"/>
      <c r="C2878" s="32"/>
      <c r="D2878" s="33"/>
    </row>
    <row r="2879" spans="2:4">
      <c r="B2879" s="14"/>
      <c r="C2879" s="32"/>
      <c r="D2879" s="33"/>
    </row>
    <row r="2880" spans="2:4">
      <c r="B2880" s="14"/>
      <c r="C2880" s="32"/>
      <c r="D2880" s="33"/>
    </row>
    <row r="2881" spans="2:4">
      <c r="B2881" s="14"/>
      <c r="C2881" s="32"/>
      <c r="D2881" s="33"/>
    </row>
    <row r="2882" spans="2:4">
      <c r="B2882" s="14"/>
      <c r="C2882" s="32"/>
      <c r="D2882" s="33"/>
    </row>
    <row r="2883" spans="2:4">
      <c r="B2883" s="14"/>
      <c r="C2883" s="32"/>
      <c r="D2883" s="33"/>
    </row>
    <row r="2884" spans="2:4">
      <c r="B2884" s="14"/>
      <c r="C2884" s="32"/>
      <c r="D2884" s="33"/>
    </row>
    <row r="2885" spans="2:4">
      <c r="B2885" s="14"/>
      <c r="C2885" s="32"/>
      <c r="D2885" s="33"/>
    </row>
    <row r="2886" spans="2:4">
      <c r="B2886" s="14"/>
      <c r="C2886" s="32"/>
      <c r="D2886" s="33"/>
    </row>
    <row r="2887" spans="2:4">
      <c r="B2887" s="14"/>
      <c r="C2887" s="32"/>
      <c r="D2887" s="33"/>
    </row>
    <row r="2888" spans="2:4">
      <c r="B2888" s="14"/>
      <c r="C2888" s="32"/>
      <c r="D2888" s="33"/>
    </row>
    <row r="2889" spans="2:4">
      <c r="B2889" s="14"/>
      <c r="C2889" s="32"/>
      <c r="D2889" s="33"/>
    </row>
    <row r="2890" spans="2:4">
      <c r="B2890" s="14"/>
      <c r="C2890" s="32"/>
      <c r="D2890" s="33"/>
    </row>
    <row r="2891" spans="2:4">
      <c r="B2891" s="14"/>
      <c r="C2891" s="32"/>
      <c r="D2891" s="33"/>
    </row>
    <row r="2892" spans="2:4">
      <c r="B2892" s="14"/>
      <c r="C2892" s="32"/>
      <c r="D2892" s="33"/>
    </row>
    <row r="2893" spans="2:4">
      <c r="B2893" s="14"/>
      <c r="C2893" s="32"/>
      <c r="D2893" s="33"/>
    </row>
    <row r="2894" spans="2:4">
      <c r="B2894" s="14"/>
      <c r="C2894" s="32"/>
      <c r="D2894" s="33"/>
    </row>
    <row r="2895" spans="2:4">
      <c r="B2895" s="14"/>
      <c r="C2895" s="32"/>
      <c r="D2895" s="33"/>
    </row>
    <row r="2896" spans="2:4">
      <c r="B2896" s="14"/>
      <c r="C2896" s="32"/>
      <c r="D2896" s="33"/>
    </row>
    <row r="2897" spans="2:4">
      <c r="B2897" s="14"/>
      <c r="C2897" s="32"/>
      <c r="D2897" s="33"/>
    </row>
    <row r="2898" spans="2:4">
      <c r="B2898" s="14"/>
      <c r="C2898" s="32"/>
      <c r="D2898" s="33"/>
    </row>
    <row r="2899" spans="2:4">
      <c r="B2899" s="14"/>
      <c r="C2899" s="32"/>
      <c r="D2899" s="33"/>
    </row>
    <row r="2900" spans="2:4">
      <c r="B2900" s="14"/>
      <c r="C2900" s="32"/>
      <c r="D2900" s="33"/>
    </row>
    <row r="2901" spans="2:4">
      <c r="B2901" s="14"/>
      <c r="C2901" s="32"/>
      <c r="D2901" s="33"/>
    </row>
    <row r="2902" spans="2:4">
      <c r="B2902" s="14"/>
      <c r="C2902" s="32"/>
      <c r="D2902" s="33"/>
    </row>
    <row r="2903" spans="2:4">
      <c r="B2903" s="14"/>
      <c r="C2903" s="32"/>
      <c r="D2903" s="33"/>
    </row>
    <row r="2904" spans="2:4">
      <c r="B2904" s="14"/>
      <c r="C2904" s="32"/>
      <c r="D2904" s="33"/>
    </row>
    <row r="2905" spans="2:4">
      <c r="B2905" s="14"/>
      <c r="C2905" s="32"/>
      <c r="D2905" s="33"/>
    </row>
    <row r="2906" spans="2:4">
      <c r="B2906" s="14"/>
      <c r="C2906" s="32"/>
      <c r="D2906" s="33"/>
    </row>
    <row r="2907" spans="2:4">
      <c r="B2907" s="14"/>
      <c r="C2907" s="32"/>
      <c r="D2907" s="33"/>
    </row>
    <row r="2908" spans="2:4">
      <c r="B2908" s="14"/>
      <c r="C2908" s="32"/>
      <c r="D2908" s="33"/>
    </row>
    <row r="2909" spans="2:4">
      <c r="B2909" s="14"/>
      <c r="C2909" s="32"/>
      <c r="D2909" s="33"/>
    </row>
    <row r="2910" spans="2:4">
      <c r="B2910" s="14"/>
      <c r="C2910" s="32"/>
      <c r="D2910" s="33"/>
    </row>
    <row r="2911" spans="2:4">
      <c r="B2911" s="14"/>
      <c r="C2911" s="32"/>
      <c r="D2911" s="33"/>
    </row>
    <row r="2912" spans="2:4">
      <c r="B2912" s="14"/>
      <c r="C2912" s="32"/>
      <c r="D2912" s="33"/>
    </row>
    <row r="2913" spans="2:4">
      <c r="B2913" s="14"/>
      <c r="C2913" s="32"/>
      <c r="D2913" s="33"/>
    </row>
    <row r="2914" spans="2:4">
      <c r="B2914" s="14"/>
      <c r="C2914" s="32"/>
      <c r="D2914" s="33"/>
    </row>
    <row r="2915" spans="2:4">
      <c r="B2915" s="14"/>
      <c r="C2915" s="32"/>
      <c r="D2915" s="33"/>
    </row>
    <row r="2916" spans="2:4">
      <c r="B2916" s="14"/>
      <c r="C2916" s="32"/>
      <c r="D2916" s="33"/>
    </row>
    <row r="2917" spans="2:4">
      <c r="B2917" s="14"/>
      <c r="C2917" s="32"/>
      <c r="D2917" s="33"/>
    </row>
    <row r="2918" spans="2:4">
      <c r="B2918" s="14"/>
      <c r="C2918" s="32"/>
      <c r="D2918" s="33"/>
    </row>
    <row r="2919" spans="2:4">
      <c r="B2919" s="14"/>
      <c r="C2919" s="32"/>
      <c r="D2919" s="33"/>
    </row>
    <row r="2920" spans="2:4">
      <c r="B2920" s="14"/>
      <c r="C2920" s="32"/>
      <c r="D2920" s="33"/>
    </row>
    <row r="2921" spans="2:4">
      <c r="B2921" s="14"/>
      <c r="C2921" s="32"/>
      <c r="D2921" s="33"/>
    </row>
    <row r="2922" spans="2:4">
      <c r="B2922" s="14"/>
      <c r="C2922" s="32"/>
      <c r="D2922" s="33"/>
    </row>
    <row r="2923" spans="2:4">
      <c r="B2923" s="14"/>
      <c r="C2923" s="32"/>
      <c r="D2923" s="33"/>
    </row>
    <row r="2924" spans="2:4">
      <c r="B2924" s="14"/>
      <c r="C2924" s="32"/>
      <c r="D2924" s="33"/>
    </row>
    <row r="2925" spans="2:4">
      <c r="B2925" s="14"/>
      <c r="C2925" s="32"/>
      <c r="D2925" s="33"/>
    </row>
    <row r="2926" spans="2:4">
      <c r="B2926" s="14"/>
      <c r="C2926" s="32"/>
      <c r="D2926" s="33"/>
    </row>
    <row r="2927" spans="2:4">
      <c r="B2927" s="14"/>
      <c r="C2927" s="32"/>
      <c r="D2927" s="33"/>
    </row>
    <row r="2928" spans="2:4">
      <c r="B2928" s="14"/>
      <c r="C2928" s="32"/>
      <c r="D2928" s="33"/>
    </row>
    <row r="2929" spans="2:4">
      <c r="B2929" s="14"/>
      <c r="C2929" s="32"/>
      <c r="D2929" s="33"/>
    </row>
    <row r="2930" spans="2:4">
      <c r="B2930" s="14"/>
      <c r="C2930" s="32"/>
      <c r="D2930" s="33"/>
    </row>
    <row r="2931" spans="2:4">
      <c r="B2931" s="14"/>
      <c r="C2931" s="32"/>
      <c r="D2931" s="33"/>
    </row>
    <row r="2932" spans="2:4">
      <c r="B2932" s="14"/>
      <c r="C2932" s="32"/>
      <c r="D2932" s="33"/>
    </row>
    <row r="2933" spans="2:4">
      <c r="B2933" s="14"/>
      <c r="C2933" s="32"/>
      <c r="D2933" s="33"/>
    </row>
    <row r="2934" spans="2:4">
      <c r="B2934" s="14"/>
      <c r="C2934" s="32"/>
      <c r="D2934" s="33"/>
    </row>
    <row r="2935" spans="2:4">
      <c r="B2935" s="14"/>
      <c r="C2935" s="32"/>
      <c r="D2935" s="33"/>
    </row>
    <row r="2936" spans="2:4">
      <c r="B2936" s="14"/>
      <c r="C2936" s="32"/>
      <c r="D2936" s="33"/>
    </row>
    <row r="2937" spans="2:4">
      <c r="B2937" s="14"/>
      <c r="C2937" s="32"/>
      <c r="D2937" s="33"/>
    </row>
    <row r="2938" spans="2:4">
      <c r="B2938" s="14"/>
      <c r="C2938" s="32"/>
      <c r="D2938" s="33"/>
    </row>
    <row r="2939" spans="2:4">
      <c r="B2939" s="14"/>
      <c r="C2939" s="32"/>
      <c r="D2939" s="33"/>
    </row>
    <row r="2940" spans="2:4">
      <c r="B2940" s="14"/>
      <c r="C2940" s="32"/>
      <c r="D2940" s="33"/>
    </row>
    <row r="2941" spans="2:4">
      <c r="B2941" s="14"/>
      <c r="C2941" s="32"/>
      <c r="D2941" s="33"/>
    </row>
    <row r="2942" spans="2:4">
      <c r="B2942" s="14"/>
      <c r="C2942" s="32"/>
      <c r="D2942" s="33"/>
    </row>
    <row r="2943" spans="2:4">
      <c r="B2943" s="14"/>
      <c r="C2943" s="32"/>
      <c r="D2943" s="33"/>
    </row>
    <row r="2944" spans="2:4">
      <c r="B2944" s="14"/>
      <c r="C2944" s="32"/>
      <c r="D2944" s="33"/>
    </row>
    <row r="2945" spans="2:4">
      <c r="B2945" s="14"/>
      <c r="C2945" s="32"/>
      <c r="D2945" s="33"/>
    </row>
    <row r="2946" spans="2:4">
      <c r="B2946" s="14"/>
      <c r="C2946" s="32"/>
      <c r="D2946" s="33"/>
    </row>
    <row r="2947" spans="2:4">
      <c r="B2947" s="14"/>
      <c r="C2947" s="32"/>
      <c r="D2947" s="33"/>
    </row>
    <row r="2948" spans="2:4">
      <c r="B2948" s="14"/>
      <c r="C2948" s="32"/>
      <c r="D2948" s="33"/>
    </row>
    <row r="2949" spans="2:4">
      <c r="B2949" s="14"/>
      <c r="C2949" s="32"/>
      <c r="D2949" s="33"/>
    </row>
    <row r="2950" spans="2:4">
      <c r="B2950" s="14"/>
      <c r="C2950" s="32"/>
      <c r="D2950" s="33"/>
    </row>
    <row r="2951" spans="2:4">
      <c r="B2951" s="14"/>
      <c r="C2951" s="32"/>
      <c r="D2951" s="33"/>
    </row>
    <row r="2952" spans="2:4">
      <c r="B2952" s="14"/>
      <c r="C2952" s="32"/>
      <c r="D2952" s="33"/>
    </row>
    <row r="2953" spans="2:4">
      <c r="B2953" s="14"/>
      <c r="C2953" s="32"/>
      <c r="D2953" s="33"/>
    </row>
    <row r="2954" spans="2:4">
      <c r="B2954" s="14"/>
      <c r="C2954" s="32"/>
      <c r="D2954" s="33"/>
    </row>
    <row r="2955" spans="2:4">
      <c r="B2955" s="14"/>
      <c r="C2955" s="32"/>
      <c r="D2955" s="33"/>
    </row>
    <row r="2956" spans="2:4">
      <c r="B2956" s="14"/>
      <c r="C2956" s="32"/>
      <c r="D2956" s="33"/>
    </row>
    <row r="2957" spans="2:4">
      <c r="B2957" s="14"/>
      <c r="C2957" s="32"/>
      <c r="D2957" s="33"/>
    </row>
    <row r="2958" spans="2:4">
      <c r="B2958" s="14"/>
      <c r="C2958" s="32"/>
      <c r="D2958" s="33"/>
    </row>
    <row r="2959" spans="2:4">
      <c r="B2959" s="14"/>
      <c r="C2959" s="32"/>
      <c r="D2959" s="33"/>
    </row>
    <row r="2960" spans="2:4">
      <c r="B2960" s="14"/>
      <c r="C2960" s="32"/>
      <c r="D2960" s="33"/>
    </row>
    <row r="2961" spans="2:4">
      <c r="B2961" s="14"/>
      <c r="C2961" s="32"/>
      <c r="D2961" s="33"/>
    </row>
    <row r="2962" spans="2:4">
      <c r="B2962" s="14"/>
      <c r="C2962" s="32"/>
      <c r="D2962" s="33"/>
    </row>
    <row r="2963" spans="2:4">
      <c r="B2963" s="14"/>
      <c r="C2963" s="32"/>
      <c r="D2963" s="33"/>
    </row>
    <row r="2964" spans="2:4">
      <c r="B2964" s="14"/>
      <c r="C2964" s="32"/>
      <c r="D2964" s="33"/>
    </row>
    <row r="2965" spans="2:4">
      <c r="B2965" s="14"/>
      <c r="C2965" s="32"/>
      <c r="D2965" s="33"/>
    </row>
    <row r="2966" spans="2:4">
      <c r="B2966" s="14"/>
      <c r="C2966" s="32"/>
      <c r="D2966" s="33"/>
    </row>
    <row r="2967" spans="2:4">
      <c r="B2967" s="14"/>
      <c r="C2967" s="32"/>
      <c r="D2967" s="33"/>
    </row>
    <row r="2968" spans="2:4">
      <c r="B2968" s="14"/>
      <c r="C2968" s="32"/>
      <c r="D2968" s="33"/>
    </row>
    <row r="2969" spans="2:4">
      <c r="B2969" s="14"/>
      <c r="C2969" s="32"/>
      <c r="D2969" s="33"/>
    </row>
    <row r="2970" spans="2:4">
      <c r="B2970" s="14"/>
      <c r="C2970" s="32"/>
      <c r="D2970" s="33"/>
    </row>
    <row r="2971" spans="2:4">
      <c r="B2971" s="14"/>
      <c r="C2971" s="32"/>
      <c r="D2971" s="33"/>
    </row>
    <row r="2972" spans="2:4">
      <c r="B2972" s="14"/>
      <c r="C2972" s="32"/>
      <c r="D2972" s="33"/>
    </row>
    <row r="2973" spans="2:4">
      <c r="B2973" s="14"/>
      <c r="C2973" s="32"/>
      <c r="D2973" s="33"/>
    </row>
    <row r="2974" spans="2:4">
      <c r="B2974" s="14"/>
      <c r="C2974" s="32"/>
      <c r="D2974" s="33"/>
    </row>
    <row r="2975" spans="2:4">
      <c r="B2975" s="14"/>
      <c r="C2975" s="32"/>
      <c r="D2975" s="33"/>
    </row>
    <row r="2976" spans="2:4">
      <c r="B2976" s="14"/>
      <c r="C2976" s="32"/>
      <c r="D2976" s="33"/>
    </row>
    <row r="2977" spans="2:4">
      <c r="B2977" s="14"/>
      <c r="C2977" s="32"/>
      <c r="D2977" s="33"/>
    </row>
    <row r="2978" spans="2:4">
      <c r="B2978" s="14"/>
      <c r="C2978" s="32"/>
      <c r="D2978" s="33"/>
    </row>
    <row r="2979" spans="2:4">
      <c r="B2979" s="14"/>
      <c r="C2979" s="32"/>
      <c r="D2979" s="33"/>
    </row>
    <row r="2980" spans="2:4">
      <c r="B2980" s="14"/>
      <c r="C2980" s="32"/>
      <c r="D2980" s="33"/>
    </row>
    <row r="2981" spans="2:4">
      <c r="B2981" s="14"/>
      <c r="C2981" s="32"/>
      <c r="D2981" s="33"/>
    </row>
    <row r="2982" spans="2:4">
      <c r="B2982" s="14"/>
      <c r="C2982" s="32"/>
      <c r="D2982" s="33"/>
    </row>
    <row r="2983" spans="2:4">
      <c r="B2983" s="14"/>
      <c r="C2983" s="32"/>
      <c r="D2983" s="33"/>
    </row>
    <row r="2984" spans="2:4">
      <c r="B2984" s="14"/>
      <c r="C2984" s="32"/>
      <c r="D2984" s="33"/>
    </row>
    <row r="2985" spans="2:4">
      <c r="B2985" s="14"/>
      <c r="C2985" s="32"/>
      <c r="D2985" s="33"/>
    </row>
    <row r="2986" spans="2:4">
      <c r="B2986" s="14"/>
      <c r="C2986" s="32"/>
      <c r="D2986" s="33"/>
    </row>
    <row r="2987" spans="2:4">
      <c r="B2987" s="14"/>
      <c r="C2987" s="32"/>
      <c r="D2987" s="33"/>
    </row>
    <row r="2988" spans="2:4">
      <c r="B2988" s="14"/>
      <c r="C2988" s="32"/>
      <c r="D2988" s="33"/>
    </row>
    <row r="2989" spans="2:4">
      <c r="B2989" s="14"/>
      <c r="C2989" s="32"/>
      <c r="D2989" s="33"/>
    </row>
    <row r="2990" spans="2:4">
      <c r="B2990" s="14"/>
      <c r="C2990" s="32"/>
      <c r="D2990" s="33"/>
    </row>
    <row r="2991" spans="2:4">
      <c r="B2991" s="14"/>
      <c r="C2991" s="32"/>
      <c r="D2991" s="33"/>
    </row>
    <row r="2992" spans="2:4">
      <c r="B2992" s="14"/>
      <c r="C2992" s="32"/>
      <c r="D2992" s="33"/>
    </row>
    <row r="2993" spans="2:4">
      <c r="B2993" s="14"/>
      <c r="C2993" s="32"/>
      <c r="D2993" s="33"/>
    </row>
    <row r="2994" spans="2:4">
      <c r="B2994" s="14"/>
      <c r="C2994" s="32"/>
      <c r="D2994" s="33"/>
    </row>
    <row r="2995" spans="2:4">
      <c r="B2995" s="14"/>
      <c r="C2995" s="32"/>
      <c r="D2995" s="33"/>
    </row>
    <row r="2996" spans="2:4">
      <c r="B2996" s="14"/>
      <c r="C2996" s="32"/>
      <c r="D2996" s="33"/>
    </row>
    <row r="2997" spans="2:4">
      <c r="B2997" s="14"/>
      <c r="C2997" s="32"/>
      <c r="D2997" s="33"/>
    </row>
    <row r="2998" spans="2:4">
      <c r="B2998" s="14"/>
      <c r="C2998" s="32"/>
      <c r="D2998" s="33"/>
    </row>
    <row r="2999" spans="2:4">
      <c r="B2999" s="14"/>
      <c r="C2999" s="32"/>
      <c r="D2999" s="33"/>
    </row>
    <row r="3000" spans="2:4">
      <c r="B3000" s="14"/>
      <c r="C3000" s="32"/>
      <c r="D3000" s="33"/>
    </row>
    <row r="3001" spans="2:4">
      <c r="B3001" s="14"/>
      <c r="C3001" s="32"/>
      <c r="D3001" s="33"/>
    </row>
    <row r="3002" spans="2:4">
      <c r="B3002" s="14"/>
      <c r="C3002" s="32"/>
      <c r="D3002" s="33"/>
    </row>
    <row r="3003" spans="2:4">
      <c r="B3003" s="14"/>
      <c r="C3003" s="32"/>
      <c r="D3003" s="33"/>
    </row>
    <row r="3004" spans="2:4">
      <c r="B3004" s="14"/>
      <c r="C3004" s="32"/>
      <c r="D3004" s="33"/>
    </row>
    <row r="3005" spans="2:4">
      <c r="B3005" s="14"/>
      <c r="C3005" s="32"/>
      <c r="D3005" s="33"/>
    </row>
    <row r="3006" spans="2:4">
      <c r="B3006" s="14"/>
      <c r="C3006" s="32"/>
      <c r="D3006" s="33"/>
    </row>
    <row r="3007" spans="2:4">
      <c r="B3007" s="14"/>
      <c r="C3007" s="32"/>
      <c r="D3007" s="33"/>
    </row>
    <row r="3008" spans="2:4">
      <c r="B3008" s="14"/>
      <c r="C3008" s="32"/>
      <c r="D3008" s="33"/>
    </row>
    <row r="3009" spans="2:4">
      <c r="B3009" s="14"/>
      <c r="C3009" s="32"/>
      <c r="D3009" s="33"/>
    </row>
    <row r="3010" spans="2:4">
      <c r="B3010" s="14"/>
      <c r="C3010" s="32"/>
      <c r="D3010" s="33"/>
    </row>
    <row r="3011" spans="2:4">
      <c r="B3011" s="14"/>
      <c r="C3011" s="32"/>
      <c r="D3011" s="33"/>
    </row>
    <row r="3012" spans="2:4">
      <c r="B3012" s="14"/>
      <c r="C3012" s="32"/>
      <c r="D3012" s="33"/>
    </row>
    <row r="3013" spans="2:4">
      <c r="B3013" s="14"/>
      <c r="C3013" s="32"/>
      <c r="D3013" s="33"/>
    </row>
    <row r="3014" spans="2:4">
      <c r="B3014" s="14"/>
      <c r="C3014" s="32"/>
      <c r="D3014" s="33"/>
    </row>
    <row r="3015" spans="2:4">
      <c r="B3015" s="14"/>
      <c r="C3015" s="32"/>
      <c r="D3015" s="33"/>
    </row>
    <row r="3016" spans="2:4">
      <c r="B3016" s="14"/>
      <c r="C3016" s="32"/>
      <c r="D3016" s="33"/>
    </row>
    <row r="3017" spans="2:4">
      <c r="B3017" s="14"/>
      <c r="C3017" s="32"/>
      <c r="D3017" s="33"/>
    </row>
    <row r="3018" spans="2:4">
      <c r="B3018" s="14"/>
      <c r="C3018" s="32"/>
      <c r="D3018" s="33"/>
    </row>
    <row r="3019" spans="2:4">
      <c r="B3019" s="14"/>
      <c r="C3019" s="32"/>
      <c r="D3019" s="33"/>
    </row>
    <row r="3020" spans="2:4">
      <c r="B3020" s="14"/>
      <c r="C3020" s="32"/>
      <c r="D3020" s="33"/>
    </row>
    <row r="3021" spans="2:4">
      <c r="B3021" s="14"/>
      <c r="C3021" s="32"/>
      <c r="D3021" s="33"/>
    </row>
    <row r="3022" spans="2:4">
      <c r="B3022" s="14"/>
      <c r="C3022" s="32"/>
      <c r="D3022" s="33"/>
    </row>
    <row r="3023" spans="2:4">
      <c r="B3023" s="14"/>
      <c r="C3023" s="32"/>
      <c r="D3023" s="33"/>
    </row>
    <row r="3024" spans="2:4">
      <c r="B3024" s="14"/>
      <c r="C3024" s="32"/>
      <c r="D3024" s="33"/>
    </row>
    <row r="3025" spans="2:4">
      <c r="B3025" s="14"/>
      <c r="C3025" s="32"/>
      <c r="D3025" s="33"/>
    </row>
    <row r="3026" spans="2:4">
      <c r="B3026" s="14"/>
      <c r="C3026" s="32"/>
      <c r="D3026" s="33"/>
    </row>
    <row r="3027" spans="2:4">
      <c r="B3027" s="14"/>
      <c r="C3027" s="32"/>
      <c r="D3027" s="33"/>
    </row>
    <row r="3028" spans="2:4">
      <c r="B3028" s="14"/>
      <c r="C3028" s="32"/>
      <c r="D3028" s="33"/>
    </row>
    <row r="3029" spans="2:4">
      <c r="B3029" s="14"/>
      <c r="C3029" s="32"/>
      <c r="D3029" s="33"/>
    </row>
    <row r="3030" spans="2:4">
      <c r="B3030" s="14"/>
      <c r="C3030" s="32"/>
      <c r="D3030" s="33"/>
    </row>
    <row r="3031" spans="2:4">
      <c r="B3031" s="14"/>
      <c r="C3031" s="32"/>
      <c r="D3031" s="33"/>
    </row>
    <row r="3032" spans="2:4">
      <c r="B3032" s="14"/>
      <c r="C3032" s="32"/>
      <c r="D3032" s="33"/>
    </row>
    <row r="3033" spans="2:4">
      <c r="B3033" s="14"/>
      <c r="C3033" s="32"/>
      <c r="D3033" s="33"/>
    </row>
    <row r="3034" spans="2:4">
      <c r="B3034" s="14"/>
      <c r="C3034" s="32"/>
      <c r="D3034" s="33"/>
    </row>
    <row r="3035" spans="2:4">
      <c r="B3035" s="14"/>
      <c r="C3035" s="32"/>
      <c r="D3035" s="33"/>
    </row>
    <row r="3036" spans="2:4">
      <c r="B3036" s="14"/>
      <c r="C3036" s="32"/>
      <c r="D3036" s="33"/>
    </row>
    <row r="3037" spans="2:4">
      <c r="B3037" s="14"/>
      <c r="C3037" s="32"/>
      <c r="D3037" s="33"/>
    </row>
    <row r="3038" spans="2:4">
      <c r="B3038" s="14"/>
      <c r="C3038" s="32"/>
      <c r="D3038" s="33"/>
    </row>
    <row r="3039" spans="2:4">
      <c r="B3039" s="14"/>
      <c r="C3039" s="32"/>
      <c r="D3039" s="33"/>
    </row>
    <row r="3040" spans="2:4">
      <c r="B3040" s="14"/>
      <c r="C3040" s="32"/>
      <c r="D3040" s="33"/>
    </row>
    <row r="3041" spans="2:4">
      <c r="B3041" s="14"/>
      <c r="C3041" s="32"/>
      <c r="D3041" s="33"/>
    </row>
    <row r="3042" spans="2:4">
      <c r="B3042" s="14"/>
      <c r="C3042" s="32"/>
      <c r="D3042" s="33"/>
    </row>
    <row r="3043" spans="2:4">
      <c r="B3043" s="14"/>
      <c r="C3043" s="32"/>
      <c r="D3043" s="33"/>
    </row>
    <row r="3044" spans="2:4">
      <c r="B3044" s="14"/>
      <c r="C3044" s="32"/>
      <c r="D3044" s="33"/>
    </row>
    <row r="3045" spans="2:4">
      <c r="B3045" s="14"/>
      <c r="C3045" s="32"/>
      <c r="D3045" s="33"/>
    </row>
    <row r="3046" spans="2:4">
      <c r="B3046" s="14"/>
      <c r="C3046" s="32"/>
      <c r="D3046" s="33"/>
    </row>
    <row r="3047" spans="2:4">
      <c r="B3047" s="14"/>
      <c r="C3047" s="32"/>
      <c r="D3047" s="33"/>
    </row>
    <row r="3048" spans="2:4">
      <c r="B3048" s="14"/>
      <c r="C3048" s="32"/>
      <c r="D3048" s="33"/>
    </row>
    <row r="3049" spans="2:4">
      <c r="B3049" s="14"/>
      <c r="C3049" s="32"/>
      <c r="D3049" s="33"/>
    </row>
    <row r="3050" spans="2:4">
      <c r="B3050" s="14"/>
      <c r="C3050" s="32"/>
      <c r="D3050" s="33"/>
    </row>
    <row r="3051" spans="2:4">
      <c r="B3051" s="14"/>
      <c r="C3051" s="32"/>
      <c r="D3051" s="33"/>
    </row>
    <row r="3052" spans="2:4">
      <c r="B3052" s="14"/>
      <c r="C3052" s="32"/>
      <c r="D3052" s="33"/>
    </row>
    <row r="3053" spans="2:4">
      <c r="B3053" s="14"/>
      <c r="C3053" s="32"/>
      <c r="D3053" s="33"/>
    </row>
    <row r="3054" spans="2:4">
      <c r="B3054" s="14"/>
      <c r="C3054" s="32"/>
      <c r="D3054" s="33"/>
    </row>
    <row r="3055" spans="2:4">
      <c r="B3055" s="14"/>
      <c r="C3055" s="32"/>
      <c r="D3055" s="33"/>
    </row>
    <row r="3056" spans="2:4">
      <c r="B3056" s="14"/>
      <c r="C3056" s="32"/>
      <c r="D3056" s="33"/>
    </row>
    <row r="3057" spans="2:4">
      <c r="B3057" s="14"/>
      <c r="C3057" s="32"/>
      <c r="D3057" s="33"/>
    </row>
    <row r="3058" spans="2:4">
      <c r="B3058" s="14"/>
      <c r="C3058" s="32"/>
      <c r="D3058" s="33"/>
    </row>
    <row r="3059" spans="2:4">
      <c r="B3059" s="14"/>
      <c r="C3059" s="32"/>
      <c r="D3059" s="33"/>
    </row>
    <row r="3060" spans="2:4">
      <c r="B3060" s="14"/>
      <c r="C3060" s="32"/>
      <c r="D3060" s="33"/>
    </row>
    <row r="3061" spans="2:4">
      <c r="B3061" s="14"/>
      <c r="C3061" s="32"/>
      <c r="D3061" s="33"/>
    </row>
    <row r="3062" spans="2:4">
      <c r="B3062" s="14"/>
      <c r="C3062" s="32"/>
      <c r="D3062" s="33"/>
    </row>
    <row r="3063" spans="2:4">
      <c r="B3063" s="14"/>
      <c r="C3063" s="32"/>
      <c r="D3063" s="33"/>
    </row>
    <row r="3064" spans="2:4">
      <c r="B3064" s="14"/>
      <c r="C3064" s="32"/>
      <c r="D3064" s="33"/>
    </row>
    <row r="3065" spans="2:4">
      <c r="B3065" s="14"/>
      <c r="C3065" s="32"/>
      <c r="D3065" s="33"/>
    </row>
    <row r="3066" spans="2:4">
      <c r="B3066" s="14"/>
      <c r="C3066" s="32"/>
      <c r="D3066" s="33"/>
    </row>
    <row r="3067" spans="2:4">
      <c r="B3067" s="14"/>
      <c r="C3067" s="32"/>
      <c r="D3067" s="33"/>
    </row>
    <row r="3068" spans="2:4">
      <c r="B3068" s="14"/>
      <c r="C3068" s="32"/>
      <c r="D3068" s="33"/>
    </row>
    <row r="3069" spans="2:4">
      <c r="B3069" s="14"/>
      <c r="C3069" s="32"/>
      <c r="D3069" s="33"/>
    </row>
    <row r="3070" spans="2:4">
      <c r="B3070" s="14"/>
      <c r="C3070" s="32"/>
      <c r="D3070" s="33"/>
    </row>
    <row r="3071" spans="2:4">
      <c r="B3071" s="14"/>
      <c r="C3071" s="32"/>
      <c r="D3071" s="33"/>
    </row>
    <row r="3072" spans="2:4">
      <c r="B3072" s="14"/>
      <c r="C3072" s="32"/>
      <c r="D3072" s="33"/>
    </row>
    <row r="3073" spans="2:4">
      <c r="B3073" s="14"/>
      <c r="C3073" s="32"/>
      <c r="D3073" s="33"/>
    </row>
    <row r="3074" spans="2:4">
      <c r="B3074" s="14"/>
      <c r="C3074" s="32"/>
      <c r="D3074" s="33"/>
    </row>
    <row r="3075" spans="2:4">
      <c r="B3075" s="14"/>
      <c r="C3075" s="32"/>
      <c r="D3075" s="33"/>
    </row>
    <row r="3076" spans="2:4">
      <c r="B3076" s="14"/>
      <c r="C3076" s="32"/>
      <c r="D3076" s="33"/>
    </row>
    <row r="3077" spans="2:4">
      <c r="B3077" s="14"/>
      <c r="C3077" s="32"/>
      <c r="D3077" s="33"/>
    </row>
    <row r="3078" spans="2:4">
      <c r="B3078" s="14"/>
      <c r="C3078" s="32"/>
      <c r="D3078" s="33"/>
    </row>
    <row r="3079" spans="2:4">
      <c r="B3079" s="14"/>
      <c r="C3079" s="32"/>
      <c r="D3079" s="33"/>
    </row>
    <row r="3080" spans="2:4">
      <c r="B3080" s="14"/>
      <c r="C3080" s="32"/>
      <c r="D3080" s="33"/>
    </row>
    <row r="3081" spans="2:4">
      <c r="B3081" s="14"/>
      <c r="C3081" s="32"/>
      <c r="D3081" s="33"/>
    </row>
    <row r="3082" spans="2:4">
      <c r="B3082" s="14"/>
      <c r="C3082" s="32"/>
      <c r="D3082" s="33"/>
    </row>
    <row r="3083" spans="2:4">
      <c r="B3083" s="14"/>
      <c r="C3083" s="32"/>
      <c r="D3083" s="33"/>
    </row>
    <row r="3084" spans="2:4">
      <c r="B3084" s="14"/>
      <c r="C3084" s="32"/>
      <c r="D3084" s="33"/>
    </row>
    <row r="3085" spans="2:4">
      <c r="B3085" s="14"/>
      <c r="C3085" s="32"/>
      <c r="D3085" s="33"/>
    </row>
    <row r="3086" spans="2:4">
      <c r="B3086" s="14"/>
      <c r="C3086" s="32"/>
      <c r="D3086" s="33"/>
    </row>
    <row r="3087" spans="2:4">
      <c r="B3087" s="14"/>
      <c r="C3087" s="32"/>
      <c r="D3087" s="33"/>
    </row>
    <row r="3088" spans="2:4">
      <c r="B3088" s="14"/>
      <c r="C3088" s="32"/>
      <c r="D3088" s="33"/>
    </row>
    <row r="3089" spans="2:4">
      <c r="B3089" s="14"/>
      <c r="C3089" s="32"/>
      <c r="D3089" s="33"/>
    </row>
    <row r="3090" spans="2:4">
      <c r="B3090" s="14"/>
      <c r="C3090" s="32"/>
      <c r="D3090" s="33"/>
    </row>
    <row r="3091" spans="2:4">
      <c r="B3091" s="14"/>
      <c r="C3091" s="32"/>
      <c r="D3091" s="33"/>
    </row>
    <row r="3092" spans="2:4">
      <c r="B3092" s="14"/>
      <c r="C3092" s="32"/>
      <c r="D3092" s="33"/>
    </row>
    <row r="3093" spans="2:4">
      <c r="B3093" s="14"/>
      <c r="C3093" s="32"/>
      <c r="D3093" s="33"/>
    </row>
    <row r="3094" spans="2:4">
      <c r="B3094" s="14"/>
      <c r="C3094" s="32"/>
      <c r="D3094" s="33"/>
    </row>
    <row r="3095" spans="2:4">
      <c r="B3095" s="14"/>
      <c r="C3095" s="32"/>
      <c r="D3095" s="33"/>
    </row>
    <row r="3096" spans="2:4">
      <c r="B3096" s="14"/>
      <c r="C3096" s="32"/>
      <c r="D3096" s="33"/>
    </row>
    <row r="3097" spans="2:4">
      <c r="B3097" s="14"/>
      <c r="C3097" s="32"/>
      <c r="D3097" s="33"/>
    </row>
    <row r="3098" spans="2:4">
      <c r="B3098" s="14"/>
      <c r="C3098" s="32"/>
      <c r="D3098" s="33"/>
    </row>
    <row r="3099" spans="2:4">
      <c r="B3099" s="14"/>
      <c r="C3099" s="32"/>
      <c r="D3099" s="33"/>
    </row>
    <row r="3100" spans="2:4">
      <c r="B3100" s="14"/>
      <c r="C3100" s="32"/>
      <c r="D3100" s="33"/>
    </row>
    <row r="3101" spans="2:4">
      <c r="B3101" s="14"/>
      <c r="C3101" s="32"/>
      <c r="D3101" s="33"/>
    </row>
    <row r="3102" spans="2:4">
      <c r="B3102" s="14"/>
      <c r="C3102" s="32"/>
      <c r="D3102" s="33"/>
    </row>
    <row r="3103" spans="2:4">
      <c r="B3103" s="14"/>
      <c r="C3103" s="32"/>
      <c r="D3103" s="33"/>
    </row>
    <row r="3104" spans="2:4">
      <c r="B3104" s="14"/>
      <c r="C3104" s="32"/>
      <c r="D3104" s="33"/>
    </row>
    <row r="3105" spans="2:4">
      <c r="B3105" s="14"/>
      <c r="C3105" s="32"/>
      <c r="D3105" s="33"/>
    </row>
    <row r="3106" spans="2:4">
      <c r="B3106" s="14"/>
      <c r="C3106" s="32"/>
      <c r="D3106" s="33"/>
    </row>
    <row r="3107" spans="2:4">
      <c r="B3107" s="14"/>
      <c r="C3107" s="32"/>
      <c r="D3107" s="33"/>
    </row>
    <row r="3108" spans="2:4">
      <c r="B3108" s="14"/>
      <c r="C3108" s="32"/>
      <c r="D3108" s="33"/>
    </row>
    <row r="3109" spans="2:4">
      <c r="B3109" s="14"/>
      <c r="C3109" s="32"/>
      <c r="D3109" s="33"/>
    </row>
    <row r="3110" spans="2:4">
      <c r="B3110" s="14"/>
      <c r="C3110" s="32"/>
      <c r="D3110" s="33"/>
    </row>
    <row r="3111" spans="2:4">
      <c r="B3111" s="14"/>
      <c r="C3111" s="32"/>
      <c r="D3111" s="33"/>
    </row>
    <row r="3112" spans="2:4">
      <c r="B3112" s="14"/>
      <c r="C3112" s="32"/>
      <c r="D3112" s="33"/>
    </row>
    <row r="3113" spans="2:4">
      <c r="B3113" s="14"/>
      <c r="C3113" s="32"/>
      <c r="D3113" s="33"/>
    </row>
    <row r="3114" spans="2:4">
      <c r="B3114" s="14"/>
      <c r="C3114" s="32"/>
      <c r="D3114" s="33"/>
    </row>
    <row r="3115" spans="2:4">
      <c r="B3115" s="14"/>
      <c r="C3115" s="32"/>
      <c r="D3115" s="33"/>
    </row>
    <row r="3116" spans="2:4">
      <c r="B3116" s="14"/>
      <c r="C3116" s="32"/>
      <c r="D3116" s="33"/>
    </row>
    <row r="3117" spans="2:4">
      <c r="B3117" s="14"/>
      <c r="C3117" s="32"/>
      <c r="D3117" s="33"/>
    </row>
    <row r="3118" spans="2:4">
      <c r="B3118" s="14"/>
      <c r="C3118" s="32"/>
      <c r="D3118" s="33"/>
    </row>
    <row r="3119" spans="2:4">
      <c r="B3119" s="14"/>
      <c r="C3119" s="32"/>
      <c r="D3119" s="33"/>
    </row>
    <row r="3120" spans="2:4">
      <c r="B3120" s="14"/>
      <c r="C3120" s="32"/>
      <c r="D3120" s="33"/>
    </row>
    <row r="3121" spans="2:4">
      <c r="B3121" s="14"/>
      <c r="C3121" s="32"/>
      <c r="D3121" s="33"/>
    </row>
    <row r="3122" spans="2:4">
      <c r="B3122" s="14"/>
      <c r="C3122" s="32"/>
      <c r="D3122" s="33"/>
    </row>
    <row r="3123" spans="2:4">
      <c r="B3123" s="14"/>
      <c r="C3123" s="32"/>
      <c r="D3123" s="33"/>
    </row>
    <row r="3124" spans="2:4">
      <c r="B3124" s="14"/>
      <c r="C3124" s="32"/>
      <c r="D3124" s="33"/>
    </row>
    <row r="3125" spans="2:4">
      <c r="B3125" s="14"/>
      <c r="C3125" s="32"/>
      <c r="D3125" s="33"/>
    </row>
    <row r="3126" spans="2:4">
      <c r="B3126" s="14"/>
      <c r="C3126" s="32"/>
      <c r="D3126" s="33"/>
    </row>
    <row r="3127" spans="2:4">
      <c r="B3127" s="14"/>
      <c r="C3127" s="32"/>
      <c r="D3127" s="33"/>
    </row>
    <row r="3128" spans="2:4">
      <c r="B3128" s="14"/>
      <c r="C3128" s="32"/>
      <c r="D3128" s="33"/>
    </row>
    <row r="3129" spans="2:4">
      <c r="B3129" s="14"/>
      <c r="C3129" s="32"/>
      <c r="D3129" s="33"/>
    </row>
    <row r="3130" spans="2:4">
      <c r="B3130" s="14"/>
      <c r="C3130" s="32"/>
      <c r="D3130" s="33"/>
    </row>
    <row r="3131" spans="2:4">
      <c r="B3131" s="14"/>
      <c r="C3131" s="32"/>
      <c r="D3131" s="33"/>
    </row>
    <row r="3132" spans="2:4">
      <c r="B3132" s="14"/>
      <c r="C3132" s="32"/>
      <c r="D3132" s="33"/>
    </row>
    <row r="3133" spans="2:4">
      <c r="B3133" s="14"/>
      <c r="C3133" s="32"/>
      <c r="D3133" s="33"/>
    </row>
    <row r="3134" spans="2:4">
      <c r="B3134" s="14"/>
      <c r="C3134" s="32"/>
      <c r="D3134" s="33"/>
    </row>
    <row r="3135" spans="2:4">
      <c r="B3135" s="14"/>
      <c r="C3135" s="32"/>
      <c r="D3135" s="33"/>
    </row>
    <row r="3136" spans="2:4">
      <c r="B3136" s="14"/>
      <c r="C3136" s="32"/>
      <c r="D3136" s="33"/>
    </row>
    <row r="3137" spans="2:4">
      <c r="B3137" s="14"/>
      <c r="C3137" s="32"/>
      <c r="D3137" s="33"/>
    </row>
    <row r="3138" spans="2:4">
      <c r="B3138" s="14"/>
      <c r="C3138" s="32"/>
      <c r="D3138" s="33"/>
    </row>
    <row r="3139" spans="2:4">
      <c r="B3139" s="14"/>
      <c r="C3139" s="32"/>
      <c r="D3139" s="33"/>
    </row>
    <row r="3140" spans="2:4">
      <c r="B3140" s="14"/>
      <c r="C3140" s="32"/>
      <c r="D3140" s="33"/>
    </row>
    <row r="3141" spans="2:4">
      <c r="B3141" s="14"/>
      <c r="C3141" s="32"/>
      <c r="D3141" s="33"/>
    </row>
    <row r="3142" spans="2:4">
      <c r="B3142" s="14"/>
      <c r="C3142" s="32"/>
      <c r="D3142" s="33"/>
    </row>
    <row r="3143" spans="2:4">
      <c r="B3143" s="14"/>
      <c r="C3143" s="32"/>
      <c r="D3143" s="33"/>
    </row>
    <row r="3144" spans="2:4">
      <c r="B3144" s="14"/>
      <c r="C3144" s="32"/>
      <c r="D3144" s="33"/>
    </row>
    <row r="3145" spans="2:4">
      <c r="B3145" s="14"/>
      <c r="C3145" s="32"/>
      <c r="D3145" s="33"/>
    </row>
    <row r="3146" spans="2:4">
      <c r="B3146" s="14"/>
      <c r="C3146" s="32"/>
      <c r="D3146" s="33"/>
    </row>
    <row r="3147" spans="2:4">
      <c r="B3147" s="14"/>
      <c r="C3147" s="32"/>
      <c r="D3147" s="33"/>
    </row>
    <row r="3148" spans="2:4">
      <c r="B3148" s="14"/>
      <c r="C3148" s="32"/>
      <c r="D3148" s="33"/>
    </row>
    <row r="3149" spans="2:4">
      <c r="B3149" s="14"/>
      <c r="C3149" s="32"/>
      <c r="D3149" s="33"/>
    </row>
    <row r="3150" spans="2:4">
      <c r="B3150" s="14"/>
      <c r="C3150" s="32"/>
      <c r="D3150" s="33"/>
    </row>
    <row r="3151" spans="2:4">
      <c r="B3151" s="14"/>
      <c r="C3151" s="32"/>
      <c r="D3151" s="33"/>
    </row>
    <row r="3152" spans="2:4">
      <c r="B3152" s="14"/>
      <c r="C3152" s="32"/>
      <c r="D3152" s="33"/>
    </row>
    <row r="3153" spans="2:4">
      <c r="B3153" s="14"/>
      <c r="C3153" s="32"/>
      <c r="D3153" s="33"/>
    </row>
    <row r="3154" spans="2:4">
      <c r="B3154" s="14"/>
      <c r="C3154" s="32"/>
      <c r="D3154" s="33"/>
    </row>
    <row r="3155" spans="2:4">
      <c r="B3155" s="14"/>
      <c r="C3155" s="32"/>
      <c r="D3155" s="33"/>
    </row>
    <row r="3156" spans="2:4">
      <c r="B3156" s="14"/>
      <c r="C3156" s="32"/>
      <c r="D3156" s="33"/>
    </row>
    <row r="3157" spans="2:4">
      <c r="B3157" s="14"/>
      <c r="C3157" s="32"/>
      <c r="D3157" s="33"/>
    </row>
    <row r="3158" spans="2:4">
      <c r="B3158" s="14"/>
      <c r="C3158" s="32"/>
      <c r="D3158" s="33"/>
    </row>
    <row r="3159" spans="2:4">
      <c r="B3159" s="14"/>
      <c r="C3159" s="32"/>
      <c r="D3159" s="33"/>
    </row>
    <row r="3160" spans="2:4">
      <c r="B3160" s="14"/>
      <c r="C3160" s="32"/>
      <c r="D3160" s="33"/>
    </row>
    <row r="3161" spans="2:4">
      <c r="B3161" s="14"/>
      <c r="C3161" s="32"/>
      <c r="D3161" s="33"/>
    </row>
    <row r="3162" spans="2:4">
      <c r="B3162" s="14"/>
      <c r="C3162" s="32"/>
      <c r="D3162" s="33"/>
    </row>
    <row r="3163" spans="2:4">
      <c r="B3163" s="14"/>
      <c r="C3163" s="32"/>
      <c r="D3163" s="33"/>
    </row>
    <row r="3164" spans="2:4">
      <c r="B3164" s="14"/>
      <c r="C3164" s="32"/>
      <c r="D3164" s="33"/>
    </row>
    <row r="3165" spans="2:4">
      <c r="B3165" s="14"/>
      <c r="C3165" s="32"/>
      <c r="D3165" s="33"/>
    </row>
    <row r="3166" spans="2:4">
      <c r="B3166" s="14"/>
      <c r="C3166" s="32"/>
      <c r="D3166" s="33"/>
    </row>
    <row r="3167" spans="2:4">
      <c r="B3167" s="14"/>
      <c r="C3167" s="32"/>
      <c r="D3167" s="33"/>
    </row>
    <row r="3168" spans="2:4">
      <c r="B3168" s="14"/>
      <c r="C3168" s="32"/>
      <c r="D3168" s="33"/>
    </row>
    <row r="3169" spans="2:4">
      <c r="B3169" s="14"/>
      <c r="C3169" s="32"/>
      <c r="D3169" s="33"/>
    </row>
    <row r="3170" spans="2:4">
      <c r="B3170" s="14"/>
      <c r="C3170" s="32"/>
      <c r="D3170" s="33"/>
    </row>
    <row r="3171" spans="2:4">
      <c r="B3171" s="14"/>
      <c r="C3171" s="32"/>
      <c r="D3171" s="33"/>
    </row>
    <row r="3172" spans="2:4">
      <c r="B3172" s="14"/>
      <c r="C3172" s="32"/>
      <c r="D3172" s="33"/>
    </row>
    <row r="3173" spans="2:4">
      <c r="B3173" s="14"/>
      <c r="C3173" s="32"/>
      <c r="D3173" s="33"/>
    </row>
    <row r="3174" spans="2:4">
      <c r="B3174" s="14"/>
      <c r="C3174" s="32"/>
      <c r="D3174" s="33"/>
    </row>
    <row r="3175" spans="2:4">
      <c r="B3175" s="14"/>
      <c r="C3175" s="32"/>
      <c r="D3175" s="33"/>
    </row>
    <row r="3176" spans="2:4">
      <c r="B3176" s="14"/>
      <c r="C3176" s="32"/>
      <c r="D3176" s="33"/>
    </row>
    <row r="3177" spans="2:4">
      <c r="B3177" s="14"/>
      <c r="C3177" s="32"/>
      <c r="D3177" s="33"/>
    </row>
    <row r="3178" spans="2:4">
      <c r="B3178" s="14"/>
      <c r="C3178" s="32"/>
      <c r="D3178" s="33"/>
    </row>
    <row r="3179" spans="2:4">
      <c r="B3179" s="14"/>
      <c r="C3179" s="32"/>
      <c r="D3179" s="33"/>
    </row>
    <row r="3180" spans="2:4">
      <c r="B3180" s="14"/>
      <c r="C3180" s="32"/>
      <c r="D3180" s="33"/>
    </row>
    <row r="3181" spans="2:4">
      <c r="B3181" s="14"/>
      <c r="C3181" s="32"/>
      <c r="D3181" s="33"/>
    </row>
    <row r="3182" spans="2:4">
      <c r="B3182" s="14"/>
      <c r="C3182" s="32"/>
      <c r="D3182" s="33"/>
    </row>
    <row r="3183" spans="2:4">
      <c r="B3183" s="14"/>
      <c r="C3183" s="32"/>
      <c r="D3183" s="33"/>
    </row>
    <row r="3184" spans="2:4">
      <c r="B3184" s="14"/>
      <c r="C3184" s="32"/>
      <c r="D3184" s="33"/>
    </row>
    <row r="3185" spans="2:4">
      <c r="B3185" s="14"/>
      <c r="C3185" s="32"/>
      <c r="D3185" s="33"/>
    </row>
    <row r="3186" spans="2:4">
      <c r="B3186" s="14"/>
      <c r="C3186" s="32"/>
      <c r="D3186" s="33"/>
    </row>
    <row r="3187" spans="2:4">
      <c r="B3187" s="14"/>
      <c r="C3187" s="32"/>
      <c r="D3187" s="33"/>
    </row>
    <row r="3188" spans="2:4">
      <c r="B3188" s="14"/>
      <c r="C3188" s="32"/>
      <c r="D3188" s="33"/>
    </row>
    <row r="3189" spans="2:4">
      <c r="B3189" s="14"/>
      <c r="C3189" s="32"/>
      <c r="D3189" s="33"/>
    </row>
    <row r="3190" spans="2:4">
      <c r="B3190" s="14"/>
      <c r="C3190" s="32"/>
      <c r="D3190" s="33"/>
    </row>
    <row r="3191" spans="2:4">
      <c r="B3191" s="14"/>
      <c r="C3191" s="32"/>
      <c r="D3191" s="33"/>
    </row>
    <row r="3192" spans="2:4">
      <c r="B3192" s="14"/>
      <c r="C3192" s="32"/>
      <c r="D3192" s="33"/>
    </row>
    <row r="3193" spans="2:4">
      <c r="B3193" s="14"/>
      <c r="C3193" s="32"/>
      <c r="D3193" s="33"/>
    </row>
    <row r="3194" spans="2:4">
      <c r="B3194" s="14"/>
      <c r="C3194" s="32"/>
      <c r="D3194" s="33"/>
    </row>
    <row r="3195" spans="2:4">
      <c r="B3195" s="14"/>
      <c r="C3195" s="32"/>
      <c r="D3195" s="33"/>
    </row>
    <row r="3196" spans="2:4">
      <c r="B3196" s="14"/>
      <c r="C3196" s="32"/>
      <c r="D3196" s="33"/>
    </row>
    <row r="3197" spans="2:4">
      <c r="B3197" s="14"/>
      <c r="C3197" s="32"/>
      <c r="D3197" s="33"/>
    </row>
    <row r="3198" spans="2:4">
      <c r="B3198" s="14"/>
      <c r="C3198" s="32"/>
      <c r="D3198" s="33"/>
    </row>
    <row r="3199" spans="2:4">
      <c r="B3199" s="14"/>
      <c r="C3199" s="32"/>
      <c r="D3199" s="33"/>
    </row>
    <row r="3200" spans="2:4">
      <c r="B3200" s="14"/>
      <c r="C3200" s="32"/>
      <c r="D3200" s="33"/>
    </row>
    <row r="3201" spans="2:4">
      <c r="B3201" s="14"/>
      <c r="C3201" s="32"/>
      <c r="D3201" s="33"/>
    </row>
    <row r="3202" spans="2:4">
      <c r="B3202" s="14"/>
      <c r="C3202" s="32"/>
      <c r="D3202" s="33"/>
    </row>
    <row r="3203" spans="2:4">
      <c r="B3203" s="14"/>
      <c r="C3203" s="32"/>
      <c r="D3203" s="33"/>
    </row>
    <row r="3204" spans="2:4">
      <c r="B3204" s="14"/>
      <c r="C3204" s="32"/>
      <c r="D3204" s="33"/>
    </row>
    <row r="3205" spans="2:4">
      <c r="B3205" s="14"/>
      <c r="C3205" s="32"/>
      <c r="D3205" s="33"/>
    </row>
    <row r="3206" spans="2:4">
      <c r="B3206" s="14"/>
      <c r="C3206" s="32"/>
      <c r="D3206" s="33"/>
    </row>
    <row r="3207" spans="2:4">
      <c r="B3207" s="14"/>
      <c r="C3207" s="32"/>
      <c r="D3207" s="33"/>
    </row>
    <row r="3208" spans="2:4">
      <c r="B3208" s="14"/>
      <c r="C3208" s="32"/>
      <c r="D3208" s="33"/>
    </row>
    <row r="3209" spans="2:4">
      <c r="B3209" s="14"/>
      <c r="C3209" s="32"/>
      <c r="D3209" s="33"/>
    </row>
    <row r="3210" spans="2:4">
      <c r="B3210" s="14"/>
      <c r="C3210" s="32"/>
      <c r="D3210" s="33"/>
    </row>
    <row r="3211" spans="2:4">
      <c r="B3211" s="14"/>
      <c r="C3211" s="32"/>
      <c r="D3211" s="33"/>
    </row>
    <row r="3212" spans="2:4">
      <c r="B3212" s="14"/>
      <c r="C3212" s="32"/>
      <c r="D3212" s="33"/>
    </row>
    <row r="3213" spans="2:4">
      <c r="B3213" s="14"/>
      <c r="C3213" s="32"/>
      <c r="D3213" s="33"/>
    </row>
    <row r="3214" spans="2:4">
      <c r="B3214" s="14"/>
      <c r="C3214" s="32"/>
      <c r="D3214" s="33"/>
    </row>
    <row r="3215" spans="2:4">
      <c r="B3215" s="14"/>
      <c r="C3215" s="32"/>
      <c r="D3215" s="33"/>
    </row>
    <row r="3216" spans="2:4">
      <c r="B3216" s="14"/>
      <c r="C3216" s="32"/>
      <c r="D3216" s="33"/>
    </row>
    <row r="3217" spans="2:4">
      <c r="B3217" s="14"/>
      <c r="C3217" s="32"/>
      <c r="D3217" s="33"/>
    </row>
    <row r="3218" spans="2:4">
      <c r="B3218" s="14"/>
      <c r="C3218" s="32"/>
      <c r="D3218" s="33"/>
    </row>
    <row r="3219" spans="2:4">
      <c r="B3219" s="14"/>
      <c r="C3219" s="32"/>
      <c r="D3219" s="33"/>
    </row>
    <row r="3220" spans="2:4">
      <c r="B3220" s="14"/>
      <c r="C3220" s="32"/>
      <c r="D3220" s="33"/>
    </row>
    <row r="3221" spans="2:4">
      <c r="B3221" s="14"/>
      <c r="C3221" s="32"/>
      <c r="D3221" s="33"/>
    </row>
    <row r="3222" spans="2:4">
      <c r="B3222" s="14"/>
      <c r="C3222" s="32"/>
      <c r="D3222" s="33"/>
    </row>
    <row r="3223" spans="2:4">
      <c r="B3223" s="14"/>
      <c r="C3223" s="32"/>
      <c r="D3223" s="33"/>
    </row>
    <row r="3224" spans="2:4">
      <c r="B3224" s="14"/>
      <c r="C3224" s="32"/>
      <c r="D3224" s="33"/>
    </row>
    <row r="3225" spans="2:4">
      <c r="B3225" s="14"/>
      <c r="C3225" s="32"/>
      <c r="D3225" s="33"/>
    </row>
    <row r="3226" spans="2:4">
      <c r="B3226" s="14"/>
      <c r="C3226" s="32"/>
      <c r="D3226" s="33"/>
    </row>
    <row r="3227" spans="2:4">
      <c r="B3227" s="14"/>
      <c r="C3227" s="32"/>
      <c r="D3227" s="33"/>
    </row>
    <row r="3228" spans="2:4">
      <c r="B3228" s="14"/>
      <c r="C3228" s="32"/>
      <c r="D3228" s="33"/>
    </row>
    <row r="3229" spans="2:4">
      <c r="B3229" s="14"/>
      <c r="C3229" s="32"/>
      <c r="D3229" s="33"/>
    </row>
    <row r="3230" spans="2:4">
      <c r="B3230" s="14"/>
      <c r="C3230" s="32"/>
      <c r="D3230" s="33"/>
    </row>
    <row r="3231" spans="2:4">
      <c r="B3231" s="14"/>
      <c r="C3231" s="32"/>
      <c r="D3231" s="33"/>
    </row>
    <row r="3232" spans="2:4">
      <c r="B3232" s="14"/>
      <c r="C3232" s="32"/>
      <c r="D3232" s="33"/>
    </row>
    <row r="3233" spans="2:4">
      <c r="B3233" s="14"/>
      <c r="C3233" s="32"/>
      <c r="D3233" s="33"/>
    </row>
    <row r="3234" spans="2:4">
      <c r="B3234" s="14"/>
      <c r="C3234" s="32"/>
      <c r="D3234" s="33"/>
    </row>
    <row r="3235" spans="2:4">
      <c r="B3235" s="14"/>
      <c r="C3235" s="32"/>
      <c r="D3235" s="33"/>
    </row>
    <row r="3236" spans="2:4">
      <c r="B3236" s="14"/>
      <c r="C3236" s="32"/>
      <c r="D3236" s="33"/>
    </row>
    <row r="3237" spans="2:4">
      <c r="B3237" s="14"/>
      <c r="C3237" s="32"/>
      <c r="D3237" s="33"/>
    </row>
    <row r="3238" spans="2:4">
      <c r="B3238" s="14"/>
      <c r="C3238" s="32"/>
      <c r="D3238" s="33"/>
    </row>
    <row r="3239" spans="2:4">
      <c r="B3239" s="14"/>
      <c r="C3239" s="32"/>
      <c r="D3239" s="33"/>
    </row>
    <row r="3240" spans="2:4">
      <c r="B3240" s="14"/>
      <c r="C3240" s="32"/>
      <c r="D3240" s="33"/>
    </row>
    <row r="3241" spans="2:4">
      <c r="B3241" s="14"/>
      <c r="C3241" s="32"/>
      <c r="D3241" s="33"/>
    </row>
    <row r="3242" spans="2:4">
      <c r="B3242" s="14"/>
      <c r="C3242" s="32"/>
      <c r="D3242" s="33"/>
    </row>
    <row r="3243" spans="2:4">
      <c r="B3243" s="14"/>
      <c r="C3243" s="32"/>
      <c r="D3243" s="33"/>
    </row>
    <row r="3244" spans="2:4">
      <c r="B3244" s="14"/>
      <c r="C3244" s="32"/>
      <c r="D3244" s="33"/>
    </row>
    <row r="3245" spans="2:4">
      <c r="B3245" s="14"/>
      <c r="C3245" s="32"/>
      <c r="D3245" s="33"/>
    </row>
    <row r="3246" spans="2:4">
      <c r="B3246" s="14"/>
      <c r="C3246" s="32"/>
      <c r="D3246" s="33"/>
    </row>
    <row r="3247" spans="2:4">
      <c r="B3247" s="14"/>
      <c r="C3247" s="32"/>
      <c r="D3247" s="33"/>
    </row>
    <row r="3248" spans="2:4">
      <c r="B3248" s="14"/>
      <c r="C3248" s="32"/>
      <c r="D3248" s="33"/>
    </row>
    <row r="3249" spans="2:4">
      <c r="B3249" s="14"/>
      <c r="C3249" s="32"/>
      <c r="D3249" s="33"/>
    </row>
    <row r="3250" spans="2:4">
      <c r="B3250" s="14"/>
      <c r="C3250" s="32"/>
      <c r="D3250" s="33"/>
    </row>
    <row r="3251" spans="2:4">
      <c r="B3251" s="14"/>
      <c r="C3251" s="32"/>
      <c r="D3251" s="33"/>
    </row>
    <row r="3252" spans="2:4">
      <c r="B3252" s="14"/>
      <c r="C3252" s="32"/>
      <c r="D3252" s="33"/>
    </row>
    <row r="3253" spans="2:4">
      <c r="B3253" s="14"/>
      <c r="C3253" s="32"/>
      <c r="D3253" s="33"/>
    </row>
    <row r="3254" spans="2:4">
      <c r="B3254" s="14"/>
      <c r="C3254" s="32"/>
      <c r="D3254" s="33"/>
    </row>
    <row r="3255" spans="2:4">
      <c r="B3255" s="14"/>
      <c r="C3255" s="32"/>
      <c r="D3255" s="33"/>
    </row>
    <row r="3256" spans="2:4">
      <c r="B3256" s="14"/>
      <c r="C3256" s="32"/>
      <c r="D3256" s="33"/>
    </row>
    <row r="3257" spans="2:4">
      <c r="B3257" s="14"/>
      <c r="C3257" s="32"/>
      <c r="D3257" s="33"/>
    </row>
    <row r="3258" spans="2:4">
      <c r="B3258" s="14"/>
      <c r="C3258" s="32"/>
      <c r="D3258" s="33"/>
    </row>
    <row r="3259" spans="2:4">
      <c r="B3259" s="14"/>
      <c r="C3259" s="32"/>
      <c r="D3259" s="33"/>
    </row>
    <row r="3260" spans="2:4">
      <c r="B3260" s="14"/>
      <c r="C3260" s="32"/>
      <c r="D3260" s="33"/>
    </row>
    <row r="3261" spans="2:4">
      <c r="B3261" s="14"/>
      <c r="C3261" s="32"/>
      <c r="D3261" s="33"/>
    </row>
    <row r="3262" spans="2:4">
      <c r="B3262" s="14"/>
      <c r="C3262" s="32"/>
      <c r="D3262" s="33"/>
    </row>
    <row r="3263" spans="2:4">
      <c r="B3263" s="14"/>
      <c r="C3263" s="32"/>
      <c r="D3263" s="33"/>
    </row>
    <row r="3264" spans="2:4">
      <c r="B3264" s="14"/>
      <c r="C3264" s="32"/>
      <c r="D3264" s="33"/>
    </row>
    <row r="3265" spans="2:4">
      <c r="B3265" s="14"/>
      <c r="C3265" s="32"/>
      <c r="D3265" s="33"/>
    </row>
    <row r="3266" spans="2:4">
      <c r="B3266" s="14"/>
      <c r="C3266" s="32"/>
      <c r="D3266" s="33"/>
    </row>
    <row r="3267" spans="2:4">
      <c r="B3267" s="14"/>
      <c r="C3267" s="32"/>
      <c r="D3267" s="33"/>
    </row>
    <row r="3268" spans="2:4">
      <c r="B3268" s="14"/>
      <c r="C3268" s="32"/>
      <c r="D3268" s="33"/>
    </row>
    <row r="3269" spans="2:4">
      <c r="B3269" s="14"/>
      <c r="C3269" s="32"/>
      <c r="D3269" s="33"/>
    </row>
    <row r="3270" spans="2:4">
      <c r="B3270" s="14"/>
      <c r="C3270" s="32"/>
      <c r="D3270" s="33"/>
    </row>
    <row r="3271" spans="2:4">
      <c r="B3271" s="14"/>
      <c r="C3271" s="32"/>
      <c r="D3271" s="33"/>
    </row>
    <row r="3272" spans="2:4">
      <c r="B3272" s="14"/>
      <c r="C3272" s="32"/>
      <c r="D3272" s="33"/>
    </row>
    <row r="3273" spans="2:4">
      <c r="B3273" s="14"/>
      <c r="C3273" s="32"/>
      <c r="D3273" s="33"/>
    </row>
    <row r="3274" spans="2:4">
      <c r="B3274" s="14"/>
      <c r="C3274" s="32"/>
      <c r="D3274" s="33"/>
    </row>
    <row r="3275" spans="2:4">
      <c r="B3275" s="14"/>
      <c r="C3275" s="32"/>
      <c r="D3275" s="33"/>
    </row>
    <row r="3276" spans="2:4">
      <c r="B3276" s="14"/>
      <c r="C3276" s="32"/>
      <c r="D3276" s="33"/>
    </row>
    <row r="3277" spans="2:4">
      <c r="B3277" s="14"/>
      <c r="C3277" s="32"/>
      <c r="D3277" s="33"/>
    </row>
    <row r="3278" spans="2:4">
      <c r="B3278" s="14"/>
      <c r="C3278" s="32"/>
      <c r="D3278" s="33"/>
    </row>
    <row r="3279" spans="2:4">
      <c r="B3279" s="14"/>
      <c r="C3279" s="32"/>
      <c r="D3279" s="33"/>
    </row>
    <row r="3280" spans="2:4">
      <c r="B3280" s="14"/>
      <c r="C3280" s="32"/>
      <c r="D3280" s="33"/>
    </row>
    <row r="3281" spans="2:4">
      <c r="B3281" s="14"/>
      <c r="C3281" s="32"/>
      <c r="D3281" s="33"/>
    </row>
    <row r="3282" spans="2:4">
      <c r="B3282" s="14"/>
      <c r="C3282" s="32"/>
      <c r="D3282" s="33"/>
    </row>
    <row r="3283" spans="2:4">
      <c r="B3283" s="14"/>
      <c r="C3283" s="32"/>
      <c r="D3283" s="33"/>
    </row>
    <row r="3284" spans="2:4">
      <c r="B3284" s="14"/>
      <c r="C3284" s="32"/>
      <c r="D3284" s="33"/>
    </row>
    <row r="3285" spans="2:4">
      <c r="B3285" s="14"/>
      <c r="C3285" s="32"/>
      <c r="D3285" s="33"/>
    </row>
    <row r="3286" spans="2:4">
      <c r="B3286" s="14"/>
      <c r="C3286" s="32"/>
      <c r="D3286" s="33"/>
    </row>
    <row r="3287" spans="2:4">
      <c r="B3287" s="14"/>
      <c r="C3287" s="32"/>
      <c r="D3287" s="33"/>
    </row>
    <row r="3288" spans="2:4">
      <c r="B3288" s="14"/>
      <c r="C3288" s="32"/>
      <c r="D3288" s="33"/>
    </row>
    <row r="3289" spans="2:4">
      <c r="B3289" s="14"/>
      <c r="C3289" s="32"/>
      <c r="D3289" s="33"/>
    </row>
    <row r="3290" spans="2:4">
      <c r="B3290" s="14"/>
      <c r="C3290" s="32"/>
      <c r="D3290" s="33"/>
    </row>
    <row r="3291" spans="2:4">
      <c r="B3291" s="14"/>
      <c r="C3291" s="32"/>
      <c r="D3291" s="33"/>
    </row>
    <row r="3292" spans="2:4">
      <c r="B3292" s="14"/>
      <c r="C3292" s="32"/>
      <c r="D3292" s="33"/>
    </row>
    <row r="3293" spans="2:4">
      <c r="B3293" s="14"/>
      <c r="C3293" s="32"/>
      <c r="D3293" s="33"/>
    </row>
    <row r="3294" spans="2:4">
      <c r="B3294" s="14"/>
      <c r="C3294" s="32"/>
      <c r="D3294" s="33"/>
    </row>
    <row r="3295" spans="2:4">
      <c r="B3295" s="14"/>
      <c r="C3295" s="32"/>
      <c r="D3295" s="33"/>
    </row>
    <row r="3296" spans="2:4">
      <c r="B3296" s="14"/>
      <c r="C3296" s="32"/>
      <c r="D3296" s="33"/>
    </row>
    <row r="3297" spans="2:4">
      <c r="B3297" s="14"/>
      <c r="C3297" s="32"/>
      <c r="D3297" s="33"/>
    </row>
    <row r="3298" spans="2:4">
      <c r="B3298" s="14"/>
      <c r="C3298" s="32"/>
      <c r="D3298" s="33"/>
    </row>
    <row r="3299" spans="2:4">
      <c r="B3299" s="14"/>
      <c r="C3299" s="32"/>
      <c r="D3299" s="33"/>
    </row>
    <row r="3300" spans="2:4">
      <c r="B3300" s="14"/>
      <c r="C3300" s="32"/>
      <c r="D3300" s="33"/>
    </row>
    <row r="3301" spans="2:4">
      <c r="B3301" s="14"/>
      <c r="C3301" s="32"/>
      <c r="D3301" s="33"/>
    </row>
    <row r="3302" spans="2:4">
      <c r="B3302" s="14"/>
      <c r="C3302" s="32"/>
      <c r="D3302" s="33"/>
    </row>
    <row r="3303" spans="2:4">
      <c r="B3303" s="14"/>
      <c r="C3303" s="32"/>
      <c r="D3303" s="33"/>
    </row>
    <row r="3304" spans="2:4">
      <c r="B3304" s="14"/>
      <c r="C3304" s="32"/>
      <c r="D3304" s="33"/>
    </row>
    <row r="3305" spans="2:4">
      <c r="B3305" s="14"/>
      <c r="C3305" s="32"/>
      <c r="D3305" s="33"/>
    </row>
    <row r="3306" spans="2:4">
      <c r="B3306" s="14"/>
      <c r="C3306" s="32"/>
      <c r="D3306" s="33"/>
    </row>
    <row r="3307" spans="2:4">
      <c r="B3307" s="14"/>
      <c r="C3307" s="32"/>
      <c r="D3307" s="33"/>
    </row>
    <row r="3308" spans="2:4">
      <c r="B3308" s="14"/>
      <c r="C3308" s="32"/>
      <c r="D3308" s="33"/>
    </row>
    <row r="3309" spans="2:4">
      <c r="B3309" s="14"/>
      <c r="C3309" s="32"/>
      <c r="D3309" s="33"/>
    </row>
    <row r="3310" spans="2:4">
      <c r="B3310" s="14"/>
      <c r="C3310" s="32"/>
      <c r="D3310" s="33"/>
    </row>
    <row r="3311" spans="2:4">
      <c r="B3311" s="14"/>
      <c r="C3311" s="32"/>
      <c r="D3311" s="33"/>
    </row>
    <row r="3312" spans="2:4">
      <c r="B3312" s="14"/>
      <c r="C3312" s="32"/>
      <c r="D3312" s="33"/>
    </row>
    <row r="3313" spans="2:4">
      <c r="B3313" s="14"/>
      <c r="C3313" s="32"/>
      <c r="D3313" s="33"/>
    </row>
    <row r="3314" spans="2:4">
      <c r="B3314" s="14"/>
      <c r="C3314" s="32"/>
      <c r="D3314" s="33"/>
    </row>
    <row r="3315" spans="2:4">
      <c r="B3315" s="14"/>
      <c r="C3315" s="32"/>
      <c r="D3315" s="33"/>
    </row>
    <row r="3316" spans="2:4">
      <c r="B3316" s="14"/>
      <c r="C3316" s="32"/>
      <c r="D3316" s="33"/>
    </row>
    <row r="3317" spans="2:4">
      <c r="B3317" s="14"/>
      <c r="C3317" s="32"/>
      <c r="D3317" s="33"/>
    </row>
    <row r="3318" spans="2:4">
      <c r="B3318" s="14"/>
      <c r="C3318" s="32"/>
      <c r="D3318" s="33"/>
    </row>
    <row r="3319" spans="2:4">
      <c r="B3319" s="14"/>
      <c r="C3319" s="32"/>
      <c r="D3319" s="33"/>
    </row>
    <row r="3320" spans="2:4">
      <c r="B3320" s="14"/>
      <c r="C3320" s="32"/>
      <c r="D3320" s="33"/>
    </row>
    <row r="3321" spans="2:4">
      <c r="B3321" s="14"/>
      <c r="C3321" s="32"/>
      <c r="D3321" s="33"/>
    </row>
    <row r="3322" spans="2:4">
      <c r="B3322" s="14"/>
      <c r="C3322" s="32"/>
      <c r="D3322" s="33"/>
    </row>
    <row r="3323" spans="2:4">
      <c r="B3323" s="14"/>
      <c r="C3323" s="32"/>
      <c r="D3323" s="33"/>
    </row>
    <row r="3324" spans="2:4">
      <c r="B3324" s="14"/>
      <c r="C3324" s="32"/>
      <c r="D3324" s="33"/>
    </row>
    <row r="3325" spans="2:4">
      <c r="B3325" s="14"/>
      <c r="C3325" s="32"/>
      <c r="D3325" s="33"/>
    </row>
    <row r="3326" spans="2:4">
      <c r="B3326" s="14"/>
      <c r="C3326" s="32"/>
      <c r="D3326" s="33"/>
    </row>
    <row r="3327" spans="2:4">
      <c r="B3327" s="14"/>
      <c r="C3327" s="32"/>
      <c r="D3327" s="33"/>
    </row>
    <row r="3328" spans="2:4">
      <c r="B3328" s="14"/>
      <c r="C3328" s="32"/>
      <c r="D3328" s="33"/>
    </row>
    <row r="3329" spans="2:4">
      <c r="B3329" s="14"/>
      <c r="C3329" s="32"/>
      <c r="D3329" s="33"/>
    </row>
    <row r="3330" spans="2:4">
      <c r="B3330" s="14"/>
      <c r="C3330" s="32"/>
      <c r="D3330" s="33"/>
    </row>
    <row r="3331" spans="2:4">
      <c r="B3331" s="14"/>
      <c r="C3331" s="32"/>
      <c r="D3331" s="33"/>
    </row>
    <row r="3332" spans="2:4">
      <c r="B3332" s="14"/>
      <c r="C3332" s="32"/>
      <c r="D3332" s="33"/>
    </row>
    <row r="3333" spans="2:4">
      <c r="B3333" s="14"/>
      <c r="C3333" s="32"/>
      <c r="D3333" s="33"/>
    </row>
    <row r="3334" spans="2:4">
      <c r="B3334" s="14"/>
      <c r="C3334" s="32"/>
      <c r="D3334" s="33"/>
    </row>
    <row r="3335" spans="2:4">
      <c r="B3335" s="14"/>
      <c r="C3335" s="32"/>
      <c r="D3335" s="33"/>
    </row>
    <row r="3336" spans="2:4">
      <c r="B3336" s="14"/>
      <c r="C3336" s="32"/>
      <c r="D3336" s="33"/>
    </row>
    <row r="3337" spans="2:4">
      <c r="B3337" s="14"/>
      <c r="C3337" s="32"/>
      <c r="D3337" s="33"/>
    </row>
    <row r="3338" spans="2:4">
      <c r="B3338" s="14"/>
      <c r="C3338" s="32"/>
      <c r="D3338" s="33"/>
    </row>
    <row r="3339" spans="2:4">
      <c r="B3339" s="14"/>
      <c r="C3339" s="32"/>
      <c r="D3339" s="33"/>
    </row>
    <row r="3340" spans="2:4">
      <c r="B3340" s="14"/>
      <c r="C3340" s="32"/>
      <c r="D3340" s="33"/>
    </row>
    <row r="3341" spans="2:4">
      <c r="B3341" s="14"/>
      <c r="C3341" s="32"/>
      <c r="D3341" s="33"/>
    </row>
    <row r="3342" spans="2:4">
      <c r="B3342" s="14"/>
      <c r="C3342" s="32"/>
      <c r="D3342" s="33"/>
    </row>
    <row r="3343" spans="2:4">
      <c r="B3343" s="14"/>
      <c r="C3343" s="32"/>
      <c r="D3343" s="33"/>
    </row>
    <row r="3344" spans="2:4">
      <c r="B3344" s="14"/>
      <c r="C3344" s="32"/>
      <c r="D3344" s="33"/>
    </row>
    <row r="3345" spans="2:4">
      <c r="B3345" s="14"/>
      <c r="C3345" s="32"/>
      <c r="D3345" s="33"/>
    </row>
    <row r="3346" spans="2:4">
      <c r="B3346" s="14"/>
      <c r="C3346" s="32"/>
      <c r="D3346" s="33"/>
    </row>
    <row r="3347" spans="2:4">
      <c r="B3347" s="14"/>
      <c r="C3347" s="32"/>
      <c r="D3347" s="33"/>
    </row>
    <row r="3348" spans="2:4">
      <c r="B3348" s="14"/>
      <c r="C3348" s="32"/>
      <c r="D3348" s="33"/>
    </row>
    <row r="3349" spans="2:4">
      <c r="B3349" s="14"/>
      <c r="C3349" s="32"/>
      <c r="D3349" s="33"/>
    </row>
    <row r="3350" spans="2:4">
      <c r="B3350" s="14"/>
      <c r="C3350" s="32"/>
      <c r="D3350" s="33"/>
    </row>
    <row r="3351" spans="2:4">
      <c r="B3351" s="14"/>
      <c r="C3351" s="32"/>
      <c r="D3351" s="33"/>
    </row>
    <row r="3352" spans="2:4">
      <c r="B3352" s="14"/>
      <c r="C3352" s="32"/>
      <c r="D3352" s="33"/>
    </row>
    <row r="3353" spans="2:4">
      <c r="B3353" s="14"/>
      <c r="C3353" s="32"/>
      <c r="D3353" s="33"/>
    </row>
    <row r="3354" spans="2:4">
      <c r="B3354" s="14"/>
      <c r="C3354" s="32"/>
      <c r="D3354" s="33"/>
    </row>
    <row r="3355" spans="2:4">
      <c r="B3355" s="14"/>
      <c r="C3355" s="32"/>
      <c r="D3355" s="33"/>
    </row>
    <row r="3356" spans="2:4">
      <c r="B3356" s="14"/>
      <c r="C3356" s="32"/>
      <c r="D3356" s="33"/>
    </row>
    <row r="3357" spans="2:4">
      <c r="B3357" s="14"/>
      <c r="C3357" s="32"/>
      <c r="D3357" s="33"/>
    </row>
    <row r="3358" spans="2:4">
      <c r="B3358" s="14"/>
      <c r="C3358" s="32"/>
      <c r="D3358" s="33"/>
    </row>
    <row r="3359" spans="2:4">
      <c r="B3359" s="14"/>
      <c r="C3359" s="32"/>
      <c r="D3359" s="33"/>
    </row>
    <row r="3360" spans="2:4">
      <c r="B3360" s="14"/>
      <c r="C3360" s="32"/>
      <c r="D3360" s="33"/>
    </row>
    <row r="3361" spans="2:4">
      <c r="B3361" s="14"/>
      <c r="C3361" s="32"/>
      <c r="D3361" s="33"/>
    </row>
    <row r="3362" spans="2:4">
      <c r="B3362" s="14"/>
      <c r="C3362" s="32"/>
      <c r="D3362" s="33"/>
    </row>
    <row r="3363" spans="2:4">
      <c r="B3363" s="14"/>
      <c r="C3363" s="32"/>
      <c r="D3363" s="33"/>
    </row>
    <row r="3364" spans="2:4">
      <c r="B3364" s="14"/>
      <c r="C3364" s="32"/>
      <c r="D3364" s="33"/>
    </row>
    <row r="3365" spans="2:4">
      <c r="B3365" s="14"/>
      <c r="C3365" s="32"/>
      <c r="D3365" s="33"/>
    </row>
    <row r="3366" spans="2:4">
      <c r="B3366" s="14"/>
      <c r="C3366" s="32"/>
      <c r="D3366" s="33"/>
    </row>
    <row r="3367" spans="2:4">
      <c r="B3367" s="14"/>
      <c r="C3367" s="32"/>
      <c r="D3367" s="33"/>
    </row>
    <row r="3368" spans="2:4">
      <c r="B3368" s="14"/>
      <c r="C3368" s="32"/>
      <c r="D3368" s="33"/>
    </row>
    <row r="3369" spans="2:4">
      <c r="B3369" s="14"/>
      <c r="C3369" s="32"/>
      <c r="D3369" s="33"/>
    </row>
    <row r="3370" spans="2:4">
      <c r="B3370" s="14"/>
      <c r="C3370" s="32"/>
      <c r="D3370" s="33"/>
    </row>
    <row r="3371" spans="2:4">
      <c r="B3371" s="14"/>
      <c r="C3371" s="32"/>
      <c r="D3371" s="33"/>
    </row>
    <row r="3372" spans="2:4">
      <c r="B3372" s="14"/>
      <c r="C3372" s="32"/>
      <c r="D3372" s="33"/>
    </row>
    <row r="3373" spans="2:4">
      <c r="B3373" s="14"/>
      <c r="C3373" s="32"/>
      <c r="D3373" s="33"/>
    </row>
    <row r="3374" spans="2:4">
      <c r="B3374" s="14"/>
      <c r="C3374" s="32"/>
      <c r="D3374" s="33"/>
    </row>
    <row r="3375" spans="2:4">
      <c r="B3375" s="14"/>
      <c r="C3375" s="32"/>
      <c r="D3375" s="33"/>
    </row>
    <row r="3376" spans="2:4">
      <c r="B3376" s="14"/>
      <c r="C3376" s="32"/>
      <c r="D3376" s="33"/>
    </row>
    <row r="3377" spans="2:4">
      <c r="B3377" s="14"/>
      <c r="C3377" s="32"/>
      <c r="D3377" s="33"/>
    </row>
    <row r="3378" spans="2:4">
      <c r="B3378" s="14"/>
      <c r="C3378" s="32"/>
      <c r="D3378" s="33"/>
    </row>
    <row r="3379" spans="2:4">
      <c r="B3379" s="14"/>
      <c r="C3379" s="32"/>
      <c r="D3379" s="33"/>
    </row>
    <row r="3380" spans="2:4">
      <c r="B3380" s="14"/>
      <c r="C3380" s="32"/>
      <c r="D3380" s="33"/>
    </row>
    <row r="3381" spans="2:4">
      <c r="B3381" s="14"/>
      <c r="C3381" s="32"/>
      <c r="D3381" s="33"/>
    </row>
    <row r="3382" spans="2:4">
      <c r="B3382" s="14"/>
      <c r="C3382" s="32"/>
      <c r="D3382" s="33"/>
    </row>
    <row r="3383" spans="2:4">
      <c r="B3383" s="14"/>
      <c r="C3383" s="32"/>
      <c r="D3383" s="33"/>
    </row>
    <row r="3384" spans="2:4">
      <c r="B3384" s="14"/>
      <c r="C3384" s="32"/>
      <c r="D3384" s="33"/>
    </row>
    <row r="3385" spans="2:4">
      <c r="B3385" s="14"/>
      <c r="C3385" s="32"/>
      <c r="D3385" s="33"/>
    </row>
    <row r="3386" spans="2:4">
      <c r="B3386" s="14"/>
      <c r="C3386" s="32"/>
      <c r="D3386" s="33"/>
    </row>
    <row r="3387" spans="2:4">
      <c r="B3387" s="14"/>
      <c r="C3387" s="32"/>
      <c r="D3387" s="33"/>
    </row>
    <row r="3388" spans="2:4">
      <c r="B3388" s="14"/>
      <c r="C3388" s="32"/>
      <c r="D3388" s="33"/>
    </row>
    <row r="3389" spans="2:4">
      <c r="B3389" s="14"/>
      <c r="C3389" s="32"/>
      <c r="D3389" s="33"/>
    </row>
    <row r="3390" spans="2:4">
      <c r="B3390" s="14"/>
      <c r="C3390" s="32"/>
      <c r="D3390" s="33"/>
    </row>
    <row r="3391" spans="2:4">
      <c r="B3391" s="14"/>
      <c r="C3391" s="32"/>
      <c r="D3391" s="33"/>
    </row>
    <row r="3392" spans="2:4">
      <c r="B3392" s="14"/>
      <c r="C3392" s="32"/>
      <c r="D3392" s="33"/>
    </row>
    <row r="3393" spans="2:4">
      <c r="B3393" s="14"/>
      <c r="C3393" s="32"/>
      <c r="D3393" s="33"/>
    </row>
    <row r="3394" spans="2:4">
      <c r="B3394" s="14"/>
      <c r="C3394" s="32"/>
      <c r="D3394" s="33"/>
    </row>
    <row r="3395" spans="2:4">
      <c r="B3395" s="14"/>
      <c r="C3395" s="32"/>
      <c r="D3395" s="33"/>
    </row>
    <row r="3396" spans="2:4">
      <c r="B3396" s="14"/>
      <c r="C3396" s="32"/>
      <c r="D3396" s="33"/>
    </row>
    <row r="3397" spans="2:4">
      <c r="B3397" s="14"/>
      <c r="C3397" s="32"/>
      <c r="D3397" s="33"/>
    </row>
    <row r="3398" spans="2:4">
      <c r="B3398" s="14"/>
      <c r="C3398" s="32"/>
      <c r="D3398" s="33"/>
    </row>
    <row r="3399" spans="2:4">
      <c r="B3399" s="14"/>
      <c r="C3399" s="32"/>
      <c r="D3399" s="33"/>
    </row>
    <row r="3400" spans="2:4">
      <c r="B3400" s="14"/>
      <c r="C3400" s="32"/>
      <c r="D3400" s="33"/>
    </row>
    <row r="3401" spans="2:4">
      <c r="B3401" s="14"/>
      <c r="C3401" s="32"/>
      <c r="D3401" s="33"/>
    </row>
    <row r="3402" spans="2:4">
      <c r="B3402" s="14"/>
      <c r="C3402" s="32"/>
      <c r="D3402" s="33"/>
    </row>
    <row r="3403" spans="2:4">
      <c r="B3403" s="14"/>
      <c r="C3403" s="32"/>
      <c r="D3403" s="33"/>
    </row>
    <row r="3404" spans="2:4">
      <c r="B3404" s="14"/>
      <c r="C3404" s="32"/>
      <c r="D3404" s="33"/>
    </row>
    <row r="3405" spans="2:4">
      <c r="B3405" s="14"/>
      <c r="C3405" s="32"/>
      <c r="D3405" s="33"/>
    </row>
    <row r="3406" spans="2:4">
      <c r="B3406" s="14"/>
      <c r="C3406" s="32"/>
      <c r="D3406" s="33"/>
    </row>
    <row r="3407" spans="2:4">
      <c r="B3407" s="14"/>
      <c r="C3407" s="32"/>
      <c r="D3407" s="33"/>
    </row>
    <row r="3408" spans="2:4">
      <c r="B3408" s="14"/>
      <c r="C3408" s="32"/>
      <c r="D3408" s="33"/>
    </row>
    <row r="3409" spans="2:4">
      <c r="B3409" s="14"/>
      <c r="C3409" s="32"/>
      <c r="D3409" s="33"/>
    </row>
    <row r="3410" spans="2:4">
      <c r="B3410" s="14"/>
      <c r="C3410" s="32"/>
      <c r="D3410" s="33"/>
    </row>
    <row r="3411" spans="2:4">
      <c r="B3411" s="14"/>
      <c r="C3411" s="32"/>
      <c r="D3411" s="33"/>
    </row>
    <row r="3412" spans="2:4">
      <c r="B3412" s="14"/>
      <c r="C3412" s="32"/>
      <c r="D3412" s="33"/>
    </row>
    <row r="3413" spans="2:4">
      <c r="B3413" s="14"/>
      <c r="C3413" s="32"/>
      <c r="D3413" s="33"/>
    </row>
    <row r="3414" spans="2:4">
      <c r="B3414" s="14"/>
      <c r="C3414" s="32"/>
      <c r="D3414" s="33"/>
    </row>
    <row r="3415" spans="2:4">
      <c r="B3415" s="14"/>
      <c r="C3415" s="32"/>
      <c r="D3415" s="33"/>
    </row>
    <row r="3416" spans="2:4">
      <c r="B3416" s="14"/>
      <c r="C3416" s="32"/>
      <c r="D3416" s="33"/>
    </row>
    <row r="3417" spans="2:4">
      <c r="B3417" s="14"/>
      <c r="C3417" s="32"/>
      <c r="D3417" s="33"/>
    </row>
    <row r="3418" spans="2:4">
      <c r="B3418" s="14"/>
      <c r="C3418" s="32"/>
      <c r="D3418" s="33"/>
    </row>
    <row r="3419" spans="2:4">
      <c r="B3419" s="14"/>
      <c r="C3419" s="32"/>
      <c r="D3419" s="33"/>
    </row>
    <row r="3420" spans="2:4">
      <c r="B3420" s="14"/>
      <c r="C3420" s="32"/>
      <c r="D3420" s="33"/>
    </row>
    <row r="3421" spans="2:4">
      <c r="B3421" s="14"/>
      <c r="C3421" s="32"/>
      <c r="D3421" s="33"/>
    </row>
    <row r="3422" spans="2:4">
      <c r="B3422" s="14"/>
      <c r="C3422" s="32"/>
      <c r="D3422" s="33"/>
    </row>
    <row r="3423" spans="2:4">
      <c r="B3423" s="14"/>
      <c r="C3423" s="32"/>
      <c r="D3423" s="33"/>
    </row>
    <row r="3424" spans="2:4">
      <c r="B3424" s="14"/>
      <c r="C3424" s="32"/>
      <c r="D3424" s="33"/>
    </row>
    <row r="3425" spans="2:4">
      <c r="B3425" s="14"/>
      <c r="C3425" s="32"/>
      <c r="D3425" s="33"/>
    </row>
    <row r="3426" spans="2:4">
      <c r="B3426" s="14"/>
      <c r="C3426" s="32"/>
      <c r="D3426" s="33"/>
    </row>
    <row r="3427" spans="2:4">
      <c r="B3427" s="14"/>
      <c r="C3427" s="32"/>
      <c r="D3427" s="33"/>
    </row>
    <row r="3428" spans="2:4">
      <c r="B3428" s="14"/>
      <c r="C3428" s="32"/>
      <c r="D3428" s="33"/>
    </row>
    <row r="3429" spans="2:4">
      <c r="B3429" s="14"/>
      <c r="C3429" s="32"/>
      <c r="D3429" s="33"/>
    </row>
    <row r="3430" spans="2:4">
      <c r="B3430" s="14"/>
      <c r="C3430" s="32"/>
      <c r="D3430" s="33"/>
    </row>
    <row r="3431" spans="2:4">
      <c r="B3431" s="14"/>
      <c r="C3431" s="32"/>
      <c r="D3431" s="33"/>
    </row>
    <row r="3432" spans="2:4">
      <c r="B3432" s="14"/>
      <c r="C3432" s="32"/>
      <c r="D3432" s="33"/>
    </row>
    <row r="3433" spans="2:4">
      <c r="B3433" s="14"/>
      <c r="C3433" s="32"/>
      <c r="D3433" s="33"/>
    </row>
    <row r="3434" spans="2:4">
      <c r="B3434" s="14"/>
      <c r="C3434" s="32"/>
      <c r="D3434" s="33"/>
    </row>
    <row r="3435" spans="2:4">
      <c r="B3435" s="14"/>
      <c r="C3435" s="32"/>
      <c r="D3435" s="33"/>
    </row>
    <row r="3436" spans="2:4">
      <c r="B3436" s="14"/>
      <c r="C3436" s="32"/>
      <c r="D3436" s="33"/>
    </row>
    <row r="3437" spans="2:4">
      <c r="B3437" s="14"/>
      <c r="C3437" s="32"/>
      <c r="D3437" s="33"/>
    </row>
    <row r="3438" spans="2:4">
      <c r="B3438" s="14"/>
      <c r="C3438" s="32"/>
      <c r="D3438" s="33"/>
    </row>
    <row r="3439" spans="2:4">
      <c r="B3439" s="14"/>
      <c r="C3439" s="32"/>
      <c r="D3439" s="33"/>
    </row>
    <row r="3440" spans="2:4">
      <c r="B3440" s="14"/>
      <c r="C3440" s="32"/>
      <c r="D3440" s="33"/>
    </row>
    <row r="3441" spans="2:4">
      <c r="B3441" s="14"/>
      <c r="C3441" s="32"/>
      <c r="D3441" s="33"/>
    </row>
    <row r="3442" spans="2:4">
      <c r="B3442" s="14"/>
      <c r="C3442" s="32"/>
      <c r="D3442" s="33"/>
    </row>
    <row r="3443" spans="2:4">
      <c r="B3443" s="14"/>
      <c r="C3443" s="32"/>
      <c r="D3443" s="33"/>
    </row>
    <row r="3444" spans="2:4">
      <c r="B3444" s="14"/>
      <c r="C3444" s="32"/>
      <c r="D3444" s="33"/>
    </row>
    <row r="3445" spans="2:4">
      <c r="B3445" s="14"/>
      <c r="C3445" s="32"/>
      <c r="D3445" s="33"/>
    </row>
    <row r="3446" spans="2:4">
      <c r="B3446" s="14"/>
      <c r="C3446" s="32"/>
      <c r="D3446" s="33"/>
    </row>
    <row r="3447" spans="2:4">
      <c r="B3447" s="14"/>
      <c r="C3447" s="32"/>
      <c r="D3447" s="33"/>
    </row>
    <row r="3448" spans="2:4">
      <c r="B3448" s="14"/>
      <c r="C3448" s="32"/>
      <c r="D3448" s="33"/>
    </row>
    <row r="3449" spans="2:4">
      <c r="B3449" s="14"/>
      <c r="C3449" s="32"/>
      <c r="D3449" s="33"/>
    </row>
    <row r="3450" spans="2:4">
      <c r="B3450" s="14"/>
      <c r="C3450" s="32"/>
      <c r="D3450" s="33"/>
    </row>
    <row r="3451" spans="2:4">
      <c r="B3451" s="14"/>
      <c r="C3451" s="32"/>
      <c r="D3451" s="33"/>
    </row>
    <row r="3452" spans="2:4">
      <c r="B3452" s="14"/>
      <c r="C3452" s="32"/>
      <c r="D3452" s="33"/>
    </row>
    <row r="3453" spans="2:4">
      <c r="B3453" s="14"/>
      <c r="C3453" s="32"/>
      <c r="D3453" s="33"/>
    </row>
    <row r="3454" spans="2:4">
      <c r="B3454" s="14"/>
      <c r="C3454" s="32"/>
      <c r="D3454" s="33"/>
    </row>
    <row r="3455" spans="2:4">
      <c r="B3455" s="14"/>
      <c r="C3455" s="32"/>
      <c r="D3455" s="33"/>
    </row>
    <row r="3456" spans="2:4">
      <c r="B3456" s="14"/>
      <c r="C3456" s="32"/>
      <c r="D3456" s="33"/>
    </row>
    <row r="3457" spans="2:4">
      <c r="B3457" s="14"/>
      <c r="C3457" s="32"/>
      <c r="D3457" s="33"/>
    </row>
    <row r="3458" spans="2:4">
      <c r="B3458" s="14"/>
      <c r="C3458" s="32"/>
      <c r="D3458" s="33"/>
    </row>
    <row r="3459" spans="2:4">
      <c r="B3459" s="14"/>
      <c r="C3459" s="32"/>
      <c r="D3459" s="33"/>
    </row>
    <row r="3460" spans="2:4">
      <c r="B3460" s="14"/>
      <c r="C3460" s="32"/>
      <c r="D3460" s="33"/>
    </row>
    <row r="3461" spans="2:4">
      <c r="B3461" s="14"/>
      <c r="C3461" s="32"/>
      <c r="D3461" s="33"/>
    </row>
    <row r="3462" spans="2:4">
      <c r="B3462" s="14"/>
      <c r="C3462" s="32"/>
      <c r="D3462" s="33"/>
    </row>
    <row r="3463" spans="2:4">
      <c r="B3463" s="14"/>
      <c r="C3463" s="32"/>
      <c r="D3463" s="33"/>
    </row>
    <row r="3464" spans="2:4">
      <c r="B3464" s="14"/>
      <c r="C3464" s="32"/>
      <c r="D3464" s="33"/>
    </row>
    <row r="3465" spans="2:4">
      <c r="B3465" s="14"/>
      <c r="C3465" s="32"/>
      <c r="D3465" s="33"/>
    </row>
    <row r="3466" spans="2:4">
      <c r="B3466" s="14"/>
      <c r="C3466" s="32"/>
      <c r="D3466" s="33"/>
    </row>
    <row r="3467" spans="2:4">
      <c r="B3467" s="14"/>
      <c r="C3467" s="32"/>
      <c r="D3467" s="33"/>
    </row>
    <row r="3468" spans="2:4">
      <c r="B3468" s="14"/>
      <c r="C3468" s="32"/>
      <c r="D3468" s="33"/>
    </row>
    <row r="3469" spans="2:4">
      <c r="B3469" s="14"/>
      <c r="C3469" s="32"/>
      <c r="D3469" s="33"/>
    </row>
    <row r="3470" spans="2:4">
      <c r="B3470" s="14"/>
      <c r="C3470" s="32"/>
      <c r="D3470" s="33"/>
    </row>
    <row r="3471" spans="2:4">
      <c r="B3471" s="14"/>
      <c r="C3471" s="32"/>
      <c r="D3471" s="33"/>
    </row>
    <row r="3472" spans="2:4">
      <c r="B3472" s="14"/>
      <c r="C3472" s="32"/>
      <c r="D3472" s="33"/>
    </row>
    <row r="3473" spans="2:4">
      <c r="B3473" s="14"/>
      <c r="C3473" s="32"/>
      <c r="D3473" s="33"/>
    </row>
    <row r="3474" spans="2:4">
      <c r="B3474" s="14"/>
      <c r="C3474" s="32"/>
      <c r="D3474" s="33"/>
    </row>
    <row r="3475" spans="2:4">
      <c r="B3475" s="14"/>
      <c r="C3475" s="32"/>
      <c r="D3475" s="33"/>
    </row>
    <row r="3476" spans="2:4">
      <c r="B3476" s="14"/>
      <c r="C3476" s="32"/>
      <c r="D3476" s="33"/>
    </row>
    <row r="3477" spans="2:4">
      <c r="B3477" s="14"/>
      <c r="C3477" s="32"/>
      <c r="D3477" s="33"/>
    </row>
    <row r="3478" spans="2:4">
      <c r="B3478" s="14"/>
      <c r="C3478" s="32"/>
      <c r="D3478" s="33"/>
    </row>
    <row r="3479" spans="2:4">
      <c r="B3479" s="14"/>
      <c r="C3479" s="32"/>
      <c r="D3479" s="33"/>
    </row>
    <row r="3480" spans="2:4">
      <c r="B3480" s="14"/>
      <c r="C3480" s="32"/>
      <c r="D3480" s="33"/>
    </row>
    <row r="3481" spans="2:4">
      <c r="B3481" s="14"/>
      <c r="C3481" s="32"/>
      <c r="D3481" s="33"/>
    </row>
    <row r="3482" spans="2:4">
      <c r="B3482" s="14"/>
      <c r="C3482" s="32"/>
      <c r="D3482" s="33"/>
    </row>
    <row r="3483" spans="2:4">
      <c r="B3483" s="14"/>
      <c r="C3483" s="32"/>
      <c r="D3483" s="33"/>
    </row>
    <row r="3484" spans="2:4">
      <c r="B3484" s="14"/>
      <c r="C3484" s="32"/>
      <c r="D3484" s="33"/>
    </row>
    <row r="3485" spans="2:4">
      <c r="B3485" s="14"/>
      <c r="C3485" s="32"/>
      <c r="D3485" s="33"/>
    </row>
    <row r="3486" spans="2:4">
      <c r="B3486" s="14"/>
      <c r="C3486" s="32"/>
      <c r="D3486" s="33"/>
    </row>
    <row r="3487" spans="2:4">
      <c r="B3487" s="14"/>
      <c r="C3487" s="32"/>
      <c r="D3487" s="33"/>
    </row>
    <row r="3488" spans="2:4">
      <c r="B3488" s="14"/>
      <c r="C3488" s="32"/>
      <c r="D3488" s="33"/>
    </row>
    <row r="3489" spans="2:4">
      <c r="B3489" s="14"/>
      <c r="C3489" s="32"/>
      <c r="D3489" s="33"/>
    </row>
    <row r="3490" spans="2:4">
      <c r="B3490" s="14"/>
      <c r="C3490" s="32"/>
      <c r="D3490" s="33"/>
    </row>
    <row r="3491" spans="2:4">
      <c r="B3491" s="14"/>
      <c r="C3491" s="32"/>
      <c r="D3491" s="33"/>
    </row>
    <row r="3492" spans="2:4">
      <c r="B3492" s="14"/>
      <c r="C3492" s="32"/>
      <c r="D3492" s="33"/>
    </row>
    <row r="3493" spans="2:4">
      <c r="B3493" s="14"/>
      <c r="C3493" s="32"/>
      <c r="D3493" s="33"/>
    </row>
    <row r="3494" spans="2:4">
      <c r="B3494" s="14"/>
      <c r="C3494" s="32"/>
      <c r="D3494" s="33"/>
    </row>
    <row r="3495" spans="2:4">
      <c r="B3495" s="14"/>
      <c r="C3495" s="32"/>
      <c r="D3495" s="33"/>
    </row>
    <row r="3496" spans="2:4">
      <c r="B3496" s="14"/>
      <c r="C3496" s="32"/>
      <c r="D3496" s="33"/>
    </row>
    <row r="3497" spans="2:4">
      <c r="B3497" s="14"/>
      <c r="C3497" s="32"/>
      <c r="D3497" s="33"/>
    </row>
    <row r="3498" spans="2:4">
      <c r="B3498" s="14"/>
      <c r="C3498" s="32"/>
      <c r="D3498" s="33"/>
    </row>
    <row r="3499" spans="2:4">
      <c r="B3499" s="14"/>
      <c r="C3499" s="32"/>
      <c r="D3499" s="33"/>
    </row>
    <row r="3500" spans="2:4">
      <c r="B3500" s="14"/>
      <c r="C3500" s="32"/>
      <c r="D3500" s="33"/>
    </row>
    <row r="3501" spans="2:4">
      <c r="B3501" s="14"/>
      <c r="C3501" s="32"/>
      <c r="D3501" s="33"/>
    </row>
    <row r="3502" spans="2:4">
      <c r="B3502" s="14"/>
      <c r="C3502" s="32"/>
      <c r="D3502" s="33"/>
    </row>
    <row r="3503" spans="2:4">
      <c r="B3503" s="14"/>
      <c r="C3503" s="32"/>
      <c r="D3503" s="33"/>
    </row>
    <row r="3504" spans="2:4">
      <c r="B3504" s="14"/>
      <c r="C3504" s="32"/>
      <c r="D3504" s="33"/>
    </row>
    <row r="3505" spans="2:4">
      <c r="B3505" s="14"/>
      <c r="C3505" s="32"/>
      <c r="D3505" s="33"/>
    </row>
    <row r="3506" spans="2:4">
      <c r="B3506" s="14"/>
      <c r="C3506" s="32"/>
      <c r="D3506" s="33"/>
    </row>
    <row r="3507" spans="2:4">
      <c r="B3507" s="14"/>
      <c r="C3507" s="32"/>
      <c r="D3507" s="33"/>
    </row>
    <row r="3508" spans="2:4">
      <c r="B3508" s="14"/>
      <c r="C3508" s="32"/>
      <c r="D3508" s="33"/>
    </row>
    <row r="3509" spans="2:4">
      <c r="B3509" s="14"/>
      <c r="C3509" s="32"/>
      <c r="D3509" s="33"/>
    </row>
    <row r="3510" spans="2:4">
      <c r="B3510" s="14"/>
      <c r="C3510" s="32"/>
      <c r="D3510" s="33"/>
    </row>
    <row r="3511" spans="2:4">
      <c r="B3511" s="14"/>
      <c r="C3511" s="32"/>
      <c r="D3511" s="33"/>
    </row>
    <row r="3512" spans="2:4">
      <c r="B3512" s="14"/>
      <c r="C3512" s="32"/>
      <c r="D3512" s="33"/>
    </row>
    <row r="3513" spans="2:4">
      <c r="B3513" s="14"/>
      <c r="C3513" s="32"/>
      <c r="D3513" s="33"/>
    </row>
    <row r="3514" spans="2:4">
      <c r="B3514" s="14"/>
      <c r="C3514" s="32"/>
      <c r="D3514" s="33"/>
    </row>
    <row r="3515" spans="2:4">
      <c r="B3515" s="14"/>
      <c r="C3515" s="32"/>
      <c r="D3515" s="33"/>
    </row>
    <row r="3516" spans="2:4">
      <c r="B3516" s="14"/>
      <c r="C3516" s="32"/>
      <c r="D3516" s="33"/>
    </row>
    <row r="3517" spans="2:4">
      <c r="B3517" s="14"/>
      <c r="C3517" s="32"/>
      <c r="D3517" s="33"/>
    </row>
    <row r="3518" spans="2:4">
      <c r="B3518" s="14"/>
      <c r="C3518" s="32"/>
      <c r="D3518" s="33"/>
    </row>
    <row r="3519" spans="2:4">
      <c r="B3519" s="14"/>
      <c r="C3519" s="32"/>
      <c r="D3519" s="33"/>
    </row>
    <row r="3520" spans="2:4">
      <c r="B3520" s="14"/>
      <c r="C3520" s="32"/>
      <c r="D3520" s="33"/>
    </row>
    <row r="3521" spans="2:4">
      <c r="B3521" s="14"/>
      <c r="C3521" s="32"/>
      <c r="D3521" s="33"/>
    </row>
    <row r="3522" spans="2:4">
      <c r="B3522" s="14"/>
      <c r="C3522" s="32"/>
      <c r="D3522" s="33"/>
    </row>
    <row r="3523" spans="2:4">
      <c r="B3523" s="14"/>
      <c r="C3523" s="32"/>
      <c r="D3523" s="33"/>
    </row>
    <row r="3524" spans="2:4">
      <c r="B3524" s="14"/>
      <c r="C3524" s="32"/>
      <c r="D3524" s="33"/>
    </row>
    <row r="3525" spans="2:4">
      <c r="B3525" s="14"/>
      <c r="C3525" s="32"/>
      <c r="D3525" s="33"/>
    </row>
    <row r="3526" spans="2:4">
      <c r="B3526" s="14"/>
      <c r="C3526" s="32"/>
      <c r="D3526" s="33"/>
    </row>
    <row r="3527" spans="2:4">
      <c r="B3527" s="14"/>
      <c r="C3527" s="32"/>
      <c r="D3527" s="33"/>
    </row>
    <row r="3528" spans="2:4">
      <c r="B3528" s="14"/>
      <c r="C3528" s="32"/>
      <c r="D3528" s="33"/>
    </row>
    <row r="3529" spans="2:4">
      <c r="B3529" s="14"/>
      <c r="C3529" s="32"/>
      <c r="D3529" s="33"/>
    </row>
    <row r="3530" spans="2:4">
      <c r="B3530" s="14"/>
      <c r="C3530" s="32"/>
      <c r="D3530" s="33"/>
    </row>
    <row r="3531" spans="2:4">
      <c r="B3531" s="14"/>
      <c r="C3531" s="32"/>
      <c r="D3531" s="33"/>
    </row>
    <row r="3532" spans="2:4">
      <c r="B3532" s="14"/>
      <c r="C3532" s="32"/>
      <c r="D3532" s="33"/>
    </row>
    <row r="3533" spans="2:4">
      <c r="B3533" s="14"/>
      <c r="C3533" s="32"/>
      <c r="D3533" s="33"/>
    </row>
    <row r="3534" spans="2:4">
      <c r="B3534" s="14"/>
      <c r="C3534" s="32"/>
      <c r="D3534" s="33"/>
    </row>
    <row r="3535" spans="2:4">
      <c r="B3535" s="14"/>
      <c r="C3535" s="32"/>
      <c r="D3535" s="33"/>
    </row>
    <row r="3536" spans="2:4">
      <c r="B3536" s="14"/>
      <c r="C3536" s="32"/>
      <c r="D3536" s="33"/>
    </row>
    <row r="3537" spans="2:4">
      <c r="B3537" s="14"/>
      <c r="C3537" s="32"/>
      <c r="D3537" s="33"/>
    </row>
    <row r="3538" spans="2:4">
      <c r="B3538" s="14"/>
      <c r="C3538" s="32"/>
      <c r="D3538" s="33"/>
    </row>
    <row r="3539" spans="2:4">
      <c r="B3539" s="14"/>
      <c r="C3539" s="32"/>
      <c r="D3539" s="33"/>
    </row>
    <row r="3540" spans="2:4">
      <c r="B3540" s="14"/>
      <c r="C3540" s="32"/>
      <c r="D3540" s="33"/>
    </row>
    <row r="3541" spans="2:4">
      <c r="B3541" s="14"/>
      <c r="C3541" s="32"/>
      <c r="D3541" s="33"/>
    </row>
    <row r="3542" spans="2:4">
      <c r="B3542" s="14"/>
      <c r="C3542" s="32"/>
      <c r="D3542" s="33"/>
    </row>
    <row r="3543" spans="2:4">
      <c r="B3543" s="14"/>
      <c r="C3543" s="32"/>
      <c r="D3543" s="33"/>
    </row>
    <row r="3544" spans="2:4">
      <c r="B3544" s="14"/>
      <c r="C3544" s="32"/>
      <c r="D3544" s="33"/>
    </row>
    <row r="3545" spans="2:4">
      <c r="B3545" s="14"/>
      <c r="C3545" s="32"/>
      <c r="D3545" s="33"/>
    </row>
    <row r="3546" spans="2:4">
      <c r="B3546" s="14"/>
      <c r="C3546" s="32"/>
      <c r="D3546" s="33"/>
    </row>
    <row r="3547" spans="2:4">
      <c r="B3547" s="14"/>
      <c r="C3547" s="32"/>
      <c r="D3547" s="33"/>
    </row>
    <row r="3548" spans="2:4">
      <c r="B3548" s="14"/>
      <c r="C3548" s="32"/>
      <c r="D3548" s="33"/>
    </row>
    <row r="3549" spans="2:4">
      <c r="B3549" s="14"/>
      <c r="C3549" s="32"/>
      <c r="D3549" s="33"/>
    </row>
    <row r="3550" spans="2:4">
      <c r="B3550" s="14"/>
      <c r="C3550" s="32"/>
      <c r="D3550" s="33"/>
    </row>
    <row r="3551" spans="2:4">
      <c r="B3551" s="14"/>
      <c r="C3551" s="32"/>
      <c r="D3551" s="33"/>
    </row>
    <row r="3552" spans="2:4">
      <c r="B3552" s="14"/>
      <c r="C3552" s="32"/>
      <c r="D3552" s="33"/>
    </row>
    <row r="3553" spans="2:4">
      <c r="B3553" s="14"/>
      <c r="C3553" s="32"/>
      <c r="D3553" s="33"/>
    </row>
    <row r="3554" spans="2:4">
      <c r="B3554" s="14"/>
      <c r="C3554" s="32"/>
      <c r="D3554" s="33"/>
    </row>
    <row r="3555" spans="2:4">
      <c r="B3555" s="14"/>
      <c r="C3555" s="32"/>
      <c r="D3555" s="33"/>
    </row>
    <row r="3556" spans="2:4">
      <c r="B3556" s="14"/>
      <c r="C3556" s="32"/>
      <c r="D3556" s="33"/>
    </row>
    <row r="3557" spans="2:4">
      <c r="B3557" s="14"/>
      <c r="C3557" s="32"/>
      <c r="D3557" s="33"/>
    </row>
    <row r="3558" spans="2:4">
      <c r="B3558" s="14"/>
      <c r="C3558" s="32"/>
      <c r="D3558" s="33"/>
    </row>
    <row r="3559" spans="2:4">
      <c r="B3559" s="14"/>
      <c r="C3559" s="32"/>
      <c r="D3559" s="33"/>
    </row>
    <row r="3560" spans="2:4">
      <c r="B3560" s="14"/>
      <c r="C3560" s="32"/>
      <c r="D3560" s="33"/>
    </row>
    <row r="3561" spans="2:4">
      <c r="B3561" s="14"/>
      <c r="C3561" s="32"/>
      <c r="D3561" s="33"/>
    </row>
    <row r="3562" spans="2:4">
      <c r="B3562" s="14"/>
      <c r="C3562" s="32"/>
      <c r="D3562" s="33"/>
    </row>
    <row r="3563" spans="2:4">
      <c r="B3563" s="14"/>
      <c r="C3563" s="32"/>
      <c r="D3563" s="33"/>
    </row>
    <row r="3564" spans="2:4">
      <c r="B3564" s="14"/>
      <c r="C3564" s="32"/>
      <c r="D3564" s="33"/>
    </row>
    <row r="3565" spans="2:4">
      <c r="B3565" s="14"/>
      <c r="C3565" s="32"/>
      <c r="D3565" s="33"/>
    </row>
    <row r="3566" spans="2:4">
      <c r="B3566" s="14"/>
      <c r="C3566" s="32"/>
      <c r="D3566" s="33"/>
    </row>
    <row r="3567" spans="2:4">
      <c r="B3567" s="14"/>
      <c r="C3567" s="32"/>
      <c r="D3567" s="33"/>
    </row>
    <row r="3568" spans="2:4">
      <c r="B3568" s="14"/>
      <c r="C3568" s="32"/>
      <c r="D3568" s="33"/>
    </row>
    <row r="3569" spans="2:4">
      <c r="B3569" s="14"/>
      <c r="C3569" s="32"/>
      <c r="D3569" s="33"/>
    </row>
    <row r="3570" spans="2:4">
      <c r="B3570" s="14"/>
      <c r="C3570" s="32"/>
      <c r="D3570" s="33"/>
    </row>
    <row r="3571" spans="2:4">
      <c r="B3571" s="14"/>
      <c r="C3571" s="32"/>
      <c r="D3571" s="33"/>
    </row>
    <row r="3572" spans="2:4">
      <c r="B3572" s="14"/>
      <c r="C3572" s="32"/>
      <c r="D3572" s="33"/>
    </row>
    <row r="3573" spans="2:4">
      <c r="B3573" s="14"/>
      <c r="C3573" s="32"/>
      <c r="D3573" s="33"/>
    </row>
    <row r="3574" spans="2:4">
      <c r="B3574" s="14"/>
      <c r="C3574" s="32"/>
      <c r="D3574" s="33"/>
    </row>
    <row r="3575" spans="2:4">
      <c r="B3575" s="14"/>
      <c r="C3575" s="32"/>
      <c r="D3575" s="33"/>
    </row>
    <row r="3576" spans="2:4">
      <c r="B3576" s="14"/>
      <c r="C3576" s="32"/>
      <c r="D3576" s="33"/>
    </row>
    <row r="3577" spans="2:4">
      <c r="B3577" s="14"/>
      <c r="C3577" s="32"/>
      <c r="D3577" s="33"/>
    </row>
    <row r="3578" spans="2:4">
      <c r="B3578" s="14"/>
      <c r="C3578" s="32"/>
      <c r="D3578" s="33"/>
    </row>
    <row r="3579" spans="2:4">
      <c r="B3579" s="14"/>
      <c r="C3579" s="32"/>
      <c r="D3579" s="33"/>
    </row>
    <row r="3580" spans="2:4">
      <c r="B3580" s="14"/>
      <c r="C3580" s="32"/>
      <c r="D3580" s="33"/>
    </row>
    <row r="3581" spans="2:4">
      <c r="B3581" s="14"/>
      <c r="C3581" s="32"/>
      <c r="D3581" s="33"/>
    </row>
    <row r="3582" spans="2:4">
      <c r="B3582" s="14"/>
      <c r="C3582" s="32"/>
      <c r="D3582" s="33"/>
    </row>
    <row r="3583" spans="2:4">
      <c r="B3583" s="14"/>
      <c r="C3583" s="32"/>
      <c r="D3583" s="33"/>
    </row>
    <row r="3584" spans="2:4">
      <c r="B3584" s="14"/>
      <c r="C3584" s="32"/>
      <c r="D3584" s="33"/>
    </row>
    <row r="3585" spans="2:4">
      <c r="B3585" s="14"/>
      <c r="C3585" s="32"/>
      <c r="D3585" s="33"/>
    </row>
    <row r="3586" spans="2:4">
      <c r="B3586" s="14"/>
      <c r="C3586" s="32"/>
      <c r="D3586" s="33"/>
    </row>
    <row r="3587" spans="2:4">
      <c r="B3587" s="14"/>
      <c r="C3587" s="32"/>
      <c r="D3587" s="33"/>
    </row>
    <row r="3588" spans="2:4">
      <c r="B3588" s="14"/>
      <c r="C3588" s="32"/>
      <c r="D3588" s="33"/>
    </row>
    <row r="3589" spans="2:4">
      <c r="B3589" s="14"/>
      <c r="C3589" s="32"/>
      <c r="D3589" s="33"/>
    </row>
    <row r="3590" spans="2:4">
      <c r="B3590" s="14"/>
      <c r="C3590" s="32"/>
      <c r="D3590" s="33"/>
    </row>
    <row r="3591" spans="2:4">
      <c r="B3591" s="14"/>
      <c r="C3591" s="32"/>
      <c r="D3591" s="33"/>
    </row>
    <row r="3592" spans="2:4">
      <c r="B3592" s="14"/>
      <c r="C3592" s="32"/>
      <c r="D3592" s="33"/>
    </row>
    <row r="3593" spans="2:4">
      <c r="B3593" s="14"/>
      <c r="C3593" s="32"/>
      <c r="D3593" s="33"/>
    </row>
    <row r="3594" spans="2:4">
      <c r="B3594" s="14"/>
      <c r="C3594" s="32"/>
      <c r="D3594" s="33"/>
    </row>
    <row r="3595" spans="2:4">
      <c r="B3595" s="14"/>
      <c r="C3595" s="32"/>
      <c r="D3595" s="33"/>
    </row>
    <row r="3596" spans="2:4">
      <c r="B3596" s="14"/>
      <c r="C3596" s="32"/>
      <c r="D3596" s="33"/>
    </row>
    <row r="3597" spans="2:4">
      <c r="B3597" s="14"/>
      <c r="C3597" s="32"/>
      <c r="D3597" s="33"/>
    </row>
    <row r="3598" spans="2:4">
      <c r="B3598" s="14"/>
      <c r="C3598" s="32"/>
      <c r="D3598" s="33"/>
    </row>
    <row r="3599" spans="2:4">
      <c r="B3599" s="14"/>
      <c r="C3599" s="32"/>
      <c r="D3599" s="33"/>
    </row>
    <row r="3600" spans="2:4">
      <c r="B3600" s="14"/>
      <c r="C3600" s="32"/>
      <c r="D3600" s="33"/>
    </row>
    <row r="3601" spans="2:4">
      <c r="B3601" s="14"/>
      <c r="C3601" s="32"/>
      <c r="D3601" s="33"/>
    </row>
    <row r="3602" spans="2:4">
      <c r="B3602" s="14"/>
      <c r="C3602" s="32"/>
      <c r="D3602" s="33"/>
    </row>
    <row r="3603" spans="2:4">
      <c r="B3603" s="14"/>
      <c r="C3603" s="32"/>
      <c r="D3603" s="33"/>
    </row>
    <row r="3604" spans="2:4">
      <c r="B3604" s="14"/>
      <c r="C3604" s="32"/>
      <c r="D3604" s="33"/>
    </row>
    <row r="3605" spans="2:4">
      <c r="B3605" s="14"/>
      <c r="C3605" s="32"/>
      <c r="D3605" s="33"/>
    </row>
    <row r="3606" spans="2:4">
      <c r="B3606" s="14"/>
      <c r="C3606" s="32"/>
      <c r="D3606" s="33"/>
    </row>
    <row r="3607" spans="2:4">
      <c r="B3607" s="14"/>
      <c r="C3607" s="32"/>
      <c r="D3607" s="33"/>
    </row>
    <row r="3608" spans="2:4">
      <c r="B3608" s="14"/>
      <c r="C3608" s="32"/>
      <c r="D3608" s="33"/>
    </row>
    <row r="3609" spans="2:4">
      <c r="B3609" s="14"/>
      <c r="C3609" s="32"/>
      <c r="D3609" s="33"/>
    </row>
    <row r="3610" spans="2:4">
      <c r="B3610" s="14"/>
      <c r="C3610" s="32"/>
      <c r="D3610" s="33"/>
    </row>
    <row r="3611" spans="2:4">
      <c r="B3611" s="14"/>
      <c r="C3611" s="32"/>
      <c r="D3611" s="33"/>
    </row>
    <row r="3612" spans="2:4">
      <c r="B3612" s="14"/>
      <c r="C3612" s="32"/>
      <c r="D3612" s="33"/>
    </row>
    <row r="3613" spans="2:4">
      <c r="B3613" s="14"/>
      <c r="C3613" s="32"/>
      <c r="D3613" s="33"/>
    </row>
    <row r="3614" spans="2:4">
      <c r="B3614" s="14"/>
      <c r="C3614" s="32"/>
      <c r="D3614" s="33"/>
    </row>
    <row r="3615" spans="2:4">
      <c r="B3615" s="14"/>
      <c r="C3615" s="32"/>
      <c r="D3615" s="33"/>
    </row>
    <row r="3616" spans="2:4">
      <c r="B3616" s="14"/>
      <c r="C3616" s="32"/>
      <c r="D3616" s="33"/>
    </row>
    <row r="3617" spans="2:4">
      <c r="B3617" s="14"/>
      <c r="C3617" s="32"/>
      <c r="D3617" s="33"/>
    </row>
    <row r="3618" spans="2:4">
      <c r="B3618" s="14"/>
      <c r="C3618" s="32"/>
      <c r="D3618" s="33"/>
    </row>
    <row r="3619" spans="2:4">
      <c r="B3619" s="14"/>
      <c r="C3619" s="32"/>
      <c r="D3619" s="33"/>
    </row>
    <row r="3620" spans="2:4">
      <c r="B3620" s="14"/>
      <c r="C3620" s="32"/>
      <c r="D3620" s="33"/>
    </row>
    <row r="3621" spans="2:4">
      <c r="B3621" s="14"/>
      <c r="C3621" s="32"/>
      <c r="D3621" s="33"/>
    </row>
    <row r="3622" spans="2:4">
      <c r="B3622" s="14"/>
      <c r="C3622" s="32"/>
      <c r="D3622" s="33"/>
    </row>
    <row r="3623" spans="2:4">
      <c r="B3623" s="14"/>
      <c r="C3623" s="32"/>
      <c r="D3623" s="33"/>
    </row>
    <row r="3624" spans="2:4">
      <c r="B3624" s="14"/>
      <c r="C3624" s="32"/>
      <c r="D3624" s="33"/>
    </row>
    <row r="3625" spans="2:4">
      <c r="B3625" s="14"/>
      <c r="C3625" s="32"/>
      <c r="D3625" s="33"/>
    </row>
    <row r="3626" spans="2:4">
      <c r="B3626" s="14"/>
      <c r="C3626" s="32"/>
      <c r="D3626" s="33"/>
    </row>
    <row r="3627" spans="2:4">
      <c r="B3627" s="14"/>
      <c r="C3627" s="32"/>
      <c r="D3627" s="33"/>
    </row>
    <row r="3628" spans="2:4">
      <c r="B3628" s="14"/>
      <c r="C3628" s="32"/>
      <c r="D3628" s="33"/>
    </row>
    <row r="3629" spans="2:4">
      <c r="B3629" s="14"/>
      <c r="C3629" s="32"/>
      <c r="D3629" s="33"/>
    </row>
    <row r="3630" spans="2:4">
      <c r="B3630" s="14"/>
      <c r="C3630" s="32"/>
      <c r="D3630" s="33"/>
    </row>
    <row r="3631" spans="2:4">
      <c r="B3631" s="14"/>
      <c r="C3631" s="32"/>
      <c r="D3631" s="33"/>
    </row>
    <row r="3632" spans="2:4">
      <c r="B3632" s="14"/>
      <c r="C3632" s="32"/>
      <c r="D3632" s="33"/>
    </row>
    <row r="3633" spans="2:4">
      <c r="B3633" s="14"/>
      <c r="C3633" s="32"/>
      <c r="D3633" s="33"/>
    </row>
    <row r="3634" spans="2:4">
      <c r="B3634" s="14"/>
      <c r="C3634" s="32"/>
      <c r="D3634" s="33"/>
    </row>
    <row r="3635" spans="2:4">
      <c r="B3635" s="14"/>
      <c r="C3635" s="32"/>
      <c r="D3635" s="33"/>
    </row>
    <row r="3636" spans="2:4">
      <c r="B3636" s="14"/>
      <c r="C3636" s="32"/>
      <c r="D3636" s="33"/>
    </row>
    <row r="3637" spans="2:4">
      <c r="B3637" s="14"/>
      <c r="C3637" s="32"/>
      <c r="D3637" s="33"/>
    </row>
    <row r="3638" spans="2:4">
      <c r="B3638" s="14"/>
      <c r="C3638" s="32"/>
      <c r="D3638" s="33"/>
    </row>
    <row r="3639" spans="2:4">
      <c r="B3639" s="14"/>
      <c r="C3639" s="32"/>
      <c r="D3639" s="33"/>
    </row>
    <row r="3640" spans="2:4">
      <c r="B3640" s="14"/>
      <c r="C3640" s="32"/>
      <c r="D3640" s="33"/>
    </row>
    <row r="3641" spans="2:4">
      <c r="B3641" s="14"/>
      <c r="C3641" s="32"/>
      <c r="D3641" s="33"/>
    </row>
    <row r="3642" spans="2:4">
      <c r="B3642" s="14"/>
      <c r="C3642" s="32"/>
      <c r="D3642" s="33"/>
    </row>
    <row r="3643" spans="2:4">
      <c r="B3643" s="14"/>
      <c r="C3643" s="32"/>
      <c r="D3643" s="33"/>
    </row>
    <row r="3644" spans="2:4">
      <c r="B3644" s="14"/>
      <c r="C3644" s="32"/>
      <c r="D3644" s="33"/>
    </row>
    <row r="3645" spans="2:4">
      <c r="B3645" s="14"/>
      <c r="C3645" s="32"/>
      <c r="D3645" s="33"/>
    </row>
    <row r="3646" spans="2:4">
      <c r="B3646" s="14"/>
      <c r="C3646" s="32"/>
      <c r="D3646" s="33"/>
    </row>
    <row r="3647" spans="2:4">
      <c r="B3647" s="14"/>
      <c r="C3647" s="32"/>
      <c r="D3647" s="33"/>
    </row>
    <row r="3648" spans="2:4">
      <c r="B3648" s="14"/>
      <c r="C3648" s="32"/>
      <c r="D3648" s="33"/>
    </row>
    <row r="3649" spans="2:4">
      <c r="B3649" s="14"/>
      <c r="C3649" s="32"/>
      <c r="D3649" s="33"/>
    </row>
    <row r="3650" spans="2:4">
      <c r="B3650" s="14"/>
      <c r="C3650" s="32"/>
      <c r="D3650" s="33"/>
    </row>
    <row r="3651" spans="2:4">
      <c r="B3651" s="14"/>
      <c r="C3651" s="32"/>
      <c r="D3651" s="33"/>
    </row>
    <row r="3652" spans="2:4">
      <c r="B3652" s="14"/>
      <c r="C3652" s="32"/>
      <c r="D3652" s="33"/>
    </row>
    <row r="3653" spans="2:4">
      <c r="B3653" s="14"/>
      <c r="C3653" s="32"/>
      <c r="D3653" s="33"/>
    </row>
    <row r="3654" spans="2:4">
      <c r="B3654" s="14"/>
      <c r="C3654" s="32"/>
      <c r="D3654" s="33"/>
    </row>
    <row r="3655" spans="2:4">
      <c r="B3655" s="14"/>
      <c r="C3655" s="32"/>
      <c r="D3655" s="33"/>
    </row>
    <row r="3656" spans="2:4">
      <c r="B3656" s="14"/>
      <c r="C3656" s="32"/>
      <c r="D3656" s="33"/>
    </row>
    <row r="3657" spans="2:4">
      <c r="B3657" s="14"/>
      <c r="C3657" s="32"/>
      <c r="D3657" s="33"/>
    </row>
    <row r="3658" spans="2:4">
      <c r="B3658" s="14"/>
      <c r="C3658" s="32"/>
      <c r="D3658" s="33"/>
    </row>
    <row r="3659" spans="2:4">
      <c r="B3659" s="14"/>
      <c r="C3659" s="32"/>
      <c r="D3659" s="33"/>
    </row>
    <row r="3660" spans="2:4">
      <c r="B3660" s="14"/>
      <c r="C3660" s="32"/>
      <c r="D3660" s="33"/>
    </row>
    <row r="3661" spans="2:4">
      <c r="B3661" s="14"/>
      <c r="C3661" s="32"/>
      <c r="D3661" s="33"/>
    </row>
    <row r="3662" spans="2:4">
      <c r="B3662" s="14"/>
      <c r="C3662" s="32"/>
      <c r="D3662" s="33"/>
    </row>
    <row r="3663" spans="2:4">
      <c r="B3663" s="14"/>
      <c r="C3663" s="32"/>
      <c r="D3663" s="33"/>
    </row>
    <row r="3664" spans="2:4">
      <c r="B3664" s="14"/>
      <c r="C3664" s="32"/>
      <c r="D3664" s="33"/>
    </row>
    <row r="3665" spans="2:4">
      <c r="B3665" s="14"/>
      <c r="C3665" s="32"/>
      <c r="D3665" s="33"/>
    </row>
    <row r="3666" spans="2:4">
      <c r="B3666" s="14"/>
      <c r="C3666" s="32"/>
      <c r="D3666" s="33"/>
    </row>
    <row r="3667" spans="2:4">
      <c r="B3667" s="14"/>
      <c r="C3667" s="32"/>
      <c r="D3667" s="33"/>
    </row>
    <row r="3668" spans="2:4">
      <c r="B3668" s="14"/>
      <c r="C3668" s="32"/>
      <c r="D3668" s="33"/>
    </row>
    <row r="3669" spans="2:4">
      <c r="B3669" s="14"/>
      <c r="C3669" s="32"/>
      <c r="D3669" s="33"/>
    </row>
    <row r="3670" spans="2:4">
      <c r="B3670" s="14"/>
      <c r="C3670" s="32"/>
      <c r="D3670" s="33"/>
    </row>
    <row r="3671" spans="2:4">
      <c r="B3671" s="14"/>
      <c r="C3671" s="32"/>
      <c r="D3671" s="33"/>
    </row>
    <row r="3672" spans="2:4">
      <c r="B3672" s="14"/>
      <c r="C3672" s="32"/>
      <c r="D3672" s="33"/>
    </row>
    <row r="3673" spans="2:4">
      <c r="B3673" s="14"/>
      <c r="C3673" s="32"/>
      <c r="D3673" s="33"/>
    </row>
    <row r="3674" spans="2:4">
      <c r="B3674" s="14"/>
      <c r="C3674" s="32"/>
      <c r="D3674" s="33"/>
    </row>
    <row r="3675" spans="2:4">
      <c r="B3675" s="14"/>
      <c r="C3675" s="32"/>
      <c r="D3675" s="33"/>
    </row>
    <row r="3676" spans="2:4">
      <c r="B3676" s="14"/>
      <c r="C3676" s="32"/>
      <c r="D3676" s="33"/>
    </row>
    <row r="3677" spans="2:4">
      <c r="B3677" s="14"/>
      <c r="C3677" s="32"/>
      <c r="D3677" s="33"/>
    </row>
    <row r="3678" spans="2:4">
      <c r="B3678" s="14"/>
      <c r="C3678" s="32"/>
      <c r="D3678" s="33"/>
    </row>
    <row r="3679" spans="2:4">
      <c r="B3679" s="14"/>
      <c r="C3679" s="32"/>
      <c r="D3679" s="33"/>
    </row>
    <row r="3680" spans="2:4">
      <c r="B3680" s="14"/>
      <c r="C3680" s="32"/>
      <c r="D3680" s="33"/>
    </row>
    <row r="3681" spans="2:4">
      <c r="B3681" s="14"/>
      <c r="C3681" s="32"/>
      <c r="D3681" s="33"/>
    </row>
    <row r="3682" spans="2:4">
      <c r="B3682" s="14"/>
      <c r="C3682" s="32"/>
      <c r="D3682" s="33"/>
    </row>
    <row r="3683" spans="2:4">
      <c r="B3683" s="14"/>
      <c r="C3683" s="32"/>
      <c r="D3683" s="33"/>
    </row>
    <row r="3684" spans="2:4">
      <c r="B3684" s="14"/>
      <c r="C3684" s="32"/>
      <c r="D3684" s="33"/>
    </row>
    <row r="3685" spans="2:4">
      <c r="B3685" s="14"/>
      <c r="C3685" s="32"/>
      <c r="D3685" s="33"/>
    </row>
    <row r="3686" spans="2:4">
      <c r="B3686" s="14"/>
      <c r="C3686" s="32"/>
      <c r="D3686" s="33"/>
    </row>
    <row r="3687" spans="2:4">
      <c r="B3687" s="14"/>
      <c r="C3687" s="32"/>
      <c r="D3687" s="33"/>
    </row>
    <row r="3688" spans="2:4">
      <c r="B3688" s="14"/>
      <c r="C3688" s="32"/>
      <c r="D3688" s="33"/>
    </row>
    <row r="3689" spans="2:4">
      <c r="B3689" s="14"/>
      <c r="C3689" s="32"/>
      <c r="D3689" s="33"/>
    </row>
    <row r="3690" spans="2:4">
      <c r="B3690" s="14"/>
      <c r="C3690" s="32"/>
      <c r="D3690" s="33"/>
    </row>
    <row r="3691" spans="2:4">
      <c r="B3691" s="14"/>
      <c r="C3691" s="32"/>
      <c r="D3691" s="33"/>
    </row>
    <row r="3692" spans="2:4">
      <c r="B3692" s="14"/>
      <c r="C3692" s="32"/>
      <c r="D3692" s="33"/>
    </row>
    <row r="3693" spans="2:4">
      <c r="B3693" s="14"/>
      <c r="C3693" s="32"/>
      <c r="D3693" s="33"/>
    </row>
    <row r="3694" spans="2:4">
      <c r="B3694" s="14"/>
      <c r="C3694" s="32"/>
      <c r="D3694" s="33"/>
    </row>
    <row r="3695" spans="2:4">
      <c r="B3695" s="14"/>
      <c r="C3695" s="32"/>
      <c r="D3695" s="33"/>
    </row>
    <row r="3696" spans="2:4">
      <c r="B3696" s="14"/>
      <c r="C3696" s="32"/>
      <c r="D3696" s="33"/>
    </row>
    <row r="3697" spans="2:4">
      <c r="B3697" s="14"/>
      <c r="C3697" s="32"/>
      <c r="D3697" s="33"/>
    </row>
    <row r="3698" spans="2:4">
      <c r="B3698" s="14"/>
      <c r="C3698" s="32"/>
      <c r="D3698" s="33"/>
    </row>
    <row r="3699" spans="2:4">
      <c r="B3699" s="14"/>
      <c r="C3699" s="32"/>
      <c r="D3699" s="33"/>
    </row>
    <row r="3700" spans="2:4">
      <c r="B3700" s="14"/>
      <c r="C3700" s="32"/>
      <c r="D3700" s="33"/>
    </row>
    <row r="3701" spans="2:4">
      <c r="B3701" s="14"/>
      <c r="C3701" s="32"/>
      <c r="D3701" s="33"/>
    </row>
    <row r="3702" spans="2:4">
      <c r="B3702" s="14"/>
      <c r="C3702" s="32"/>
      <c r="D3702" s="33"/>
    </row>
    <row r="3703" spans="2:4">
      <c r="B3703" s="14"/>
      <c r="C3703" s="32"/>
      <c r="D3703" s="33"/>
    </row>
    <row r="3704" spans="2:4">
      <c r="B3704" s="14"/>
      <c r="C3704" s="32"/>
      <c r="D3704" s="33"/>
    </row>
    <row r="3705" spans="2:4">
      <c r="B3705" s="14"/>
      <c r="C3705" s="32"/>
      <c r="D3705" s="33"/>
    </row>
    <row r="3706" spans="2:4">
      <c r="B3706" s="14"/>
      <c r="C3706" s="32"/>
      <c r="D3706" s="33"/>
    </row>
    <row r="3707" spans="2:4">
      <c r="B3707" s="14"/>
      <c r="C3707" s="32"/>
      <c r="D3707" s="33"/>
    </row>
    <row r="3708" spans="2:4">
      <c r="B3708" s="14"/>
      <c r="C3708" s="32"/>
      <c r="D3708" s="33"/>
    </row>
    <row r="3709" spans="2:4">
      <c r="B3709" s="14"/>
      <c r="C3709" s="32"/>
      <c r="D3709" s="33"/>
    </row>
    <row r="3710" spans="2:4">
      <c r="B3710" s="14"/>
      <c r="C3710" s="32"/>
      <c r="D3710" s="33"/>
    </row>
    <row r="3711" spans="2:4">
      <c r="B3711" s="14"/>
      <c r="C3711" s="32"/>
      <c r="D3711" s="33"/>
    </row>
    <row r="3712" spans="2:4">
      <c r="B3712" s="14"/>
      <c r="C3712" s="32"/>
      <c r="D3712" s="33"/>
    </row>
    <row r="3713" spans="2:4">
      <c r="B3713" s="14"/>
      <c r="C3713" s="32"/>
      <c r="D3713" s="33"/>
    </row>
    <row r="3714" spans="2:4">
      <c r="B3714" s="14"/>
      <c r="C3714" s="32"/>
      <c r="D3714" s="33"/>
    </row>
    <row r="3715" spans="2:4">
      <c r="B3715" s="14"/>
      <c r="C3715" s="32"/>
      <c r="D3715" s="33"/>
    </row>
    <row r="3716" spans="2:4">
      <c r="B3716" s="14"/>
      <c r="C3716" s="32"/>
      <c r="D3716" s="33"/>
    </row>
    <row r="3717" spans="2:4">
      <c r="B3717" s="14"/>
      <c r="C3717" s="32"/>
      <c r="D3717" s="33"/>
    </row>
    <row r="3718" spans="2:4">
      <c r="B3718" s="14"/>
      <c r="C3718" s="32"/>
      <c r="D3718" s="33"/>
    </row>
    <row r="3719" spans="2:4">
      <c r="B3719" s="14"/>
      <c r="C3719" s="32"/>
      <c r="D3719" s="33"/>
    </row>
    <row r="3720" spans="2:4">
      <c r="B3720" s="14"/>
      <c r="C3720" s="32"/>
      <c r="D3720" s="33"/>
    </row>
    <row r="3721" spans="2:4">
      <c r="B3721" s="14"/>
      <c r="C3721" s="32"/>
      <c r="D3721" s="33"/>
    </row>
    <row r="3722" spans="2:4">
      <c r="B3722" s="14"/>
      <c r="C3722" s="32"/>
      <c r="D3722" s="33"/>
    </row>
    <row r="3723" spans="2:4">
      <c r="B3723" s="14"/>
      <c r="C3723" s="32"/>
      <c r="D3723" s="33"/>
    </row>
    <row r="3724" spans="2:4">
      <c r="B3724" s="14"/>
      <c r="C3724" s="32"/>
      <c r="D3724" s="33"/>
    </row>
    <row r="3725" spans="2:4">
      <c r="B3725" s="14"/>
      <c r="C3725" s="32"/>
      <c r="D3725" s="33"/>
    </row>
    <row r="3726" spans="2:4">
      <c r="B3726" s="14"/>
      <c r="C3726" s="32"/>
      <c r="D3726" s="33"/>
    </row>
    <row r="3727" spans="2:4">
      <c r="B3727" s="14"/>
      <c r="C3727" s="32"/>
      <c r="D3727" s="33"/>
    </row>
    <row r="3728" spans="2:4">
      <c r="B3728" s="14"/>
      <c r="C3728" s="32"/>
      <c r="D3728" s="33"/>
    </row>
    <row r="3729" spans="2:4">
      <c r="B3729" s="14"/>
      <c r="C3729" s="32"/>
      <c r="D3729" s="33"/>
    </row>
    <row r="3730" spans="2:4">
      <c r="B3730" s="14"/>
      <c r="C3730" s="32"/>
      <c r="D3730" s="33"/>
    </row>
    <row r="3731" spans="2:4">
      <c r="B3731" s="14"/>
      <c r="C3731" s="32"/>
      <c r="D3731" s="33"/>
    </row>
    <row r="3732" spans="2:4">
      <c r="B3732" s="14"/>
      <c r="C3732" s="32"/>
      <c r="D3732" s="33"/>
    </row>
    <row r="3733" spans="2:4">
      <c r="B3733" s="14"/>
      <c r="C3733" s="32"/>
      <c r="D3733" s="33"/>
    </row>
    <row r="3734" spans="2:4">
      <c r="B3734" s="14"/>
      <c r="C3734" s="32"/>
      <c r="D3734" s="33"/>
    </row>
    <row r="3735" spans="2:4">
      <c r="B3735" s="14"/>
      <c r="C3735" s="32"/>
      <c r="D3735" s="33"/>
    </row>
    <row r="3736" spans="2:4">
      <c r="B3736" s="14"/>
      <c r="C3736" s="32"/>
      <c r="D3736" s="33"/>
    </row>
    <row r="3737" spans="2:4">
      <c r="B3737" s="14"/>
      <c r="C3737" s="32"/>
      <c r="D3737" s="33"/>
    </row>
    <row r="3738" spans="2:4">
      <c r="B3738" s="14"/>
      <c r="C3738" s="32"/>
      <c r="D3738" s="33"/>
    </row>
    <row r="3739" spans="2:4">
      <c r="B3739" s="14"/>
      <c r="C3739" s="32"/>
      <c r="D3739" s="33"/>
    </row>
    <row r="3740" spans="2:4">
      <c r="B3740" s="14"/>
      <c r="C3740" s="32"/>
      <c r="D3740" s="33"/>
    </row>
    <row r="3741" spans="2:4">
      <c r="B3741" s="14"/>
      <c r="C3741" s="32"/>
      <c r="D3741" s="33"/>
    </row>
    <row r="3742" spans="2:4">
      <c r="B3742" s="14"/>
      <c r="C3742" s="32"/>
      <c r="D3742" s="33"/>
    </row>
    <row r="3743" spans="2:4">
      <c r="B3743" s="14"/>
      <c r="C3743" s="32"/>
      <c r="D3743" s="33"/>
    </row>
    <row r="3744" spans="2:4">
      <c r="B3744" s="14"/>
      <c r="C3744" s="32"/>
      <c r="D3744" s="33"/>
    </row>
    <row r="3745" spans="2:4">
      <c r="B3745" s="14"/>
      <c r="C3745" s="32"/>
      <c r="D3745" s="33"/>
    </row>
    <row r="3746" spans="2:4">
      <c r="B3746" s="14"/>
      <c r="C3746" s="32"/>
      <c r="D3746" s="33"/>
    </row>
    <row r="3747" spans="2:4">
      <c r="B3747" s="14"/>
      <c r="C3747" s="32"/>
      <c r="D3747" s="33"/>
    </row>
    <row r="3748" spans="2:4">
      <c r="B3748" s="14"/>
      <c r="C3748" s="32"/>
      <c r="D3748" s="33"/>
    </row>
    <row r="3749" spans="2:4">
      <c r="B3749" s="14"/>
      <c r="C3749" s="32"/>
      <c r="D3749" s="33"/>
    </row>
    <row r="3750" spans="2:4">
      <c r="B3750" s="14"/>
      <c r="C3750" s="32"/>
      <c r="D3750" s="33"/>
    </row>
    <row r="3751" spans="2:4">
      <c r="B3751" s="14"/>
      <c r="C3751" s="32"/>
      <c r="D3751" s="33"/>
    </row>
    <row r="3752" spans="2:4">
      <c r="B3752" s="14"/>
      <c r="C3752" s="32"/>
      <c r="D3752" s="33"/>
    </row>
    <row r="3753" spans="2:4">
      <c r="B3753" s="14"/>
      <c r="C3753" s="32"/>
      <c r="D3753" s="33"/>
    </row>
    <row r="3754" spans="2:4">
      <c r="B3754" s="14"/>
      <c r="C3754" s="32"/>
      <c r="D3754" s="33"/>
    </row>
    <row r="3755" spans="2:4">
      <c r="B3755" s="14"/>
      <c r="C3755" s="32"/>
      <c r="D3755" s="33"/>
    </row>
    <row r="3756" spans="2:4">
      <c r="B3756" s="14"/>
      <c r="C3756" s="32"/>
      <c r="D3756" s="33"/>
    </row>
    <row r="3757" spans="2:4">
      <c r="B3757" s="14"/>
      <c r="C3757" s="32"/>
      <c r="D3757" s="33"/>
    </row>
    <row r="3758" spans="2:4">
      <c r="B3758" s="14"/>
      <c r="C3758" s="32"/>
      <c r="D3758" s="33"/>
    </row>
    <row r="3759" spans="2:4">
      <c r="B3759" s="14"/>
      <c r="C3759" s="32"/>
      <c r="D3759" s="33"/>
    </row>
    <row r="3760" spans="2:4">
      <c r="B3760" s="14"/>
      <c r="C3760" s="32"/>
      <c r="D3760" s="33"/>
    </row>
    <row r="3761" spans="2:4">
      <c r="B3761" s="14"/>
      <c r="C3761" s="32"/>
      <c r="D3761" s="33"/>
    </row>
    <row r="3762" spans="2:4">
      <c r="B3762" s="14"/>
      <c r="C3762" s="32"/>
      <c r="D3762" s="33"/>
    </row>
    <row r="3763" spans="2:4">
      <c r="B3763" s="14"/>
      <c r="C3763" s="32"/>
      <c r="D3763" s="33"/>
    </row>
    <row r="3764" spans="2:4">
      <c r="B3764" s="14"/>
      <c r="C3764" s="32"/>
      <c r="D3764" s="33"/>
    </row>
    <row r="3765" spans="2:4">
      <c r="B3765" s="14"/>
      <c r="C3765" s="32"/>
      <c r="D3765" s="33"/>
    </row>
    <row r="3766" spans="2:4">
      <c r="B3766" s="14"/>
      <c r="C3766" s="32"/>
      <c r="D3766" s="33"/>
    </row>
    <row r="3767" spans="2:4">
      <c r="B3767" s="14"/>
      <c r="C3767" s="32"/>
      <c r="D3767" s="33"/>
    </row>
    <row r="3768" spans="2:4">
      <c r="B3768" s="14"/>
      <c r="C3768" s="32"/>
      <c r="D3768" s="33"/>
    </row>
    <row r="3769" spans="2:4">
      <c r="B3769" s="14"/>
      <c r="C3769" s="32"/>
      <c r="D3769" s="33"/>
    </row>
    <row r="3770" spans="2:4">
      <c r="B3770" s="14"/>
      <c r="C3770" s="32"/>
      <c r="D3770" s="33"/>
    </row>
    <row r="3771" spans="2:4">
      <c r="B3771" s="14"/>
      <c r="C3771" s="32"/>
      <c r="D3771" s="33"/>
    </row>
    <row r="3772" spans="2:4">
      <c r="B3772" s="14"/>
      <c r="C3772" s="32"/>
      <c r="D3772" s="33"/>
    </row>
    <row r="3773" spans="2:4">
      <c r="B3773" s="14"/>
      <c r="C3773" s="32"/>
      <c r="D3773" s="33"/>
    </row>
    <row r="3774" spans="2:4">
      <c r="B3774" s="14"/>
      <c r="C3774" s="32"/>
      <c r="D3774" s="33"/>
    </row>
    <row r="3775" spans="2:4">
      <c r="B3775" s="14"/>
      <c r="C3775" s="32"/>
      <c r="D3775" s="33"/>
    </row>
    <row r="3776" spans="2:4">
      <c r="B3776" s="14"/>
      <c r="C3776" s="32"/>
      <c r="D3776" s="33"/>
    </row>
    <row r="3777" spans="2:4">
      <c r="B3777" s="14"/>
      <c r="C3777" s="32"/>
      <c r="D3777" s="33"/>
    </row>
    <row r="3778" spans="2:4">
      <c r="B3778" s="14"/>
      <c r="C3778" s="32"/>
      <c r="D3778" s="33"/>
    </row>
    <row r="3779" spans="2:4">
      <c r="B3779" s="14"/>
      <c r="C3779" s="32"/>
      <c r="D3779" s="33"/>
    </row>
    <row r="3780" spans="2:4">
      <c r="B3780" s="14"/>
      <c r="C3780" s="32"/>
      <c r="D3780" s="33"/>
    </row>
    <row r="3781" spans="2:4">
      <c r="B3781" s="14"/>
      <c r="C3781" s="32"/>
      <c r="D3781" s="33"/>
    </row>
    <row r="3782" spans="2:4">
      <c r="B3782" s="14"/>
      <c r="C3782" s="32"/>
      <c r="D3782" s="33"/>
    </row>
    <row r="3783" spans="2:4">
      <c r="B3783" s="14"/>
      <c r="C3783" s="32"/>
      <c r="D3783" s="33"/>
    </row>
    <row r="3784" spans="2:4">
      <c r="B3784" s="14"/>
      <c r="C3784" s="32"/>
      <c r="D3784" s="33"/>
    </row>
    <row r="3785" spans="2:4">
      <c r="B3785" s="14"/>
      <c r="C3785" s="32"/>
      <c r="D3785" s="33"/>
    </row>
    <row r="3786" spans="2:4">
      <c r="B3786" s="14"/>
      <c r="C3786" s="32"/>
      <c r="D3786" s="33"/>
    </row>
    <row r="3787" spans="2:4">
      <c r="B3787" s="14"/>
      <c r="C3787" s="32"/>
      <c r="D3787" s="33"/>
    </row>
    <row r="3788" spans="2:4">
      <c r="B3788" s="14"/>
      <c r="C3788" s="32"/>
      <c r="D3788" s="33"/>
    </row>
    <row r="3789" spans="2:4">
      <c r="B3789" s="14"/>
      <c r="C3789" s="32"/>
      <c r="D3789" s="33"/>
    </row>
    <row r="3790" spans="2:4">
      <c r="B3790" s="14"/>
      <c r="C3790" s="32"/>
      <c r="D3790" s="33"/>
    </row>
    <row r="3791" spans="2:4">
      <c r="B3791" s="14"/>
      <c r="C3791" s="32"/>
      <c r="D3791" s="33"/>
    </row>
    <row r="3792" spans="2:4">
      <c r="B3792" s="14"/>
      <c r="C3792" s="32"/>
      <c r="D3792" s="33"/>
    </row>
    <row r="3793" spans="2:4">
      <c r="B3793" s="14"/>
      <c r="C3793" s="32"/>
      <c r="D3793" s="33"/>
    </row>
    <row r="3794" spans="2:4">
      <c r="B3794" s="14"/>
      <c r="C3794" s="32"/>
      <c r="D3794" s="33"/>
    </row>
    <row r="3795" spans="2:4">
      <c r="B3795" s="14"/>
      <c r="C3795" s="32"/>
      <c r="D3795" s="33"/>
    </row>
    <row r="3796" spans="2:4">
      <c r="B3796" s="14"/>
      <c r="C3796" s="32"/>
      <c r="D3796" s="33"/>
    </row>
    <row r="3797" spans="2:4">
      <c r="B3797" s="14"/>
      <c r="C3797" s="32"/>
      <c r="D3797" s="33"/>
    </row>
    <row r="3798" spans="2:4">
      <c r="B3798" s="14"/>
      <c r="C3798" s="32"/>
      <c r="D3798" s="33"/>
    </row>
    <row r="3799" spans="2:4">
      <c r="B3799" s="14"/>
      <c r="C3799" s="32"/>
      <c r="D3799" s="33"/>
    </row>
    <row r="3800" spans="2:4">
      <c r="B3800" s="14"/>
      <c r="C3800" s="32"/>
      <c r="D3800" s="33"/>
    </row>
    <row r="3801" spans="2:4">
      <c r="B3801" s="14"/>
      <c r="C3801" s="32"/>
      <c r="D3801" s="33"/>
    </row>
    <row r="3802" spans="2:4">
      <c r="B3802" s="14"/>
      <c r="C3802" s="32"/>
      <c r="D3802" s="33"/>
    </row>
    <row r="3803" spans="2:4">
      <c r="B3803" s="14"/>
      <c r="C3803" s="32"/>
      <c r="D3803" s="33"/>
    </row>
    <row r="3804" spans="2:4">
      <c r="B3804" s="14"/>
      <c r="C3804" s="32"/>
      <c r="D3804" s="33"/>
    </row>
    <row r="3805" spans="2:4">
      <c r="B3805" s="14"/>
      <c r="C3805" s="32"/>
      <c r="D3805" s="33"/>
    </row>
    <row r="3806" spans="2:4">
      <c r="B3806" s="14"/>
      <c r="C3806" s="32"/>
      <c r="D3806" s="33"/>
    </row>
    <row r="3807" spans="2:4">
      <c r="B3807" s="14"/>
      <c r="C3807" s="32"/>
      <c r="D3807" s="33"/>
    </row>
    <row r="3808" spans="2:4">
      <c r="B3808" s="14"/>
      <c r="C3808" s="32"/>
      <c r="D3808" s="33"/>
    </row>
    <row r="3809" spans="2:4">
      <c r="B3809" s="14"/>
      <c r="C3809" s="32"/>
      <c r="D3809" s="33"/>
    </row>
    <row r="3810" spans="2:4">
      <c r="B3810" s="14"/>
      <c r="C3810" s="32"/>
      <c r="D3810" s="33"/>
    </row>
    <row r="3811" spans="2:4">
      <c r="B3811" s="14"/>
      <c r="C3811" s="32"/>
      <c r="D3811" s="33"/>
    </row>
    <row r="3812" spans="2:4">
      <c r="B3812" s="14"/>
      <c r="C3812" s="32"/>
      <c r="D3812" s="33"/>
    </row>
    <row r="3813" spans="2:4">
      <c r="B3813" s="14"/>
      <c r="C3813" s="32"/>
      <c r="D3813" s="33"/>
    </row>
    <row r="3814" spans="2:4">
      <c r="B3814" s="14"/>
      <c r="C3814" s="32"/>
      <c r="D3814" s="33"/>
    </row>
    <row r="3815" spans="2:4">
      <c r="B3815" s="14"/>
      <c r="C3815" s="32"/>
      <c r="D3815" s="33"/>
    </row>
    <row r="3816" spans="2:4">
      <c r="B3816" s="14"/>
      <c r="C3816" s="32"/>
      <c r="D3816" s="33"/>
    </row>
    <row r="3817" spans="2:4">
      <c r="B3817" s="14"/>
      <c r="C3817" s="32"/>
      <c r="D3817" s="33"/>
    </row>
    <row r="3818" spans="2:4">
      <c r="B3818" s="14"/>
      <c r="C3818" s="32"/>
      <c r="D3818" s="33"/>
    </row>
    <row r="3819" spans="2:4">
      <c r="B3819" s="14"/>
      <c r="C3819" s="32"/>
      <c r="D3819" s="33"/>
    </row>
    <row r="3820" spans="2:4">
      <c r="B3820" s="14"/>
      <c r="C3820" s="32"/>
      <c r="D3820" s="33"/>
    </row>
    <row r="3821" spans="2:4">
      <c r="B3821" s="14"/>
      <c r="C3821" s="32"/>
      <c r="D3821" s="33"/>
    </row>
    <row r="3822" spans="2:4">
      <c r="B3822" s="14"/>
      <c r="C3822" s="32"/>
      <c r="D3822" s="33"/>
    </row>
    <row r="3823" spans="2:4">
      <c r="B3823" s="14"/>
      <c r="C3823" s="32"/>
      <c r="D3823" s="33"/>
    </row>
    <row r="3824" spans="2:4">
      <c r="B3824" s="14"/>
      <c r="C3824" s="32"/>
      <c r="D3824" s="33"/>
    </row>
    <row r="3825" spans="2:4">
      <c r="B3825" s="14"/>
      <c r="C3825" s="32"/>
      <c r="D3825" s="33"/>
    </row>
    <row r="3826" spans="2:4">
      <c r="B3826" s="14"/>
      <c r="C3826" s="32"/>
      <c r="D3826" s="33"/>
    </row>
    <row r="3827" spans="2:4">
      <c r="B3827" s="14"/>
      <c r="C3827" s="32"/>
      <c r="D3827" s="33"/>
    </row>
    <row r="3828" spans="2:4">
      <c r="B3828" s="14"/>
      <c r="C3828" s="32"/>
      <c r="D3828" s="33"/>
    </row>
    <row r="3829" spans="2:4">
      <c r="B3829" s="14"/>
      <c r="C3829" s="32"/>
      <c r="D3829" s="33"/>
    </row>
    <row r="3830" spans="2:4">
      <c r="B3830" s="14"/>
      <c r="C3830" s="32"/>
      <c r="D3830" s="33"/>
    </row>
    <row r="3831" spans="2:4">
      <c r="B3831" s="14"/>
      <c r="C3831" s="32"/>
      <c r="D3831" s="33"/>
    </row>
    <row r="3832" spans="2:4">
      <c r="B3832" s="14"/>
      <c r="C3832" s="32"/>
      <c r="D3832" s="33"/>
    </row>
    <row r="3833" spans="2:4">
      <c r="B3833" s="14"/>
      <c r="C3833" s="32"/>
      <c r="D3833" s="33"/>
    </row>
    <row r="3834" spans="2:4">
      <c r="B3834" s="14"/>
      <c r="C3834" s="32"/>
      <c r="D3834" s="33"/>
    </row>
    <row r="3835" spans="2:4">
      <c r="B3835" s="14"/>
      <c r="C3835" s="32"/>
      <c r="D3835" s="33"/>
    </row>
    <row r="3836" spans="2:4">
      <c r="B3836" s="14"/>
      <c r="C3836" s="32"/>
      <c r="D3836" s="33"/>
    </row>
    <row r="3837" spans="2:4">
      <c r="B3837" s="14"/>
      <c r="C3837" s="32"/>
      <c r="D3837" s="33"/>
    </row>
    <row r="3838" spans="2:4">
      <c r="B3838" s="14"/>
      <c r="C3838" s="32"/>
      <c r="D3838" s="33"/>
    </row>
    <row r="3839" spans="2:4">
      <c r="B3839" s="14"/>
      <c r="C3839" s="32"/>
      <c r="D3839" s="33"/>
    </row>
    <row r="3840" spans="2:4">
      <c r="B3840" s="14"/>
      <c r="C3840" s="32"/>
      <c r="D3840" s="33"/>
    </row>
    <row r="3841" spans="2:4">
      <c r="B3841" s="14"/>
      <c r="C3841" s="32"/>
      <c r="D3841" s="33"/>
    </row>
    <row r="3842" spans="2:4">
      <c r="B3842" s="14"/>
      <c r="C3842" s="32"/>
      <c r="D3842" s="33"/>
    </row>
    <row r="3843" spans="2:4">
      <c r="B3843" s="14"/>
      <c r="C3843" s="32"/>
      <c r="D3843" s="33"/>
    </row>
    <row r="3844" spans="2:4">
      <c r="B3844" s="14"/>
      <c r="C3844" s="32"/>
      <c r="D3844" s="33"/>
    </row>
    <row r="3845" spans="2:4">
      <c r="B3845" s="14"/>
      <c r="C3845" s="32"/>
      <c r="D3845" s="33"/>
    </row>
    <row r="3846" spans="2:4">
      <c r="B3846" s="14"/>
      <c r="C3846" s="32"/>
      <c r="D3846" s="33"/>
    </row>
    <row r="3847" spans="2:4">
      <c r="B3847" s="14"/>
      <c r="C3847" s="32"/>
      <c r="D3847" s="33"/>
    </row>
    <row r="3848" spans="2:4">
      <c r="B3848" s="14"/>
      <c r="C3848" s="32"/>
      <c r="D3848" s="33"/>
    </row>
    <row r="3849" spans="2:4">
      <c r="B3849" s="14"/>
      <c r="C3849" s="32"/>
      <c r="D3849" s="33"/>
    </row>
    <row r="3850" spans="2:4">
      <c r="B3850" s="14"/>
      <c r="C3850" s="32"/>
      <c r="D3850" s="33"/>
    </row>
    <row r="3851" spans="2:4">
      <c r="B3851" s="14"/>
      <c r="C3851" s="32"/>
      <c r="D3851" s="33"/>
    </row>
    <row r="3852" spans="2:4">
      <c r="B3852" s="14"/>
      <c r="C3852" s="32"/>
      <c r="D3852" s="33"/>
    </row>
    <row r="3853" spans="2:4">
      <c r="B3853" s="14"/>
      <c r="C3853" s="32"/>
      <c r="D3853" s="33"/>
    </row>
    <row r="3854" spans="2:4">
      <c r="B3854" s="14"/>
      <c r="C3854" s="32"/>
      <c r="D3854" s="33"/>
    </row>
    <row r="3855" spans="2:4">
      <c r="B3855" s="14"/>
      <c r="C3855" s="32"/>
      <c r="D3855" s="33"/>
    </row>
    <row r="3856" spans="2:4">
      <c r="B3856" s="14"/>
      <c r="C3856" s="32"/>
      <c r="D3856" s="33"/>
    </row>
    <row r="3857" spans="2:4">
      <c r="B3857" s="14"/>
      <c r="C3857" s="32"/>
      <c r="D3857" s="33"/>
    </row>
    <row r="3858" spans="2:4">
      <c r="B3858" s="14"/>
      <c r="C3858" s="32"/>
      <c r="D3858" s="33"/>
    </row>
    <row r="3859" spans="2:4">
      <c r="B3859" s="14"/>
      <c r="C3859" s="32"/>
      <c r="D3859" s="33"/>
    </row>
    <row r="3860" spans="2:4">
      <c r="B3860" s="14"/>
      <c r="C3860" s="32"/>
      <c r="D3860" s="33"/>
    </row>
    <row r="3861" spans="2:4">
      <c r="B3861" s="14"/>
      <c r="C3861" s="32"/>
      <c r="D3861" s="33"/>
    </row>
    <row r="3862" spans="2:4">
      <c r="B3862" s="14"/>
      <c r="C3862" s="32"/>
      <c r="D3862" s="33"/>
    </row>
    <row r="3863" spans="2:4">
      <c r="B3863" s="14"/>
      <c r="C3863" s="32"/>
      <c r="D3863" s="33"/>
    </row>
    <row r="3864" spans="2:4">
      <c r="B3864" s="14"/>
      <c r="C3864" s="32"/>
      <c r="D3864" s="33"/>
    </row>
    <row r="3865" spans="2:4">
      <c r="B3865" s="14"/>
      <c r="C3865" s="32"/>
      <c r="D3865" s="33"/>
    </row>
    <row r="3866" spans="2:4">
      <c r="B3866" s="14"/>
      <c r="C3866" s="32"/>
      <c r="D3866" s="33"/>
    </row>
    <row r="3867" spans="2:4">
      <c r="B3867" s="14"/>
      <c r="C3867" s="32"/>
      <c r="D3867" s="33"/>
    </row>
    <row r="3868" spans="2:4">
      <c r="B3868" s="14"/>
      <c r="C3868" s="32"/>
      <c r="D3868" s="33"/>
    </row>
    <row r="3869" spans="2:4">
      <c r="B3869" s="14"/>
      <c r="C3869" s="32"/>
      <c r="D3869" s="33"/>
    </row>
    <row r="3870" spans="2:4">
      <c r="B3870" s="14"/>
      <c r="C3870" s="32"/>
      <c r="D3870" s="33"/>
    </row>
    <row r="3871" spans="2:4">
      <c r="B3871" s="14"/>
      <c r="C3871" s="32"/>
      <c r="D3871" s="33"/>
    </row>
    <row r="3872" spans="2:4">
      <c r="B3872" s="14"/>
      <c r="C3872" s="32"/>
      <c r="D3872" s="33"/>
    </row>
    <row r="3873" spans="2:4">
      <c r="B3873" s="14"/>
      <c r="C3873" s="32"/>
      <c r="D3873" s="33"/>
    </row>
    <row r="3874" spans="2:4">
      <c r="B3874" s="14"/>
      <c r="C3874" s="32"/>
      <c r="D3874" s="33"/>
    </row>
    <row r="3875" spans="2:4">
      <c r="B3875" s="14"/>
      <c r="C3875" s="32"/>
      <c r="D3875" s="33"/>
    </row>
    <row r="3876" spans="2:4">
      <c r="B3876" s="14"/>
      <c r="C3876" s="32"/>
      <c r="D3876" s="33"/>
    </row>
    <row r="3877" spans="2:4">
      <c r="B3877" s="14"/>
      <c r="C3877" s="32"/>
      <c r="D3877" s="33"/>
    </row>
    <row r="3878" spans="2:4">
      <c r="B3878" s="14"/>
      <c r="C3878" s="32"/>
      <c r="D3878" s="33"/>
    </row>
    <row r="3879" spans="2:4">
      <c r="B3879" s="14"/>
      <c r="C3879" s="32"/>
      <c r="D3879" s="33"/>
    </row>
    <row r="3880" spans="2:4">
      <c r="B3880" s="14"/>
      <c r="C3880" s="32"/>
      <c r="D3880" s="33"/>
    </row>
    <row r="3881" spans="2:4">
      <c r="B3881" s="14"/>
      <c r="C3881" s="32"/>
      <c r="D3881" s="33"/>
    </row>
    <row r="3882" spans="2:4">
      <c r="B3882" s="14"/>
      <c r="C3882" s="32"/>
      <c r="D3882" s="33"/>
    </row>
    <row r="3883" spans="2:4">
      <c r="B3883" s="14"/>
      <c r="C3883" s="32"/>
      <c r="D3883" s="33"/>
    </row>
    <row r="3884" spans="2:4">
      <c r="B3884" s="14"/>
      <c r="C3884" s="32"/>
      <c r="D3884" s="33"/>
    </row>
    <row r="3885" spans="2:4">
      <c r="B3885" s="14"/>
      <c r="C3885" s="32"/>
      <c r="D3885" s="33"/>
    </row>
    <row r="3886" spans="2:4">
      <c r="B3886" s="14"/>
      <c r="C3886" s="32"/>
      <c r="D3886" s="33"/>
    </row>
    <row r="3887" spans="2:4">
      <c r="B3887" s="14"/>
      <c r="C3887" s="32"/>
      <c r="D3887" s="33"/>
    </row>
    <row r="3888" spans="2:4">
      <c r="B3888" s="14"/>
      <c r="C3888" s="32"/>
      <c r="D3888" s="33"/>
    </row>
    <row r="3889" spans="2:4">
      <c r="B3889" s="14"/>
      <c r="C3889" s="32"/>
      <c r="D3889" s="33"/>
    </row>
    <row r="3890" spans="2:4">
      <c r="B3890" s="14"/>
      <c r="C3890" s="32"/>
      <c r="D3890" s="33"/>
    </row>
    <row r="3891" spans="2:4">
      <c r="B3891" s="14"/>
      <c r="C3891" s="32"/>
      <c r="D3891" s="33"/>
    </row>
    <row r="3892" spans="2:4">
      <c r="B3892" s="14"/>
      <c r="C3892" s="32"/>
      <c r="D3892" s="33"/>
    </row>
    <row r="3893" spans="2:4">
      <c r="B3893" s="14"/>
      <c r="C3893" s="32"/>
      <c r="D3893" s="33"/>
    </row>
    <row r="3894" spans="2:4">
      <c r="B3894" s="14"/>
      <c r="C3894" s="32"/>
      <c r="D3894" s="33"/>
    </row>
    <row r="3895" spans="2:4">
      <c r="B3895" s="14"/>
      <c r="C3895" s="32"/>
      <c r="D3895" s="33"/>
    </row>
    <row r="3896" spans="2:4">
      <c r="B3896" s="14"/>
      <c r="C3896" s="32"/>
      <c r="D3896" s="33"/>
    </row>
    <row r="3897" spans="2:4">
      <c r="B3897" s="14"/>
      <c r="C3897" s="32"/>
      <c r="D3897" s="33"/>
    </row>
    <row r="3898" spans="2:4">
      <c r="B3898" s="14"/>
      <c r="C3898" s="32"/>
      <c r="D3898" s="33"/>
    </row>
    <row r="3899" spans="2:4">
      <c r="B3899" s="14"/>
      <c r="C3899" s="32"/>
      <c r="D3899" s="33"/>
    </row>
    <row r="3900" spans="2:4">
      <c r="B3900" s="14"/>
      <c r="C3900" s="32"/>
      <c r="D3900" s="33"/>
    </row>
    <row r="3901" spans="2:4">
      <c r="B3901" s="14"/>
      <c r="C3901" s="32"/>
      <c r="D3901" s="33"/>
    </row>
    <row r="3902" spans="2:4">
      <c r="B3902" s="14"/>
      <c r="C3902" s="32"/>
      <c r="D3902" s="33"/>
    </row>
    <row r="3903" spans="2:4">
      <c r="B3903" s="14"/>
      <c r="C3903" s="32"/>
      <c r="D3903" s="33"/>
    </row>
    <row r="3904" spans="2:4">
      <c r="B3904" s="14"/>
      <c r="C3904" s="32"/>
      <c r="D3904" s="33"/>
    </row>
    <row r="3905" spans="2:4">
      <c r="B3905" s="14"/>
      <c r="C3905" s="32"/>
      <c r="D3905" s="33"/>
    </row>
    <row r="3906" spans="2:4">
      <c r="B3906" s="14"/>
      <c r="C3906" s="32"/>
      <c r="D3906" s="33"/>
    </row>
    <row r="3907" spans="2:4">
      <c r="B3907" s="14"/>
      <c r="C3907" s="32"/>
      <c r="D3907" s="33"/>
    </row>
    <row r="3908" spans="2:4">
      <c r="B3908" s="14"/>
      <c r="C3908" s="32"/>
      <c r="D3908" s="33"/>
    </row>
    <row r="3909" spans="2:4">
      <c r="B3909" s="14"/>
      <c r="C3909" s="32"/>
      <c r="D3909" s="33"/>
    </row>
    <row r="3910" spans="2:4">
      <c r="B3910" s="14"/>
      <c r="C3910" s="32"/>
      <c r="D3910" s="33"/>
    </row>
    <row r="3911" spans="2:4">
      <c r="B3911" s="14"/>
      <c r="C3911" s="32"/>
      <c r="D3911" s="33"/>
    </row>
    <row r="3912" spans="2:4">
      <c r="B3912" s="14"/>
      <c r="C3912" s="32"/>
      <c r="D3912" s="33"/>
    </row>
    <row r="3913" spans="2:4">
      <c r="B3913" s="14"/>
      <c r="C3913" s="32"/>
      <c r="D3913" s="33"/>
    </row>
    <row r="3914" spans="2:4">
      <c r="B3914" s="14"/>
      <c r="C3914" s="32"/>
      <c r="D3914" s="33"/>
    </row>
    <row r="3915" spans="2:4">
      <c r="B3915" s="14"/>
      <c r="C3915" s="32"/>
      <c r="D3915" s="33"/>
    </row>
    <row r="3916" spans="2:4">
      <c r="B3916" s="14"/>
      <c r="C3916" s="32"/>
      <c r="D3916" s="33"/>
    </row>
    <row r="3917" spans="2:4">
      <c r="B3917" s="14"/>
      <c r="C3917" s="32"/>
      <c r="D3917" s="33"/>
    </row>
    <row r="3918" spans="2:4">
      <c r="B3918" s="14"/>
      <c r="C3918" s="32"/>
      <c r="D3918" s="33"/>
    </row>
    <row r="3919" spans="2:4">
      <c r="B3919" s="14"/>
      <c r="C3919" s="32"/>
      <c r="D3919" s="33"/>
    </row>
    <row r="3920" spans="2:4">
      <c r="B3920" s="14"/>
      <c r="C3920" s="32"/>
      <c r="D3920" s="33"/>
    </row>
    <row r="3921" spans="2:4">
      <c r="B3921" s="14"/>
      <c r="C3921" s="32"/>
      <c r="D3921" s="33"/>
    </row>
    <row r="3922" spans="2:4">
      <c r="B3922" s="14"/>
      <c r="C3922" s="32"/>
      <c r="D3922" s="33"/>
    </row>
    <row r="3923" spans="2:4">
      <c r="B3923" s="14"/>
      <c r="C3923" s="32"/>
      <c r="D3923" s="33"/>
    </row>
    <row r="3924" spans="2:4">
      <c r="B3924" s="14"/>
      <c r="C3924" s="32"/>
      <c r="D3924" s="33"/>
    </row>
    <row r="3925" spans="2:4">
      <c r="B3925" s="14"/>
      <c r="C3925" s="32"/>
      <c r="D3925" s="33"/>
    </row>
    <row r="3926" spans="2:4">
      <c r="B3926" s="14"/>
      <c r="C3926" s="32"/>
      <c r="D3926" s="33"/>
    </row>
    <row r="3927" spans="2:4">
      <c r="B3927" s="14"/>
      <c r="C3927" s="32"/>
      <c r="D3927" s="33"/>
    </row>
    <row r="3928" spans="2:4">
      <c r="B3928" s="14"/>
      <c r="C3928" s="32"/>
      <c r="D3928" s="33"/>
    </row>
    <row r="3929" spans="2:4">
      <c r="B3929" s="14"/>
      <c r="C3929" s="32"/>
      <c r="D3929" s="33"/>
    </row>
    <row r="3930" spans="2:4">
      <c r="B3930" s="14"/>
      <c r="C3930" s="32"/>
      <c r="D3930" s="33"/>
    </row>
    <row r="3931" spans="2:4">
      <c r="B3931" s="14"/>
      <c r="C3931" s="32"/>
      <c r="D3931" s="33"/>
    </row>
    <row r="3932" spans="2:4">
      <c r="B3932" s="14"/>
      <c r="C3932" s="32"/>
      <c r="D3932" s="33"/>
    </row>
    <row r="3933" spans="2:4">
      <c r="B3933" s="14"/>
      <c r="C3933" s="32"/>
      <c r="D3933" s="33"/>
    </row>
    <row r="3934" spans="2:4">
      <c r="B3934" s="14"/>
      <c r="C3934" s="32"/>
      <c r="D3934" s="33"/>
    </row>
    <row r="3935" spans="2:4">
      <c r="B3935" s="14"/>
      <c r="C3935" s="32"/>
      <c r="D3935" s="33"/>
    </row>
    <row r="3936" spans="2:4">
      <c r="B3936" s="14"/>
      <c r="C3936" s="32"/>
      <c r="D3936" s="33"/>
    </row>
    <row r="3937" spans="2:4">
      <c r="B3937" s="14"/>
      <c r="C3937" s="32"/>
      <c r="D3937" s="33"/>
    </row>
    <row r="3938" spans="2:4">
      <c r="B3938" s="14"/>
      <c r="C3938" s="32"/>
      <c r="D3938" s="33"/>
    </row>
    <row r="3939" spans="2:4">
      <c r="B3939" s="14"/>
      <c r="C3939" s="32"/>
      <c r="D3939" s="33"/>
    </row>
    <row r="3940" spans="2:4">
      <c r="B3940" s="14"/>
      <c r="C3940" s="32"/>
      <c r="D3940" s="33"/>
    </row>
    <row r="3941" spans="2:4">
      <c r="B3941" s="14"/>
      <c r="C3941" s="32"/>
      <c r="D3941" s="33"/>
    </row>
    <row r="3942" spans="2:4">
      <c r="B3942" s="14"/>
      <c r="C3942" s="32"/>
      <c r="D3942" s="33"/>
    </row>
    <row r="3943" spans="2:4">
      <c r="B3943" s="14"/>
      <c r="C3943" s="32"/>
      <c r="D3943" s="33"/>
    </row>
    <row r="3944" spans="2:4">
      <c r="B3944" s="14"/>
      <c r="C3944" s="32"/>
      <c r="D3944" s="33"/>
    </row>
    <row r="3945" spans="2:4">
      <c r="B3945" s="14"/>
      <c r="C3945" s="32"/>
      <c r="D3945" s="33"/>
    </row>
    <row r="3946" spans="2:4">
      <c r="B3946" s="14"/>
      <c r="C3946" s="32"/>
      <c r="D3946" s="33"/>
    </row>
    <row r="3947" spans="2:4">
      <c r="B3947" s="14"/>
      <c r="C3947" s="32"/>
      <c r="D3947" s="33"/>
    </row>
    <row r="3948" spans="2:4">
      <c r="B3948" s="14"/>
      <c r="C3948" s="32"/>
      <c r="D3948" s="33"/>
    </row>
    <row r="3949" spans="2:4">
      <c r="B3949" s="14"/>
      <c r="C3949" s="32"/>
      <c r="D3949" s="33"/>
    </row>
    <row r="3950" spans="2:4">
      <c r="B3950" s="14"/>
      <c r="C3950" s="32"/>
      <c r="D3950" s="33"/>
    </row>
    <row r="3951" spans="2:4">
      <c r="B3951" s="14"/>
      <c r="C3951" s="32"/>
      <c r="D3951" s="33"/>
    </row>
    <row r="3952" spans="2:4">
      <c r="B3952" s="14"/>
      <c r="C3952" s="32"/>
      <c r="D3952" s="33"/>
    </row>
    <row r="3953" spans="2:4">
      <c r="B3953" s="14"/>
      <c r="C3953" s="32"/>
      <c r="D3953" s="33"/>
    </row>
    <row r="3954" spans="2:4">
      <c r="B3954" s="14"/>
      <c r="C3954" s="32"/>
      <c r="D3954" s="33"/>
    </row>
    <row r="3955" spans="2:4">
      <c r="B3955" s="14"/>
      <c r="C3955" s="32"/>
      <c r="D3955" s="33"/>
    </row>
    <row r="3956" spans="2:4">
      <c r="B3956" s="14"/>
      <c r="C3956" s="32"/>
      <c r="D3956" s="33"/>
    </row>
    <row r="3957" spans="2:4">
      <c r="B3957" s="14"/>
      <c r="C3957" s="32"/>
      <c r="D3957" s="33"/>
    </row>
    <row r="3958" spans="2:4">
      <c r="B3958" s="14"/>
      <c r="C3958" s="32"/>
      <c r="D3958" s="33"/>
    </row>
    <row r="3959" spans="2:4">
      <c r="B3959" s="14"/>
      <c r="C3959" s="32"/>
      <c r="D3959" s="33"/>
    </row>
    <row r="3960" spans="2:4">
      <c r="B3960" s="14"/>
      <c r="C3960" s="32"/>
      <c r="D3960" s="33"/>
    </row>
    <row r="3961" spans="2:4">
      <c r="B3961" s="14"/>
      <c r="C3961" s="32"/>
      <c r="D3961" s="33"/>
    </row>
    <row r="3962" spans="2:4">
      <c r="B3962" s="14"/>
      <c r="C3962" s="32"/>
      <c r="D3962" s="33"/>
    </row>
    <row r="3963" spans="2:4">
      <c r="B3963" s="14"/>
      <c r="C3963" s="32"/>
      <c r="D3963" s="33"/>
    </row>
    <row r="3964" spans="2:4">
      <c r="B3964" s="14"/>
      <c r="C3964" s="32"/>
      <c r="D3964" s="33"/>
    </row>
    <row r="3965" spans="2:4">
      <c r="B3965" s="14"/>
      <c r="C3965" s="32"/>
      <c r="D3965" s="33"/>
    </row>
    <row r="3966" spans="2:4">
      <c r="B3966" s="14"/>
      <c r="C3966" s="32"/>
      <c r="D3966" s="33"/>
    </row>
    <row r="3967" spans="2:4">
      <c r="B3967" s="14"/>
      <c r="C3967" s="32"/>
      <c r="D3967" s="33"/>
    </row>
    <row r="3968" spans="2:4">
      <c r="B3968" s="14"/>
      <c r="C3968" s="32"/>
      <c r="D3968" s="33"/>
    </row>
    <row r="3969" spans="2:4">
      <c r="B3969" s="14"/>
      <c r="C3969" s="32"/>
      <c r="D3969" s="33"/>
    </row>
    <row r="3970" spans="2:4">
      <c r="B3970" s="14"/>
      <c r="C3970" s="32"/>
      <c r="D3970" s="33"/>
    </row>
    <row r="3971" spans="2:4">
      <c r="B3971" s="14"/>
      <c r="C3971" s="32"/>
      <c r="D3971" s="33"/>
    </row>
    <row r="3972" spans="2:4">
      <c r="B3972" s="14"/>
      <c r="C3972" s="32"/>
      <c r="D3972" s="33"/>
    </row>
    <row r="3973" spans="2:4">
      <c r="B3973" s="14"/>
      <c r="C3973" s="32"/>
      <c r="D3973" s="33"/>
    </row>
    <row r="3974" spans="2:4">
      <c r="B3974" s="14"/>
      <c r="C3974" s="32"/>
      <c r="D3974" s="33"/>
    </row>
    <row r="3975" spans="2:4">
      <c r="B3975" s="14"/>
      <c r="C3975" s="32"/>
      <c r="D3975" s="33"/>
    </row>
    <row r="3976" spans="2:4">
      <c r="B3976" s="14"/>
      <c r="C3976" s="32"/>
      <c r="D3976" s="33"/>
    </row>
    <row r="3977" spans="2:4">
      <c r="B3977" s="14"/>
      <c r="C3977" s="32"/>
      <c r="D3977" s="33"/>
    </row>
    <row r="3978" spans="2:4">
      <c r="B3978" s="14"/>
      <c r="C3978" s="32"/>
      <c r="D3978" s="33"/>
    </row>
    <row r="3979" spans="2:4">
      <c r="B3979" s="14"/>
      <c r="C3979" s="32"/>
      <c r="D3979" s="33"/>
    </row>
    <row r="3980" spans="2:4">
      <c r="B3980" s="14"/>
      <c r="C3980" s="32"/>
      <c r="D3980" s="33"/>
    </row>
    <row r="3981" spans="2:4">
      <c r="B3981" s="14"/>
      <c r="C3981" s="32"/>
      <c r="D3981" s="33"/>
    </row>
    <row r="3982" spans="2:4">
      <c r="B3982" s="14"/>
      <c r="C3982" s="32"/>
      <c r="D3982" s="33"/>
    </row>
    <row r="3983" spans="2:4">
      <c r="B3983" s="14"/>
      <c r="C3983" s="32"/>
      <c r="D3983" s="33"/>
    </row>
    <row r="3984" spans="2:4">
      <c r="B3984" s="14"/>
      <c r="C3984" s="32"/>
      <c r="D3984" s="33"/>
    </row>
    <row r="3985" spans="2:4">
      <c r="B3985" s="14"/>
      <c r="C3985" s="32"/>
      <c r="D3985" s="33"/>
    </row>
    <row r="3986" spans="2:4">
      <c r="B3986" s="14"/>
      <c r="C3986" s="32"/>
      <c r="D3986" s="33"/>
    </row>
    <row r="3987" spans="2:4">
      <c r="B3987" s="14"/>
      <c r="C3987" s="32"/>
      <c r="D3987" s="33"/>
    </row>
    <row r="3988" spans="2:4">
      <c r="B3988" s="14"/>
      <c r="C3988" s="32"/>
      <c r="D3988" s="33"/>
    </row>
    <row r="3989" spans="2:4">
      <c r="B3989" s="14"/>
      <c r="C3989" s="32"/>
      <c r="D3989" s="33"/>
    </row>
    <row r="3990" spans="2:4">
      <c r="B3990" s="14"/>
      <c r="C3990" s="32"/>
      <c r="D3990" s="33"/>
    </row>
    <row r="3991" spans="2:4">
      <c r="B3991" s="14"/>
      <c r="C3991" s="32"/>
      <c r="D3991" s="33"/>
    </row>
    <row r="3992" spans="2:4">
      <c r="B3992" s="14"/>
      <c r="C3992" s="32"/>
      <c r="D3992" s="33"/>
    </row>
    <row r="3993" spans="2:4">
      <c r="B3993" s="14"/>
      <c r="C3993" s="32"/>
      <c r="D3993" s="33"/>
    </row>
    <row r="3994" spans="2:4">
      <c r="B3994" s="14"/>
      <c r="C3994" s="32"/>
      <c r="D3994" s="33"/>
    </row>
    <row r="3995" spans="2:4">
      <c r="B3995" s="14"/>
      <c r="C3995" s="32"/>
      <c r="D3995" s="33"/>
    </row>
    <row r="3996" spans="2:4">
      <c r="B3996" s="14"/>
      <c r="C3996" s="32"/>
      <c r="D3996" s="33"/>
    </row>
    <row r="3997" spans="2:4">
      <c r="B3997" s="14"/>
      <c r="C3997" s="32"/>
      <c r="D3997" s="33"/>
    </row>
    <row r="3998" spans="2:4">
      <c r="B3998" s="14"/>
      <c r="C3998" s="32"/>
      <c r="D3998" s="33"/>
    </row>
    <row r="3999" spans="2:4">
      <c r="B3999" s="14"/>
      <c r="C3999" s="32"/>
      <c r="D3999" s="33"/>
    </row>
    <row r="4000" spans="2:4">
      <c r="B4000" s="14"/>
      <c r="C4000" s="32"/>
      <c r="D4000" s="33"/>
    </row>
    <row r="4001" spans="2:4">
      <c r="B4001" s="14"/>
      <c r="C4001" s="32"/>
      <c r="D4001" s="33"/>
    </row>
    <row r="4002" spans="2:4">
      <c r="B4002" s="14"/>
      <c r="C4002" s="32"/>
      <c r="D4002" s="33"/>
    </row>
    <row r="4003" spans="2:4">
      <c r="B4003" s="14"/>
      <c r="C4003" s="32"/>
      <c r="D4003" s="33"/>
    </row>
    <row r="4004" spans="2:4">
      <c r="B4004" s="14"/>
      <c r="C4004" s="32"/>
      <c r="D4004" s="33"/>
    </row>
    <row r="4005" spans="2:4">
      <c r="B4005" s="14"/>
      <c r="C4005" s="32"/>
      <c r="D4005" s="33"/>
    </row>
    <row r="4006" spans="2:4">
      <c r="B4006" s="14"/>
      <c r="C4006" s="32"/>
      <c r="D4006" s="33"/>
    </row>
    <row r="4007" spans="2:4">
      <c r="B4007" s="14"/>
      <c r="C4007" s="32"/>
      <c r="D4007" s="33"/>
    </row>
    <row r="4008" spans="2:4">
      <c r="B4008" s="14"/>
      <c r="C4008" s="32"/>
      <c r="D4008" s="33"/>
    </row>
    <row r="4009" spans="2:4">
      <c r="B4009" s="14"/>
      <c r="C4009" s="32"/>
      <c r="D4009" s="33"/>
    </row>
    <row r="4010" spans="2:4">
      <c r="B4010" s="14"/>
      <c r="C4010" s="32"/>
      <c r="D4010" s="33"/>
    </row>
    <row r="4011" spans="2:4">
      <c r="B4011" s="14"/>
      <c r="C4011" s="32"/>
      <c r="D4011" s="33"/>
    </row>
    <row r="4012" spans="2:4">
      <c r="B4012" s="14"/>
      <c r="C4012" s="32"/>
      <c r="D4012" s="33"/>
    </row>
    <row r="4013" spans="2:4">
      <c r="B4013" s="14"/>
      <c r="C4013" s="32"/>
      <c r="D4013" s="33"/>
    </row>
    <row r="4014" spans="2:4">
      <c r="B4014" s="14"/>
      <c r="C4014" s="32"/>
      <c r="D4014" s="33"/>
    </row>
    <row r="4015" spans="2:4">
      <c r="B4015" s="14"/>
      <c r="C4015" s="32"/>
      <c r="D4015" s="33"/>
    </row>
    <row r="4016" spans="2:4">
      <c r="B4016" s="14"/>
      <c r="C4016" s="32"/>
      <c r="D4016" s="33"/>
    </row>
    <row r="4017" spans="2:4">
      <c r="B4017" s="14"/>
      <c r="C4017" s="32"/>
      <c r="D4017" s="33"/>
    </row>
    <row r="4018" spans="2:4">
      <c r="B4018" s="14"/>
      <c r="C4018" s="32"/>
      <c r="D4018" s="33"/>
    </row>
    <row r="4019" spans="2:4">
      <c r="B4019" s="14"/>
      <c r="C4019" s="32"/>
      <c r="D4019" s="33"/>
    </row>
    <row r="4020" spans="2:4">
      <c r="B4020" s="14"/>
      <c r="C4020" s="32"/>
      <c r="D4020" s="33"/>
    </row>
    <row r="4021" spans="2:4">
      <c r="B4021" s="14"/>
      <c r="C4021" s="32"/>
      <c r="D4021" s="33"/>
    </row>
    <row r="4022" spans="2:4">
      <c r="B4022" s="14"/>
      <c r="C4022" s="32"/>
      <c r="D4022" s="33"/>
    </row>
    <row r="4023" spans="2:4">
      <c r="B4023" s="14"/>
      <c r="C4023" s="32"/>
      <c r="D4023" s="33"/>
    </row>
    <row r="4024" spans="2:4">
      <c r="B4024" s="14"/>
      <c r="C4024" s="32"/>
      <c r="D4024" s="33"/>
    </row>
    <row r="4025" spans="2:4">
      <c r="B4025" s="14"/>
      <c r="C4025" s="32"/>
      <c r="D4025" s="33"/>
    </row>
    <row r="4026" spans="2:4">
      <c r="B4026" s="14"/>
      <c r="C4026" s="32"/>
      <c r="D4026" s="33"/>
    </row>
    <row r="4027" spans="2:4">
      <c r="B4027" s="14"/>
      <c r="C4027" s="32"/>
      <c r="D4027" s="33"/>
    </row>
    <row r="4028" spans="2:4">
      <c r="B4028" s="14"/>
      <c r="C4028" s="32"/>
      <c r="D4028" s="33"/>
    </row>
    <row r="4029" spans="2:4">
      <c r="B4029" s="14"/>
      <c r="C4029" s="32"/>
      <c r="D4029" s="33"/>
    </row>
    <row r="4030" spans="2:4">
      <c r="B4030" s="14"/>
      <c r="C4030" s="32"/>
      <c r="D4030" s="33"/>
    </row>
    <row r="4031" spans="2:4">
      <c r="B4031" s="14"/>
      <c r="C4031" s="32"/>
      <c r="D4031" s="33"/>
    </row>
    <row r="4032" spans="2:4">
      <c r="B4032" s="14"/>
      <c r="C4032" s="32"/>
      <c r="D4032" s="33"/>
    </row>
    <row r="4033" spans="2:4">
      <c r="B4033" s="14"/>
      <c r="C4033" s="32"/>
      <c r="D4033" s="33"/>
    </row>
    <row r="4034" spans="2:4">
      <c r="B4034" s="14"/>
      <c r="C4034" s="32"/>
      <c r="D4034" s="33"/>
    </row>
    <row r="4035" spans="2:4">
      <c r="B4035" s="14"/>
      <c r="C4035" s="32"/>
      <c r="D4035" s="33"/>
    </row>
    <row r="4036" spans="2:4">
      <c r="B4036" s="14"/>
      <c r="C4036" s="32"/>
      <c r="D4036" s="33"/>
    </row>
    <row r="4037" spans="2:4">
      <c r="B4037" s="14"/>
      <c r="C4037" s="32"/>
      <c r="D4037" s="33"/>
    </row>
    <row r="4038" spans="2:4">
      <c r="B4038" s="14"/>
      <c r="C4038" s="32"/>
      <c r="D4038" s="33"/>
    </row>
    <row r="4039" spans="2:4">
      <c r="B4039" s="14"/>
      <c r="C4039" s="32"/>
      <c r="D4039" s="33"/>
    </row>
    <row r="4040" spans="2:4">
      <c r="B4040" s="14"/>
      <c r="C4040" s="32"/>
      <c r="D4040" s="33"/>
    </row>
    <row r="4041" spans="2:4">
      <c r="B4041" s="14"/>
      <c r="C4041" s="32"/>
      <c r="D4041" s="33"/>
    </row>
    <row r="4042" spans="2:4">
      <c r="B4042" s="14"/>
      <c r="C4042" s="32"/>
      <c r="D4042" s="33"/>
    </row>
    <row r="4043" spans="2:4">
      <c r="B4043" s="14"/>
      <c r="C4043" s="32"/>
      <c r="D4043" s="33"/>
    </row>
    <row r="4044" spans="2:4">
      <c r="B4044" s="14"/>
      <c r="C4044" s="32"/>
      <c r="D4044" s="33"/>
    </row>
    <row r="4045" spans="2:4">
      <c r="B4045" s="14"/>
      <c r="C4045" s="32"/>
      <c r="D4045" s="33"/>
    </row>
    <row r="4046" spans="2:4">
      <c r="B4046" s="14"/>
      <c r="C4046" s="32"/>
      <c r="D4046" s="33"/>
    </row>
    <row r="4047" spans="2:4">
      <c r="B4047" s="14"/>
      <c r="C4047" s="32"/>
      <c r="D4047" s="33"/>
    </row>
    <row r="4048" spans="2:4">
      <c r="B4048" s="14"/>
      <c r="C4048" s="32"/>
      <c r="D4048" s="33"/>
    </row>
    <row r="4049" spans="2:4">
      <c r="B4049" s="14"/>
      <c r="C4049" s="32"/>
      <c r="D4049" s="33"/>
    </row>
    <row r="4050" spans="2:4">
      <c r="B4050" s="14"/>
      <c r="C4050" s="32"/>
      <c r="D4050" s="33"/>
    </row>
    <row r="4051" spans="2:4">
      <c r="B4051" s="14"/>
      <c r="C4051" s="32"/>
      <c r="D4051" s="33"/>
    </row>
    <row r="4052" spans="2:4">
      <c r="B4052" s="14"/>
      <c r="C4052" s="32"/>
      <c r="D4052" s="33"/>
    </row>
    <row r="4053" spans="2:4">
      <c r="B4053" s="14"/>
      <c r="C4053" s="32"/>
      <c r="D4053" s="33"/>
    </row>
    <row r="4054" spans="2:4">
      <c r="B4054" s="14"/>
      <c r="C4054" s="32"/>
      <c r="D4054" s="33"/>
    </row>
    <row r="4055" spans="2:4">
      <c r="B4055" s="14"/>
      <c r="C4055" s="32"/>
      <c r="D4055" s="33"/>
    </row>
    <row r="4056" spans="2:4">
      <c r="B4056" s="14"/>
      <c r="C4056" s="32"/>
      <c r="D4056" s="33"/>
    </row>
    <row r="4057" spans="2:4">
      <c r="B4057" s="14"/>
      <c r="C4057" s="32"/>
      <c r="D4057" s="33"/>
    </row>
    <row r="4058" spans="2:4">
      <c r="B4058" s="14"/>
      <c r="C4058" s="32"/>
      <c r="D4058" s="33"/>
    </row>
    <row r="4059" spans="2:4">
      <c r="B4059" s="14"/>
      <c r="C4059" s="32"/>
      <c r="D4059" s="33"/>
    </row>
    <row r="4060" spans="2:4">
      <c r="B4060" s="14"/>
      <c r="C4060" s="32"/>
      <c r="D4060" s="33"/>
    </row>
    <row r="4061" spans="2:4">
      <c r="B4061" s="14"/>
      <c r="C4061" s="32"/>
      <c r="D4061" s="33"/>
    </row>
    <row r="4062" spans="2:4">
      <c r="B4062" s="14"/>
      <c r="C4062" s="32"/>
      <c r="D4062" s="33"/>
    </row>
    <row r="4063" spans="2:4">
      <c r="B4063" s="14"/>
      <c r="C4063" s="32"/>
      <c r="D4063" s="33"/>
    </row>
    <row r="4064" spans="2:4">
      <c r="B4064" s="14"/>
      <c r="C4064" s="32"/>
      <c r="D4064" s="33"/>
    </row>
    <row r="4065" spans="2:4">
      <c r="B4065" s="14"/>
      <c r="C4065" s="32"/>
      <c r="D4065" s="33"/>
    </row>
    <row r="4066" spans="2:4">
      <c r="B4066" s="14"/>
      <c r="C4066" s="32"/>
      <c r="D4066" s="33"/>
    </row>
    <row r="4067" spans="2:4">
      <c r="B4067" s="14"/>
      <c r="C4067" s="32"/>
      <c r="D4067" s="33"/>
    </row>
    <row r="4068" spans="2:4">
      <c r="B4068" s="14"/>
      <c r="C4068" s="32"/>
      <c r="D4068" s="33"/>
    </row>
    <row r="4069" spans="2:4">
      <c r="B4069" s="14"/>
      <c r="C4069" s="32"/>
      <c r="D4069" s="33"/>
    </row>
    <row r="4070" spans="2:4">
      <c r="B4070" s="14"/>
      <c r="C4070" s="32"/>
      <c r="D4070" s="33"/>
    </row>
    <row r="4071" spans="2:4">
      <c r="B4071" s="14"/>
      <c r="C4071" s="32"/>
      <c r="D4071" s="33"/>
    </row>
    <row r="4072" spans="2:4">
      <c r="B4072" s="14"/>
      <c r="C4072" s="32"/>
      <c r="D4072" s="33"/>
    </row>
    <row r="4073" spans="2:4">
      <c r="B4073" s="14"/>
      <c r="C4073" s="32"/>
      <c r="D4073" s="33"/>
    </row>
    <row r="4074" spans="2:4">
      <c r="B4074" s="14"/>
      <c r="C4074" s="32"/>
      <c r="D4074" s="33"/>
    </row>
    <row r="4075" spans="2:4">
      <c r="B4075" s="14"/>
      <c r="C4075" s="32"/>
      <c r="D4075" s="33"/>
    </row>
    <row r="4076" spans="2:4">
      <c r="B4076" s="14"/>
      <c r="C4076" s="32"/>
      <c r="D4076" s="33"/>
    </row>
    <row r="4077" spans="2:4">
      <c r="B4077" s="14"/>
      <c r="C4077" s="32"/>
      <c r="D4077" s="33"/>
    </row>
    <row r="4078" spans="2:4">
      <c r="B4078" s="14"/>
      <c r="C4078" s="32"/>
      <c r="D4078" s="33"/>
    </row>
    <row r="4079" spans="2:4">
      <c r="B4079" s="14"/>
      <c r="C4079" s="32"/>
      <c r="D4079" s="33"/>
    </row>
    <row r="4080" spans="2:4">
      <c r="B4080" s="14"/>
      <c r="C4080" s="32"/>
      <c r="D4080" s="33"/>
    </row>
    <row r="4081" spans="2:4">
      <c r="B4081" s="14"/>
      <c r="C4081" s="32"/>
      <c r="D4081" s="33"/>
    </row>
    <row r="4082" spans="2:4">
      <c r="B4082" s="14"/>
      <c r="C4082" s="32"/>
      <c r="D4082" s="33"/>
    </row>
    <row r="4083" spans="2:4">
      <c r="B4083" s="14"/>
      <c r="C4083" s="32"/>
      <c r="D4083" s="33"/>
    </row>
    <row r="4084" spans="2:4">
      <c r="B4084" s="14"/>
      <c r="C4084" s="32"/>
      <c r="D4084" s="33"/>
    </row>
    <row r="4085" spans="2:4">
      <c r="B4085" s="14"/>
      <c r="C4085" s="32"/>
      <c r="D4085" s="33"/>
    </row>
    <row r="4086" spans="2:4">
      <c r="B4086" s="14"/>
      <c r="C4086" s="32"/>
      <c r="D4086" s="33"/>
    </row>
    <row r="4087" spans="2:4">
      <c r="B4087" s="14"/>
      <c r="C4087" s="32"/>
      <c r="D4087" s="33"/>
    </row>
    <row r="4088" spans="2:4">
      <c r="B4088" s="14"/>
      <c r="C4088" s="32"/>
      <c r="D4088" s="33"/>
    </row>
    <row r="4089" spans="2:4">
      <c r="B4089" s="14"/>
      <c r="C4089" s="32"/>
      <c r="D4089" s="33"/>
    </row>
    <row r="4090" spans="2:4">
      <c r="B4090" s="14"/>
      <c r="C4090" s="32"/>
      <c r="D4090" s="33"/>
    </row>
    <row r="4091" spans="2:4">
      <c r="B4091" s="14"/>
      <c r="C4091" s="32"/>
      <c r="D4091" s="33"/>
    </row>
    <row r="4092" spans="2:4">
      <c r="B4092" s="14"/>
      <c r="C4092" s="32"/>
      <c r="D4092" s="33"/>
    </row>
    <row r="4093" spans="2:4">
      <c r="B4093" s="14"/>
      <c r="C4093" s="32"/>
      <c r="D4093" s="33"/>
    </row>
    <row r="4094" spans="2:4">
      <c r="B4094" s="14"/>
      <c r="C4094" s="32"/>
      <c r="D4094" s="33"/>
    </row>
    <row r="4095" spans="2:4">
      <c r="B4095" s="14"/>
      <c r="C4095" s="32"/>
      <c r="D4095" s="33"/>
    </row>
    <row r="4096" spans="2:4">
      <c r="B4096" s="14"/>
      <c r="C4096" s="32"/>
      <c r="D4096" s="33"/>
    </row>
    <row r="4097" spans="2:4">
      <c r="B4097" s="14"/>
      <c r="C4097" s="32"/>
      <c r="D4097" s="33"/>
    </row>
    <row r="4098" spans="2:4">
      <c r="B4098" s="14"/>
      <c r="C4098" s="32"/>
      <c r="D4098" s="33"/>
    </row>
    <row r="4099" spans="2:4">
      <c r="B4099" s="14"/>
      <c r="C4099" s="32"/>
      <c r="D4099" s="33"/>
    </row>
    <row r="4100" spans="2:4">
      <c r="B4100" s="14"/>
      <c r="C4100" s="32"/>
      <c r="D4100" s="33"/>
    </row>
    <row r="4101" spans="2:4">
      <c r="B4101" s="14"/>
      <c r="C4101" s="32"/>
      <c r="D4101" s="33"/>
    </row>
    <row r="4102" spans="2:4">
      <c r="B4102" s="14"/>
      <c r="C4102" s="32"/>
      <c r="D4102" s="33"/>
    </row>
    <row r="4103" spans="2:4">
      <c r="B4103" s="14"/>
      <c r="C4103" s="32"/>
      <c r="D4103" s="33"/>
    </row>
    <row r="4104" spans="2:4">
      <c r="B4104" s="14"/>
      <c r="C4104" s="32"/>
      <c r="D4104" s="33"/>
    </row>
    <row r="4105" spans="2:4">
      <c r="B4105" s="14"/>
      <c r="C4105" s="32"/>
      <c r="D4105" s="33"/>
    </row>
    <row r="4106" spans="2:4">
      <c r="B4106" s="14"/>
      <c r="C4106" s="32"/>
      <c r="D4106" s="33"/>
    </row>
    <row r="4107" spans="2:4">
      <c r="B4107" s="14"/>
      <c r="C4107" s="32"/>
      <c r="D4107" s="33"/>
    </row>
    <row r="4108" spans="2:4">
      <c r="B4108" s="14"/>
      <c r="C4108" s="32"/>
      <c r="D4108" s="33"/>
    </row>
    <row r="4109" spans="2:4">
      <c r="B4109" s="14"/>
      <c r="C4109" s="32"/>
      <c r="D4109" s="33"/>
    </row>
    <row r="4110" spans="2:4">
      <c r="B4110" s="14"/>
      <c r="C4110" s="32"/>
      <c r="D4110" s="33"/>
    </row>
    <row r="4111" spans="2:4">
      <c r="B4111" s="14"/>
      <c r="C4111" s="32"/>
      <c r="D4111" s="33"/>
    </row>
    <row r="4112" spans="2:4">
      <c r="B4112" s="14"/>
      <c r="C4112" s="32"/>
      <c r="D4112" s="33"/>
    </row>
    <row r="4113" spans="2:4">
      <c r="B4113" s="14"/>
      <c r="C4113" s="32"/>
      <c r="D4113" s="33"/>
    </row>
    <row r="4114" spans="2:4">
      <c r="B4114" s="14"/>
      <c r="C4114" s="32"/>
      <c r="D4114" s="33"/>
    </row>
    <row r="4115" spans="2:4">
      <c r="B4115" s="14"/>
      <c r="C4115" s="32"/>
      <c r="D4115" s="33"/>
    </row>
    <row r="4116" spans="2:4">
      <c r="B4116" s="14"/>
      <c r="C4116" s="32"/>
      <c r="D4116" s="33"/>
    </row>
    <row r="4117" spans="2:4">
      <c r="B4117" s="14"/>
      <c r="C4117" s="32"/>
      <c r="D4117" s="33"/>
    </row>
    <row r="4118" spans="2:4">
      <c r="B4118" s="14"/>
      <c r="C4118" s="32"/>
      <c r="D4118" s="33"/>
    </row>
    <row r="4119" spans="2:4">
      <c r="B4119" s="14"/>
      <c r="C4119" s="32"/>
      <c r="D4119" s="33"/>
    </row>
    <row r="4120" spans="2:4">
      <c r="B4120" s="14"/>
      <c r="C4120" s="32"/>
      <c r="D4120" s="33"/>
    </row>
    <row r="4121" spans="2:4">
      <c r="B4121" s="14"/>
      <c r="C4121" s="32"/>
      <c r="D4121" s="33"/>
    </row>
    <row r="4122" spans="2:4">
      <c r="B4122" s="14"/>
      <c r="C4122" s="32"/>
      <c r="D4122" s="33"/>
    </row>
    <row r="4123" spans="2:4">
      <c r="B4123" s="14"/>
      <c r="C4123" s="32"/>
      <c r="D4123" s="33"/>
    </row>
    <row r="4124" spans="2:4">
      <c r="B4124" s="14"/>
      <c r="C4124" s="32"/>
      <c r="D4124" s="33"/>
    </row>
    <row r="4125" spans="2:4">
      <c r="B4125" s="14"/>
      <c r="C4125" s="32"/>
      <c r="D4125" s="33"/>
    </row>
    <row r="4126" spans="2:4">
      <c r="B4126" s="14"/>
      <c r="C4126" s="32"/>
      <c r="D4126" s="33"/>
    </row>
    <row r="4127" spans="2:4">
      <c r="B4127" s="14"/>
      <c r="C4127" s="32"/>
      <c r="D4127" s="33"/>
    </row>
    <row r="4128" spans="2:4">
      <c r="B4128" s="14"/>
      <c r="C4128" s="32"/>
      <c r="D4128" s="33"/>
    </row>
    <row r="4129" spans="2:4">
      <c r="B4129" s="14"/>
      <c r="C4129" s="32"/>
      <c r="D4129" s="33"/>
    </row>
    <row r="4130" spans="2:4">
      <c r="B4130" s="14"/>
      <c r="C4130" s="32"/>
      <c r="D4130" s="33"/>
    </row>
    <row r="4131" spans="2:4">
      <c r="B4131" s="14"/>
      <c r="C4131" s="32"/>
      <c r="D4131" s="33"/>
    </row>
    <row r="4132" spans="2:4">
      <c r="B4132" s="14"/>
      <c r="C4132" s="32"/>
      <c r="D4132" s="33"/>
    </row>
    <row r="4133" spans="2:4">
      <c r="B4133" s="14"/>
      <c r="C4133" s="32"/>
      <c r="D4133" s="33"/>
    </row>
    <row r="4134" spans="2:4">
      <c r="B4134" s="14"/>
      <c r="C4134" s="32"/>
      <c r="D4134" s="33"/>
    </row>
    <row r="4135" spans="2:4">
      <c r="B4135" s="14"/>
      <c r="C4135" s="32"/>
      <c r="D4135" s="33"/>
    </row>
    <row r="4136" spans="2:4">
      <c r="B4136" s="14"/>
      <c r="C4136" s="32"/>
      <c r="D4136" s="33"/>
    </row>
    <row r="4137" spans="2:4">
      <c r="B4137" s="14"/>
      <c r="C4137" s="32"/>
      <c r="D4137" s="33"/>
    </row>
    <row r="4138" spans="2:4">
      <c r="B4138" s="14"/>
      <c r="C4138" s="32"/>
      <c r="D4138" s="33"/>
    </row>
    <row r="4139" spans="2:4">
      <c r="B4139" s="14"/>
      <c r="C4139" s="32"/>
      <c r="D4139" s="33"/>
    </row>
    <row r="4140" spans="2:4">
      <c r="B4140" s="14"/>
      <c r="C4140" s="32"/>
      <c r="D4140" s="33"/>
    </row>
    <row r="4141" spans="2:4">
      <c r="B4141" s="14"/>
      <c r="C4141" s="32"/>
      <c r="D4141" s="33"/>
    </row>
    <row r="4142" spans="2:4">
      <c r="B4142" s="14"/>
      <c r="C4142" s="32"/>
      <c r="D4142" s="33"/>
    </row>
    <row r="4143" spans="2:4">
      <c r="B4143" s="14"/>
      <c r="C4143" s="32"/>
      <c r="D4143" s="33"/>
    </row>
    <row r="4144" spans="2:4">
      <c r="B4144" s="14"/>
      <c r="C4144" s="32"/>
      <c r="D4144" s="33"/>
    </row>
    <row r="4145" spans="2:4">
      <c r="B4145" s="14"/>
      <c r="C4145" s="32"/>
      <c r="D4145" s="33"/>
    </row>
    <row r="4146" spans="2:4">
      <c r="B4146" s="14"/>
      <c r="C4146" s="32"/>
      <c r="D4146" s="33"/>
    </row>
    <row r="4147" spans="2:4">
      <c r="B4147" s="14"/>
      <c r="C4147" s="32"/>
      <c r="D4147" s="33"/>
    </row>
    <row r="4148" spans="2:4">
      <c r="B4148" s="14"/>
      <c r="C4148" s="32"/>
      <c r="D4148" s="33"/>
    </row>
    <row r="4149" spans="2:4">
      <c r="B4149" s="14"/>
      <c r="C4149" s="32"/>
      <c r="D4149" s="33"/>
    </row>
    <row r="4150" spans="2:4">
      <c r="B4150" s="14"/>
      <c r="C4150" s="32"/>
      <c r="D4150" s="33"/>
    </row>
    <row r="4151" spans="2:4">
      <c r="B4151" s="14"/>
      <c r="C4151" s="32"/>
      <c r="D4151" s="33"/>
    </row>
    <row r="4152" spans="2:4">
      <c r="B4152" s="14"/>
      <c r="C4152" s="32"/>
      <c r="D4152" s="33"/>
    </row>
    <row r="4153" spans="2:4">
      <c r="B4153" s="14"/>
      <c r="C4153" s="32"/>
      <c r="D4153" s="33"/>
    </row>
    <row r="4154" spans="2:4">
      <c r="B4154" s="14"/>
      <c r="C4154" s="32"/>
      <c r="D4154" s="33"/>
    </row>
    <row r="4155" spans="2:4">
      <c r="B4155" s="14"/>
      <c r="C4155" s="32"/>
      <c r="D4155" s="33"/>
    </row>
    <row r="4156" spans="2:4">
      <c r="B4156" s="14"/>
      <c r="C4156" s="32"/>
      <c r="D4156" s="33"/>
    </row>
    <row r="4157" spans="2:4">
      <c r="B4157" s="14"/>
      <c r="C4157" s="32"/>
      <c r="D4157" s="33"/>
    </row>
    <row r="4158" spans="2:4">
      <c r="B4158" s="14"/>
      <c r="C4158" s="32"/>
      <c r="D4158" s="33"/>
    </row>
    <row r="4159" spans="2:4">
      <c r="B4159" s="14"/>
      <c r="C4159" s="32"/>
      <c r="D4159" s="33"/>
    </row>
    <row r="4160" spans="2:4">
      <c r="B4160" s="14"/>
      <c r="C4160" s="32"/>
      <c r="D4160" s="33"/>
    </row>
    <row r="4161" spans="2:4">
      <c r="B4161" s="14"/>
      <c r="C4161" s="32"/>
      <c r="D4161" s="33"/>
    </row>
    <row r="4162" spans="2:4">
      <c r="B4162" s="14"/>
      <c r="C4162" s="32"/>
      <c r="D4162" s="33"/>
    </row>
    <row r="4163" spans="2:4">
      <c r="B4163" s="14"/>
      <c r="C4163" s="32"/>
      <c r="D4163" s="33"/>
    </row>
    <row r="4164" spans="2:4">
      <c r="B4164" s="14"/>
      <c r="C4164" s="32"/>
      <c r="D4164" s="33"/>
    </row>
    <row r="4165" spans="2:4">
      <c r="B4165" s="14"/>
      <c r="C4165" s="32"/>
      <c r="D4165" s="33"/>
    </row>
    <row r="4166" spans="2:4">
      <c r="B4166" s="14"/>
      <c r="C4166" s="32"/>
      <c r="D4166" s="33"/>
    </row>
    <row r="4167" spans="2:4">
      <c r="B4167" s="14"/>
      <c r="C4167" s="32"/>
      <c r="D4167" s="33"/>
    </row>
    <row r="4168" spans="2:4">
      <c r="B4168" s="14"/>
      <c r="C4168" s="32"/>
      <c r="D4168" s="33"/>
    </row>
    <row r="4169" spans="2:4">
      <c r="B4169" s="14"/>
      <c r="C4169" s="32"/>
      <c r="D4169" s="33"/>
    </row>
    <row r="4170" spans="2:4">
      <c r="B4170" s="14"/>
      <c r="C4170" s="32"/>
      <c r="D4170" s="33"/>
    </row>
    <row r="4171" spans="2:4">
      <c r="B4171" s="14"/>
      <c r="C4171" s="32"/>
      <c r="D4171" s="33"/>
    </row>
    <row r="4172" spans="2:4">
      <c r="B4172" s="14"/>
      <c r="C4172" s="32"/>
      <c r="D4172" s="33"/>
    </row>
    <row r="4173" spans="2:4">
      <c r="B4173" s="14"/>
      <c r="C4173" s="32"/>
      <c r="D4173" s="33"/>
    </row>
    <row r="4174" spans="2:4">
      <c r="B4174" s="14"/>
      <c r="C4174" s="32"/>
      <c r="D4174" s="33"/>
    </row>
    <row r="4175" spans="2:4">
      <c r="B4175" s="14"/>
      <c r="C4175" s="32"/>
      <c r="D4175" s="33"/>
    </row>
    <row r="4176" spans="2:4">
      <c r="B4176" s="14"/>
      <c r="C4176" s="32"/>
      <c r="D4176" s="33"/>
    </row>
    <row r="4177" spans="2:4">
      <c r="B4177" s="14"/>
      <c r="C4177" s="32"/>
      <c r="D4177" s="33"/>
    </row>
    <row r="4178" spans="2:4">
      <c r="B4178" s="14"/>
      <c r="C4178" s="32"/>
      <c r="D4178" s="33"/>
    </row>
    <row r="4179" spans="2:4">
      <c r="B4179" s="14"/>
      <c r="C4179" s="32"/>
      <c r="D4179" s="33"/>
    </row>
    <row r="4180" spans="2:4">
      <c r="B4180" s="14"/>
      <c r="C4180" s="32"/>
      <c r="D4180" s="33"/>
    </row>
    <row r="4181" spans="2:4">
      <c r="B4181" s="14"/>
      <c r="C4181" s="32"/>
      <c r="D4181" s="33"/>
    </row>
    <row r="4182" spans="2:4">
      <c r="B4182" s="14"/>
      <c r="C4182" s="32"/>
      <c r="D4182" s="33"/>
    </row>
    <row r="4183" spans="2:4">
      <c r="B4183" s="14"/>
      <c r="C4183" s="32"/>
      <c r="D4183" s="33"/>
    </row>
    <row r="4184" spans="2:4">
      <c r="B4184" s="14"/>
      <c r="C4184" s="32"/>
      <c r="D4184" s="33"/>
    </row>
    <row r="4185" spans="2:4">
      <c r="B4185" s="14"/>
      <c r="C4185" s="32"/>
      <c r="D4185" s="33"/>
    </row>
    <row r="4186" spans="2:4">
      <c r="B4186" s="14"/>
      <c r="C4186" s="32"/>
      <c r="D4186" s="33"/>
    </row>
    <row r="4187" spans="2:4">
      <c r="B4187" s="14"/>
      <c r="C4187" s="32"/>
      <c r="D4187" s="33"/>
    </row>
    <row r="4188" spans="2:4">
      <c r="B4188" s="14"/>
      <c r="C4188" s="32"/>
      <c r="D4188" s="33"/>
    </row>
    <row r="4189" spans="2:4">
      <c r="B4189" s="14"/>
      <c r="C4189" s="32"/>
      <c r="D4189" s="33"/>
    </row>
    <row r="4190" spans="2:4">
      <c r="B4190" s="14"/>
      <c r="C4190" s="32"/>
      <c r="D4190" s="33"/>
    </row>
    <row r="4191" spans="2:4">
      <c r="B4191" s="14"/>
      <c r="C4191" s="32"/>
      <c r="D4191" s="33"/>
    </row>
    <row r="4192" spans="2:4">
      <c r="B4192" s="14"/>
      <c r="C4192" s="32"/>
      <c r="D4192" s="33"/>
    </row>
    <row r="4193" spans="2:4">
      <c r="B4193" s="14"/>
      <c r="C4193" s="32"/>
      <c r="D4193" s="33"/>
    </row>
    <row r="4194" spans="2:4">
      <c r="B4194" s="14"/>
      <c r="C4194" s="32"/>
      <c r="D4194" s="33"/>
    </row>
    <row r="4195" spans="2:4">
      <c r="B4195" s="14"/>
      <c r="C4195" s="32"/>
      <c r="D4195" s="33"/>
    </row>
    <row r="4196" spans="2:4">
      <c r="B4196" s="14"/>
      <c r="C4196" s="32"/>
      <c r="D4196" s="33"/>
    </row>
    <row r="4197" spans="2:4">
      <c r="B4197" s="14"/>
      <c r="C4197" s="32"/>
      <c r="D4197" s="33"/>
    </row>
    <row r="4198" spans="2:4">
      <c r="B4198" s="14"/>
      <c r="C4198" s="32"/>
      <c r="D4198" s="33"/>
    </row>
    <row r="4199" spans="2:4">
      <c r="B4199" s="14"/>
      <c r="C4199" s="32"/>
      <c r="D4199" s="33"/>
    </row>
    <row r="4200" spans="2:4">
      <c r="B4200" s="14"/>
      <c r="C4200" s="32"/>
      <c r="D4200" s="33"/>
    </row>
    <row r="4201" spans="2:4">
      <c r="B4201" s="14"/>
      <c r="C4201" s="32"/>
      <c r="D4201" s="33"/>
    </row>
    <row r="4202" spans="2:4">
      <c r="B4202" s="14"/>
      <c r="C4202" s="32"/>
      <c r="D4202" s="33"/>
    </row>
    <row r="4203" spans="2:4">
      <c r="B4203" s="14"/>
      <c r="C4203" s="32"/>
      <c r="D4203" s="33"/>
    </row>
    <row r="4204" spans="2:4">
      <c r="B4204" s="14"/>
      <c r="C4204" s="32"/>
      <c r="D4204" s="33"/>
    </row>
    <row r="4205" spans="2:4">
      <c r="B4205" s="14"/>
      <c r="C4205" s="32"/>
      <c r="D4205" s="33"/>
    </row>
    <row r="4206" spans="2:4">
      <c r="B4206" s="14"/>
      <c r="C4206" s="32"/>
      <c r="D4206" s="33"/>
    </row>
    <row r="4207" spans="2:4">
      <c r="B4207" s="14"/>
      <c r="C4207" s="32"/>
      <c r="D4207" s="33"/>
    </row>
    <row r="4208" spans="2:4">
      <c r="B4208" s="14"/>
      <c r="C4208" s="32"/>
      <c r="D4208" s="33"/>
    </row>
    <row r="4209" spans="2:4">
      <c r="B4209" s="14"/>
      <c r="C4209" s="32"/>
      <c r="D4209" s="33"/>
    </row>
    <row r="4210" spans="2:4">
      <c r="B4210" s="14"/>
      <c r="C4210" s="32"/>
      <c r="D4210" s="33"/>
    </row>
    <row r="4211" spans="2:4">
      <c r="B4211" s="14"/>
      <c r="C4211" s="32"/>
      <c r="D4211" s="33"/>
    </row>
    <row r="4212" spans="2:4">
      <c r="B4212" s="14"/>
      <c r="C4212" s="32"/>
      <c r="D4212" s="33"/>
    </row>
    <row r="4213" spans="2:4">
      <c r="B4213" s="14"/>
      <c r="C4213" s="32"/>
      <c r="D4213" s="33"/>
    </row>
    <row r="4214" spans="2:4">
      <c r="B4214" s="14"/>
      <c r="C4214" s="32"/>
      <c r="D4214" s="33"/>
    </row>
    <row r="4215" spans="2:4">
      <c r="B4215" s="14"/>
      <c r="C4215" s="32"/>
      <c r="D4215" s="33"/>
    </row>
    <row r="4216" spans="2:4">
      <c r="B4216" s="14"/>
      <c r="C4216" s="32"/>
      <c r="D4216" s="33"/>
    </row>
    <row r="4217" spans="2:4">
      <c r="B4217" s="14"/>
      <c r="C4217" s="32"/>
      <c r="D4217" s="33"/>
    </row>
    <row r="4218" spans="2:4">
      <c r="B4218" s="14"/>
      <c r="C4218" s="32"/>
      <c r="D4218" s="33"/>
    </row>
    <row r="4219" spans="2:4">
      <c r="B4219" s="14"/>
      <c r="C4219" s="32"/>
      <c r="D4219" s="33"/>
    </row>
    <row r="4220" spans="2:4">
      <c r="B4220" s="14"/>
      <c r="C4220" s="32"/>
      <c r="D4220" s="33"/>
    </row>
    <row r="4221" spans="2:4">
      <c r="B4221" s="14"/>
      <c r="C4221" s="32"/>
      <c r="D4221" s="33"/>
    </row>
    <row r="4222" spans="2:4">
      <c r="B4222" s="14"/>
      <c r="C4222" s="32"/>
      <c r="D4222" s="33"/>
    </row>
    <row r="4223" spans="2:4">
      <c r="B4223" s="14"/>
      <c r="C4223" s="32"/>
      <c r="D4223" s="33"/>
    </row>
    <row r="4224" spans="2:4">
      <c r="B4224" s="14"/>
      <c r="C4224" s="32"/>
      <c r="D4224" s="33"/>
    </row>
    <row r="4225" spans="2:4">
      <c r="B4225" s="14"/>
      <c r="C4225" s="32"/>
      <c r="D4225" s="33"/>
    </row>
    <row r="4226" spans="2:4">
      <c r="B4226" s="14"/>
      <c r="C4226" s="32"/>
      <c r="D4226" s="33"/>
    </row>
    <row r="4227" spans="2:4">
      <c r="B4227" s="14"/>
      <c r="C4227" s="32"/>
      <c r="D4227" s="33"/>
    </row>
    <row r="4228" spans="2:4">
      <c r="B4228" s="14"/>
      <c r="C4228" s="32"/>
      <c r="D4228" s="33"/>
    </row>
    <row r="4229" spans="2:4">
      <c r="B4229" s="14"/>
      <c r="C4229" s="32"/>
      <c r="D4229" s="33"/>
    </row>
    <row r="4230" spans="2:4">
      <c r="B4230" s="14"/>
      <c r="C4230" s="32"/>
      <c r="D4230" s="33"/>
    </row>
    <row r="4231" spans="2:4">
      <c r="B4231" s="14"/>
      <c r="C4231" s="32"/>
      <c r="D4231" s="33"/>
    </row>
    <row r="4232" spans="2:4">
      <c r="B4232" s="14"/>
      <c r="C4232" s="32"/>
      <c r="D4232" s="33"/>
    </row>
    <row r="4233" spans="2:4">
      <c r="B4233" s="14"/>
      <c r="C4233" s="32"/>
      <c r="D4233" s="33"/>
    </row>
    <row r="4234" spans="2:4">
      <c r="B4234" s="14"/>
      <c r="C4234" s="32"/>
      <c r="D4234" s="33"/>
    </row>
    <row r="4235" spans="2:4">
      <c r="B4235" s="14"/>
      <c r="C4235" s="32"/>
      <c r="D4235" s="33"/>
    </row>
    <row r="4236" spans="2:4">
      <c r="B4236" s="14"/>
      <c r="C4236" s="32"/>
      <c r="D4236" s="33"/>
    </row>
    <row r="4237" spans="2:4">
      <c r="B4237" s="14"/>
      <c r="C4237" s="32"/>
      <c r="D4237" s="33"/>
    </row>
    <row r="4238" spans="2:4">
      <c r="B4238" s="14"/>
      <c r="C4238" s="32"/>
      <c r="D4238" s="33"/>
    </row>
    <row r="4239" spans="2:4">
      <c r="B4239" s="14"/>
      <c r="C4239" s="32"/>
      <c r="D4239" s="33"/>
    </row>
    <row r="4240" spans="2:4">
      <c r="B4240" s="14"/>
      <c r="C4240" s="32"/>
      <c r="D4240" s="33"/>
    </row>
    <row r="4241" spans="2:4">
      <c r="B4241" s="14"/>
      <c r="C4241" s="32"/>
      <c r="D4241" s="33"/>
    </row>
    <row r="4242" spans="2:4">
      <c r="B4242" s="14"/>
      <c r="C4242" s="32"/>
      <c r="D4242" s="33"/>
    </row>
    <row r="4243" spans="2:4">
      <c r="B4243" s="14"/>
      <c r="C4243" s="32"/>
      <c r="D4243" s="33"/>
    </row>
    <row r="4244" spans="2:4">
      <c r="B4244" s="14"/>
      <c r="C4244" s="32"/>
      <c r="D4244" s="33"/>
    </row>
    <row r="4245" spans="2:4">
      <c r="B4245" s="14"/>
      <c r="C4245" s="32"/>
      <c r="D4245" s="33"/>
    </row>
    <row r="4246" spans="2:4">
      <c r="B4246" s="14"/>
      <c r="C4246" s="32"/>
      <c r="D4246" s="33"/>
    </row>
    <row r="4247" spans="2:4">
      <c r="B4247" s="14"/>
      <c r="C4247" s="32"/>
      <c r="D4247" s="33"/>
    </row>
    <row r="4248" spans="2:4">
      <c r="B4248" s="14"/>
      <c r="C4248" s="32"/>
      <c r="D4248" s="33"/>
    </row>
    <row r="4249" spans="2:4">
      <c r="B4249" s="14"/>
      <c r="C4249" s="32"/>
      <c r="D4249" s="33"/>
    </row>
    <row r="4250" spans="2:4">
      <c r="B4250" s="14"/>
      <c r="C4250" s="32"/>
      <c r="D4250" s="33"/>
    </row>
    <row r="4251" spans="2:4">
      <c r="B4251" s="14"/>
      <c r="C4251" s="32"/>
      <c r="D4251" s="33"/>
    </row>
    <row r="4252" spans="2:4">
      <c r="B4252" s="14"/>
      <c r="C4252" s="32"/>
      <c r="D4252" s="33"/>
    </row>
    <row r="4253" spans="2:4">
      <c r="B4253" s="14"/>
      <c r="C4253" s="32"/>
      <c r="D4253" s="33"/>
    </row>
    <row r="4254" spans="2:4">
      <c r="B4254" s="14"/>
      <c r="C4254" s="32"/>
      <c r="D4254" s="33"/>
    </row>
    <row r="4255" spans="2:4">
      <c r="B4255" s="14"/>
      <c r="C4255" s="32"/>
      <c r="D4255" s="33"/>
    </row>
    <row r="4256" spans="2:4">
      <c r="B4256" s="14"/>
      <c r="C4256" s="32"/>
      <c r="D4256" s="33"/>
    </row>
    <row r="4257" spans="2:4">
      <c r="B4257" s="14"/>
      <c r="C4257" s="32"/>
      <c r="D4257" s="33"/>
    </row>
    <row r="4258" spans="2:4">
      <c r="B4258" s="14"/>
      <c r="C4258" s="32"/>
      <c r="D4258" s="33"/>
    </row>
    <row r="4259" spans="2:4">
      <c r="B4259" s="14"/>
      <c r="C4259" s="32"/>
      <c r="D4259" s="33"/>
    </row>
    <row r="4260" spans="2:4">
      <c r="B4260" s="14"/>
      <c r="C4260" s="32"/>
      <c r="D4260" s="33"/>
    </row>
    <row r="4261" spans="2:4">
      <c r="B4261" s="14"/>
      <c r="C4261" s="32"/>
      <c r="D4261" s="33"/>
    </row>
    <row r="4262" spans="2:4">
      <c r="B4262" s="14"/>
      <c r="C4262" s="32"/>
      <c r="D4262" s="33"/>
    </row>
    <row r="4263" spans="2:4">
      <c r="B4263" s="14"/>
      <c r="C4263" s="32"/>
      <c r="D4263" s="33"/>
    </row>
    <row r="4264" spans="2:4">
      <c r="B4264" s="14"/>
      <c r="C4264" s="32"/>
      <c r="D4264" s="33"/>
    </row>
    <row r="4265" spans="2:4">
      <c r="B4265" s="14"/>
      <c r="C4265" s="32"/>
      <c r="D4265" s="33"/>
    </row>
    <row r="4266" spans="2:4">
      <c r="B4266" s="14"/>
      <c r="C4266" s="32"/>
      <c r="D4266" s="33"/>
    </row>
    <row r="4267" spans="2:4">
      <c r="B4267" s="14"/>
      <c r="C4267" s="32"/>
      <c r="D4267" s="33"/>
    </row>
    <row r="4268" spans="2:4">
      <c r="B4268" s="14"/>
      <c r="C4268" s="32"/>
      <c r="D4268" s="33"/>
    </row>
    <row r="4269" spans="2:4">
      <c r="B4269" s="14"/>
      <c r="C4269" s="32"/>
      <c r="D4269" s="33"/>
    </row>
    <row r="4270" spans="2:4">
      <c r="B4270" s="14"/>
      <c r="C4270" s="32"/>
      <c r="D4270" s="33"/>
    </row>
    <row r="4271" spans="2:4">
      <c r="B4271" s="14"/>
      <c r="C4271" s="32"/>
      <c r="D4271" s="33"/>
    </row>
    <row r="4272" spans="2:4">
      <c r="B4272" s="14"/>
      <c r="C4272" s="32"/>
      <c r="D4272" s="33"/>
    </row>
    <row r="4273" spans="2:4">
      <c r="B4273" s="14"/>
      <c r="C4273" s="32"/>
      <c r="D4273" s="33"/>
    </row>
    <row r="4274" spans="2:4">
      <c r="B4274" s="14"/>
      <c r="C4274" s="32"/>
      <c r="D4274" s="33"/>
    </row>
    <row r="4275" spans="2:4">
      <c r="B4275" s="14"/>
      <c r="C4275" s="32"/>
      <c r="D4275" s="33"/>
    </row>
    <row r="4276" spans="2:4">
      <c r="B4276" s="14"/>
      <c r="C4276" s="32"/>
      <c r="D4276" s="33"/>
    </row>
    <row r="4277" spans="2:4">
      <c r="B4277" s="14"/>
      <c r="C4277" s="32"/>
      <c r="D4277" s="33"/>
    </row>
    <row r="4278" spans="2:4">
      <c r="B4278" s="14"/>
      <c r="C4278" s="32"/>
      <c r="D4278" s="33"/>
    </row>
    <row r="4279" spans="2:4">
      <c r="B4279" s="14"/>
      <c r="C4279" s="32"/>
      <c r="D4279" s="33"/>
    </row>
    <row r="4280" spans="2:4">
      <c r="B4280" s="14"/>
      <c r="C4280" s="32"/>
      <c r="D4280" s="33"/>
    </row>
    <row r="4281" spans="2:4">
      <c r="B4281" s="14"/>
      <c r="C4281" s="32"/>
      <c r="D4281" s="33"/>
    </row>
    <row r="4282" spans="2:4">
      <c r="B4282" s="14"/>
      <c r="C4282" s="32"/>
      <c r="D4282" s="33"/>
    </row>
    <row r="4283" spans="2:4">
      <c r="B4283" s="14"/>
      <c r="C4283" s="32"/>
      <c r="D4283" s="33"/>
    </row>
    <row r="4284" spans="2:4">
      <c r="B4284" s="14"/>
      <c r="C4284" s="32"/>
      <c r="D4284" s="33"/>
    </row>
    <row r="4285" spans="2:4">
      <c r="B4285" s="14"/>
      <c r="C4285" s="32"/>
      <c r="D4285" s="33"/>
    </row>
    <row r="4286" spans="2:4">
      <c r="B4286" s="14"/>
      <c r="C4286" s="32"/>
      <c r="D4286" s="33"/>
    </row>
    <row r="4287" spans="2:4">
      <c r="B4287" s="14"/>
      <c r="C4287" s="32"/>
      <c r="D4287" s="33"/>
    </row>
    <row r="4288" spans="2:4">
      <c r="B4288" s="14"/>
      <c r="C4288" s="32"/>
      <c r="D4288" s="33"/>
    </row>
    <row r="4289" spans="2:4">
      <c r="B4289" s="14"/>
      <c r="C4289" s="32"/>
      <c r="D4289" s="33"/>
    </row>
    <row r="4290" spans="2:4">
      <c r="B4290" s="14"/>
      <c r="C4290" s="32"/>
      <c r="D4290" s="33"/>
    </row>
    <row r="4291" spans="2:4">
      <c r="B4291" s="14"/>
      <c r="C4291" s="32"/>
      <c r="D4291" s="33"/>
    </row>
    <row r="4292" spans="2:4">
      <c r="B4292" s="14"/>
      <c r="C4292" s="32"/>
      <c r="D4292" s="33"/>
    </row>
    <row r="4293" spans="2:4">
      <c r="B4293" s="14"/>
      <c r="C4293" s="32"/>
      <c r="D4293" s="33"/>
    </row>
    <row r="4294" spans="2:4">
      <c r="B4294" s="14"/>
      <c r="C4294" s="32"/>
      <c r="D4294" s="33"/>
    </row>
    <row r="4295" spans="2:4">
      <c r="B4295" s="14"/>
      <c r="C4295" s="32"/>
      <c r="D4295" s="33"/>
    </row>
    <row r="4296" spans="2:4">
      <c r="B4296" s="14"/>
      <c r="C4296" s="32"/>
      <c r="D4296" s="33"/>
    </row>
    <row r="4297" spans="2:4">
      <c r="B4297" s="14"/>
      <c r="C4297" s="32"/>
      <c r="D4297" s="33"/>
    </row>
    <row r="4298" spans="2:4">
      <c r="B4298" s="14"/>
      <c r="C4298" s="32"/>
      <c r="D4298" s="33"/>
    </row>
    <row r="4299" spans="2:4">
      <c r="B4299" s="14"/>
      <c r="C4299" s="32"/>
      <c r="D4299" s="33"/>
    </row>
    <row r="4300" spans="2:4">
      <c r="B4300" s="14"/>
      <c r="C4300" s="32"/>
      <c r="D4300" s="33"/>
    </row>
    <row r="4301" spans="2:4">
      <c r="B4301" s="14"/>
      <c r="C4301" s="32"/>
      <c r="D4301" s="33"/>
    </row>
    <row r="4302" spans="2:4">
      <c r="B4302" s="14"/>
      <c r="C4302" s="32"/>
      <c r="D4302" s="33"/>
    </row>
    <row r="4303" spans="2:4">
      <c r="B4303" s="14"/>
      <c r="C4303" s="32"/>
      <c r="D4303" s="33"/>
    </row>
    <row r="4304" spans="2:4">
      <c r="B4304" s="14"/>
      <c r="C4304" s="32"/>
      <c r="D4304" s="33"/>
    </row>
    <row r="4305" spans="2:4">
      <c r="B4305" s="14"/>
      <c r="C4305" s="32"/>
      <c r="D4305" s="33"/>
    </row>
    <row r="4306" spans="2:4">
      <c r="B4306" s="14"/>
      <c r="C4306" s="32"/>
      <c r="D4306" s="33"/>
    </row>
    <row r="4307" spans="2:4">
      <c r="B4307" s="14"/>
      <c r="C4307" s="32"/>
      <c r="D4307" s="33"/>
    </row>
    <row r="4308" spans="2:4">
      <c r="B4308" s="14"/>
      <c r="C4308" s="32"/>
      <c r="D4308" s="33"/>
    </row>
    <row r="4309" spans="2:4">
      <c r="B4309" s="14"/>
      <c r="C4309" s="32"/>
      <c r="D4309" s="33"/>
    </row>
    <row r="4310" spans="2:4">
      <c r="B4310" s="14"/>
      <c r="C4310" s="32"/>
      <c r="D4310" s="33"/>
    </row>
    <row r="4311" spans="2:4">
      <c r="B4311" s="14"/>
      <c r="C4311" s="32"/>
      <c r="D4311" s="33"/>
    </row>
    <row r="4312" spans="2:4">
      <c r="B4312" s="14"/>
      <c r="C4312" s="32"/>
      <c r="D4312" s="33"/>
    </row>
    <row r="4313" spans="2:4">
      <c r="B4313" s="14"/>
      <c r="C4313" s="32"/>
      <c r="D4313" s="33"/>
    </row>
    <row r="4314" spans="2:4">
      <c r="B4314" s="14"/>
      <c r="C4314" s="32"/>
      <c r="D4314" s="33"/>
    </row>
    <row r="4315" spans="2:4">
      <c r="B4315" s="14"/>
      <c r="C4315" s="32"/>
      <c r="D4315" s="33"/>
    </row>
    <row r="4316" spans="2:4">
      <c r="B4316" s="14"/>
      <c r="C4316" s="32"/>
      <c r="D4316" s="33"/>
    </row>
    <row r="4317" spans="2:4">
      <c r="B4317" s="14"/>
      <c r="C4317" s="32"/>
      <c r="D4317" s="33"/>
    </row>
    <row r="4318" spans="2:4">
      <c r="B4318" s="14"/>
      <c r="C4318" s="32"/>
      <c r="D4318" s="33"/>
    </row>
    <row r="4319" spans="2:4">
      <c r="B4319" s="14"/>
      <c r="C4319" s="32"/>
      <c r="D4319" s="33"/>
    </row>
    <row r="4320" spans="2:4">
      <c r="B4320" s="14"/>
      <c r="C4320" s="32"/>
      <c r="D4320" s="33"/>
    </row>
    <row r="4321" spans="2:4">
      <c r="B4321" s="14"/>
      <c r="C4321" s="32"/>
      <c r="D4321" s="33"/>
    </row>
    <row r="4322" spans="2:4">
      <c r="B4322" s="14"/>
      <c r="C4322" s="32"/>
      <c r="D4322" s="33"/>
    </row>
    <row r="4323" spans="2:4">
      <c r="B4323" s="14"/>
      <c r="C4323" s="32"/>
      <c r="D4323" s="33"/>
    </row>
    <row r="4324" spans="2:4">
      <c r="B4324" s="14"/>
      <c r="C4324" s="32"/>
      <c r="D4324" s="33"/>
    </row>
    <row r="4325" spans="2:4">
      <c r="B4325" s="14"/>
      <c r="C4325" s="32"/>
      <c r="D4325" s="33"/>
    </row>
    <row r="4326" spans="2:4">
      <c r="B4326" s="14"/>
      <c r="C4326" s="32"/>
      <c r="D4326" s="33"/>
    </row>
    <row r="4327" spans="2:4">
      <c r="B4327" s="14"/>
      <c r="C4327" s="32"/>
      <c r="D4327" s="33"/>
    </row>
    <row r="4328" spans="2:4">
      <c r="B4328" s="14"/>
      <c r="C4328" s="32"/>
      <c r="D4328" s="33"/>
    </row>
    <row r="4329" spans="2:4">
      <c r="B4329" s="14"/>
      <c r="C4329" s="32"/>
      <c r="D4329" s="33"/>
    </row>
    <row r="4330" spans="2:4">
      <c r="B4330" s="14"/>
      <c r="C4330" s="32"/>
      <c r="D4330" s="33"/>
    </row>
    <row r="4331" spans="2:4">
      <c r="B4331" s="14"/>
      <c r="C4331" s="32"/>
      <c r="D4331" s="33"/>
    </row>
    <row r="4332" spans="2:4">
      <c r="B4332" s="14"/>
      <c r="C4332" s="32"/>
      <c r="D4332" s="33"/>
    </row>
    <row r="4333" spans="2:4">
      <c r="B4333" s="14"/>
      <c r="C4333" s="32"/>
      <c r="D4333" s="33"/>
    </row>
    <row r="4334" spans="2:4">
      <c r="B4334" s="14"/>
      <c r="C4334" s="32"/>
      <c r="D4334" s="33"/>
    </row>
    <row r="4335" spans="2:4">
      <c r="B4335" s="14"/>
      <c r="C4335" s="32"/>
      <c r="D4335" s="33"/>
    </row>
    <row r="4336" spans="2:4">
      <c r="B4336" s="14"/>
      <c r="C4336" s="32"/>
      <c r="D4336" s="33"/>
    </row>
    <row r="4337" spans="2:4">
      <c r="B4337" s="14"/>
      <c r="C4337" s="32"/>
      <c r="D4337" s="33"/>
    </row>
    <row r="4338" spans="2:4">
      <c r="B4338" s="14"/>
      <c r="C4338" s="32"/>
      <c r="D4338" s="33"/>
    </row>
    <row r="4339" spans="2:4">
      <c r="B4339" s="14"/>
      <c r="C4339" s="32"/>
      <c r="D4339" s="33"/>
    </row>
    <row r="4340" spans="2:4">
      <c r="B4340" s="14"/>
      <c r="C4340" s="32"/>
      <c r="D4340" s="33"/>
    </row>
    <row r="4341" spans="2:4">
      <c r="B4341" s="14"/>
      <c r="C4341" s="32"/>
      <c r="D4341" s="33"/>
    </row>
    <row r="4342" spans="2:4">
      <c r="B4342" s="14"/>
      <c r="C4342" s="32"/>
      <c r="D4342" s="33"/>
    </row>
    <row r="4343" spans="2:4">
      <c r="B4343" s="14"/>
      <c r="C4343" s="32"/>
      <c r="D4343" s="33"/>
    </row>
    <row r="4344" spans="2:4">
      <c r="B4344" s="14"/>
      <c r="C4344" s="32"/>
      <c r="D4344" s="33"/>
    </row>
    <row r="4345" spans="2:4">
      <c r="B4345" s="14"/>
      <c r="C4345" s="32"/>
      <c r="D4345" s="33"/>
    </row>
    <row r="4346" spans="2:4">
      <c r="B4346" s="14"/>
      <c r="C4346" s="32"/>
      <c r="D4346" s="33"/>
    </row>
    <row r="4347" spans="2:4">
      <c r="B4347" s="14"/>
      <c r="C4347" s="32"/>
      <c r="D4347" s="33"/>
    </row>
    <row r="4348" spans="2:4">
      <c r="B4348" s="14"/>
      <c r="C4348" s="32"/>
      <c r="D4348" s="33"/>
    </row>
    <row r="4349" spans="2:4">
      <c r="B4349" s="14"/>
      <c r="C4349" s="32"/>
      <c r="D4349" s="33"/>
    </row>
    <row r="4350" spans="2:4">
      <c r="B4350" s="14"/>
      <c r="C4350" s="32"/>
      <c r="D4350" s="33"/>
    </row>
    <row r="4351" spans="2:4">
      <c r="B4351" s="14"/>
      <c r="C4351" s="32"/>
      <c r="D4351" s="33"/>
    </row>
    <row r="4352" spans="2:4">
      <c r="B4352" s="14"/>
      <c r="C4352" s="32"/>
      <c r="D4352" s="33"/>
    </row>
    <row r="4353" spans="2:4">
      <c r="B4353" s="14"/>
      <c r="C4353" s="32"/>
      <c r="D4353" s="33"/>
    </row>
    <row r="4354" spans="2:4">
      <c r="B4354" s="14"/>
      <c r="C4354" s="32"/>
      <c r="D4354" s="33"/>
    </row>
    <row r="4355" spans="2:4">
      <c r="B4355" s="14"/>
      <c r="C4355" s="32"/>
      <c r="D4355" s="33"/>
    </row>
    <row r="4356" spans="2:4">
      <c r="B4356" s="14"/>
      <c r="C4356" s="32"/>
      <c r="D4356" s="33"/>
    </row>
    <row r="4357" spans="2:4">
      <c r="B4357" s="14"/>
      <c r="C4357" s="32"/>
      <c r="D4357" s="33"/>
    </row>
    <row r="4358" spans="2:4">
      <c r="B4358" s="14"/>
      <c r="C4358" s="32"/>
      <c r="D4358" s="33"/>
    </row>
    <row r="4359" spans="2:4">
      <c r="B4359" s="14"/>
      <c r="C4359" s="32"/>
      <c r="D4359" s="33"/>
    </row>
    <row r="4360" spans="2:4">
      <c r="B4360" s="14"/>
      <c r="C4360" s="32"/>
      <c r="D4360" s="33"/>
    </row>
    <row r="4361" spans="2:4">
      <c r="B4361" s="14"/>
      <c r="C4361" s="32"/>
      <c r="D4361" s="33"/>
    </row>
    <row r="4362" spans="2:4">
      <c r="B4362" s="14"/>
      <c r="C4362" s="32"/>
      <c r="D4362" s="33"/>
    </row>
    <row r="4363" spans="2:4">
      <c r="B4363" s="14"/>
      <c r="C4363" s="32"/>
      <c r="D4363" s="33"/>
    </row>
    <row r="4364" spans="2:4">
      <c r="B4364" s="14"/>
      <c r="C4364" s="32"/>
      <c r="D4364" s="33"/>
    </row>
    <row r="4365" spans="2:4">
      <c r="B4365" s="14"/>
      <c r="C4365" s="32"/>
      <c r="D4365" s="33"/>
    </row>
    <row r="4366" spans="2:4">
      <c r="B4366" s="14"/>
      <c r="C4366" s="32"/>
      <c r="D4366" s="33"/>
    </row>
    <row r="4367" spans="2:4">
      <c r="B4367" s="14"/>
      <c r="C4367" s="32"/>
      <c r="D4367" s="33"/>
    </row>
    <row r="4368" spans="2:4">
      <c r="B4368" s="14"/>
      <c r="C4368" s="32"/>
      <c r="D4368" s="33"/>
    </row>
    <row r="4369" spans="2:4">
      <c r="B4369" s="14"/>
      <c r="C4369" s="32"/>
      <c r="D4369" s="33"/>
    </row>
    <row r="4370" spans="2:4">
      <c r="B4370" s="14"/>
      <c r="C4370" s="32"/>
      <c r="D4370" s="33"/>
    </row>
    <row r="4371" spans="2:4">
      <c r="B4371" s="14"/>
      <c r="C4371" s="32"/>
      <c r="D4371" s="33"/>
    </row>
    <row r="4372" spans="2:4">
      <c r="B4372" s="14"/>
      <c r="C4372" s="32"/>
      <c r="D4372" s="33"/>
    </row>
    <row r="4373" spans="2:4">
      <c r="B4373" s="14"/>
      <c r="C4373" s="32"/>
      <c r="D4373" s="33"/>
    </row>
    <row r="4374" spans="2:4">
      <c r="B4374" s="14"/>
      <c r="C4374" s="32"/>
      <c r="D4374" s="33"/>
    </row>
    <row r="4375" spans="2:4">
      <c r="B4375" s="14"/>
      <c r="C4375" s="32"/>
      <c r="D4375" s="33"/>
    </row>
    <row r="4376" spans="2:4">
      <c r="B4376" s="14"/>
      <c r="C4376" s="32"/>
      <c r="D4376" s="33"/>
    </row>
    <row r="4377" spans="2:4">
      <c r="B4377" s="14"/>
      <c r="C4377" s="32"/>
      <c r="D4377" s="33"/>
    </row>
    <row r="4378" spans="2:4">
      <c r="B4378" s="14"/>
      <c r="C4378" s="32"/>
      <c r="D4378" s="33"/>
    </row>
    <row r="4379" spans="2:4">
      <c r="B4379" s="14"/>
      <c r="C4379" s="32"/>
      <c r="D4379" s="33"/>
    </row>
    <row r="4380" spans="2:4">
      <c r="B4380" s="14"/>
      <c r="C4380" s="32"/>
      <c r="D4380" s="33"/>
    </row>
    <row r="4381" spans="2:4">
      <c r="B4381" s="14"/>
      <c r="C4381" s="32"/>
      <c r="D4381" s="33"/>
    </row>
    <row r="4382" spans="2:4">
      <c r="B4382" s="14"/>
      <c r="C4382" s="32"/>
      <c r="D4382" s="33"/>
    </row>
    <row r="4383" spans="2:4">
      <c r="B4383" s="14"/>
      <c r="C4383" s="32"/>
      <c r="D4383" s="33"/>
    </row>
    <row r="4384" spans="2:4">
      <c r="B4384" s="14"/>
      <c r="C4384" s="32"/>
      <c r="D4384" s="33"/>
    </row>
    <row r="4385" spans="2:4">
      <c r="B4385" s="14"/>
      <c r="C4385" s="32"/>
      <c r="D4385" s="33"/>
    </row>
    <row r="4386" spans="2:4">
      <c r="B4386" s="14"/>
      <c r="C4386" s="32"/>
      <c r="D4386" s="33"/>
    </row>
    <row r="4387" spans="2:4">
      <c r="B4387" s="14"/>
      <c r="C4387" s="32"/>
      <c r="D4387" s="33"/>
    </row>
    <row r="4388" spans="2:4">
      <c r="B4388" s="14"/>
      <c r="C4388" s="32"/>
      <c r="D4388" s="33"/>
    </row>
    <row r="4389" spans="2:4">
      <c r="B4389" s="14"/>
      <c r="C4389" s="32"/>
      <c r="D4389" s="33"/>
    </row>
    <row r="4390" spans="2:4">
      <c r="B4390" s="14"/>
      <c r="C4390" s="32"/>
      <c r="D4390" s="33"/>
    </row>
    <row r="4391" spans="2:4">
      <c r="B4391" s="14"/>
      <c r="C4391" s="32"/>
      <c r="D4391" s="33"/>
    </row>
    <row r="4392" spans="2:4">
      <c r="B4392" s="14"/>
      <c r="C4392" s="32"/>
      <c r="D4392" s="33"/>
    </row>
    <row r="4393" spans="2:4">
      <c r="B4393" s="14"/>
      <c r="C4393" s="32"/>
      <c r="D4393" s="33"/>
    </row>
    <row r="4394" spans="2:4">
      <c r="B4394" s="14"/>
      <c r="C4394" s="32"/>
      <c r="D4394" s="33"/>
    </row>
    <row r="4395" spans="2:4">
      <c r="B4395" s="14"/>
      <c r="C4395" s="32"/>
      <c r="D4395" s="33"/>
    </row>
    <row r="4396" spans="2:4">
      <c r="B4396" s="14"/>
      <c r="C4396" s="32"/>
      <c r="D4396" s="33"/>
    </row>
    <row r="4397" spans="2:4">
      <c r="B4397" s="14"/>
      <c r="C4397" s="32"/>
      <c r="D4397" s="33"/>
    </row>
    <row r="4398" spans="2:4">
      <c r="B4398" s="14"/>
      <c r="C4398" s="32"/>
      <c r="D4398" s="33"/>
    </row>
    <row r="4399" spans="2:4">
      <c r="B4399" s="14"/>
      <c r="C4399" s="32"/>
      <c r="D4399" s="33"/>
    </row>
    <row r="4400" spans="2:4">
      <c r="B4400" s="14"/>
      <c r="C4400" s="32"/>
      <c r="D4400" s="33"/>
    </row>
    <row r="4401" spans="2:4">
      <c r="B4401" s="14"/>
      <c r="C4401" s="32"/>
      <c r="D4401" s="33"/>
    </row>
    <row r="4402" spans="2:4">
      <c r="B4402" s="14"/>
      <c r="C4402" s="32"/>
      <c r="D4402" s="33"/>
    </row>
    <row r="4403" spans="2:4">
      <c r="B4403" s="14"/>
      <c r="C4403" s="32"/>
      <c r="D4403" s="33"/>
    </row>
    <row r="4404" spans="2:4">
      <c r="B4404" s="14"/>
      <c r="C4404" s="32"/>
      <c r="D4404" s="33"/>
    </row>
    <row r="4405" spans="2:4">
      <c r="B4405" s="14"/>
      <c r="C4405" s="32"/>
      <c r="D4405" s="33"/>
    </row>
    <row r="4406" spans="2:4">
      <c r="B4406" s="14"/>
      <c r="C4406" s="32"/>
      <c r="D4406" s="33"/>
    </row>
    <row r="4407" spans="2:4">
      <c r="B4407" s="14"/>
      <c r="C4407" s="32"/>
      <c r="D4407" s="33"/>
    </row>
    <row r="4408" spans="2:4">
      <c r="B4408" s="14"/>
      <c r="C4408" s="32"/>
      <c r="D4408" s="33"/>
    </row>
    <row r="4409" spans="2:4">
      <c r="B4409" s="14"/>
      <c r="C4409" s="32"/>
      <c r="D4409" s="33"/>
    </row>
    <row r="4410" spans="2:4">
      <c r="B4410" s="14"/>
      <c r="C4410" s="32"/>
      <c r="D4410" s="33"/>
    </row>
    <row r="4411" spans="2:4">
      <c r="B4411" s="14"/>
      <c r="C4411" s="32"/>
      <c r="D4411" s="33"/>
    </row>
    <row r="4412" spans="2:4">
      <c r="B4412" s="14"/>
      <c r="C4412" s="32"/>
      <c r="D4412" s="33"/>
    </row>
    <row r="4413" spans="2:4">
      <c r="B4413" s="14"/>
      <c r="C4413" s="32"/>
      <c r="D4413" s="33"/>
    </row>
    <row r="4414" spans="2:4">
      <c r="B4414" s="14"/>
      <c r="C4414" s="32"/>
      <c r="D4414" s="33"/>
    </row>
    <row r="4415" spans="2:4">
      <c r="B4415" s="14"/>
      <c r="C4415" s="32"/>
      <c r="D4415" s="33"/>
    </row>
    <row r="4416" spans="2:4">
      <c r="B4416" s="14"/>
      <c r="C4416" s="32"/>
      <c r="D4416" s="33"/>
    </row>
    <row r="4417" spans="2:4">
      <c r="B4417" s="14"/>
      <c r="C4417" s="32"/>
      <c r="D4417" s="33"/>
    </row>
    <row r="4418" spans="2:4">
      <c r="B4418" s="14"/>
      <c r="C4418" s="32"/>
      <c r="D4418" s="33"/>
    </row>
    <row r="4419" spans="2:4">
      <c r="B4419" s="14"/>
      <c r="C4419" s="32"/>
      <c r="D4419" s="33"/>
    </row>
    <row r="4420" spans="2:4">
      <c r="B4420" s="14"/>
      <c r="C4420" s="32"/>
      <c r="D4420" s="33"/>
    </row>
    <row r="4421" spans="2:4">
      <c r="B4421" s="14"/>
      <c r="C4421" s="32"/>
      <c r="D4421" s="33"/>
    </row>
    <row r="4422" spans="2:4">
      <c r="B4422" s="14"/>
      <c r="C4422" s="32"/>
      <c r="D4422" s="33"/>
    </row>
    <row r="4423" spans="2:4">
      <c r="B4423" s="14"/>
      <c r="C4423" s="32"/>
      <c r="D4423" s="33"/>
    </row>
    <row r="4424" spans="2:4">
      <c r="B4424" s="14"/>
      <c r="C4424" s="32"/>
      <c r="D4424" s="33"/>
    </row>
    <row r="4425" spans="2:4">
      <c r="B4425" s="14"/>
      <c r="C4425" s="32"/>
      <c r="D4425" s="33"/>
    </row>
    <row r="4426" spans="2:4">
      <c r="B4426" s="14"/>
      <c r="C4426" s="32"/>
      <c r="D4426" s="33"/>
    </row>
    <row r="4427" spans="2:4">
      <c r="B4427" s="14"/>
      <c r="C4427" s="32"/>
      <c r="D4427" s="33"/>
    </row>
    <row r="4428" spans="2:4">
      <c r="B4428" s="14"/>
      <c r="C4428" s="32"/>
      <c r="D4428" s="33"/>
    </row>
    <row r="4429" spans="2:4">
      <c r="B4429" s="14"/>
      <c r="C4429" s="32"/>
      <c r="D4429" s="33"/>
    </row>
    <row r="4430" spans="2:4">
      <c r="B4430" s="14"/>
      <c r="C4430" s="32"/>
      <c r="D4430" s="33"/>
    </row>
    <row r="4431" spans="2:4">
      <c r="B4431" s="14"/>
      <c r="C4431" s="32"/>
      <c r="D4431" s="33"/>
    </row>
    <row r="4432" spans="2:4">
      <c r="B4432" s="14"/>
      <c r="C4432" s="32"/>
      <c r="D4432" s="33"/>
    </row>
    <row r="4433" spans="2:4">
      <c r="B4433" s="14"/>
      <c r="C4433" s="32"/>
      <c r="D4433" s="33"/>
    </row>
    <row r="4434" spans="2:4">
      <c r="B4434" s="14"/>
      <c r="C4434" s="32"/>
      <c r="D4434" s="33"/>
    </row>
    <row r="4435" spans="2:4">
      <c r="B4435" s="14"/>
      <c r="C4435" s="32"/>
      <c r="D4435" s="33"/>
    </row>
    <row r="4436" spans="2:4">
      <c r="B4436" s="14"/>
      <c r="C4436" s="32"/>
      <c r="D4436" s="33"/>
    </row>
    <row r="4437" spans="2:4">
      <c r="B4437" s="14"/>
      <c r="C4437" s="32"/>
      <c r="D4437" s="33"/>
    </row>
    <row r="4438" spans="2:4">
      <c r="B4438" s="14"/>
      <c r="C4438" s="32"/>
      <c r="D4438" s="33"/>
    </row>
    <row r="4439" spans="2:4">
      <c r="B4439" s="14"/>
      <c r="C4439" s="32"/>
      <c r="D4439" s="33"/>
    </row>
    <row r="4440" spans="2:4">
      <c r="B4440" s="14"/>
      <c r="C4440" s="32"/>
      <c r="D4440" s="33"/>
    </row>
    <row r="4441" spans="2:4">
      <c r="B4441" s="14"/>
      <c r="C4441" s="32"/>
      <c r="D4441" s="33"/>
    </row>
    <row r="4442" spans="2:4">
      <c r="B4442" s="14"/>
      <c r="C4442" s="32"/>
      <c r="D4442" s="33"/>
    </row>
    <row r="4443" spans="2:4">
      <c r="B4443" s="14"/>
      <c r="C4443" s="32"/>
      <c r="D4443" s="33"/>
    </row>
    <row r="4444" spans="2:4">
      <c r="B4444" s="14"/>
      <c r="C4444" s="32"/>
      <c r="D4444" s="33"/>
    </row>
    <row r="4445" spans="2:4">
      <c r="B4445" s="14"/>
      <c r="C4445" s="32"/>
      <c r="D4445" s="33"/>
    </row>
    <row r="4446" spans="2:4">
      <c r="B4446" s="14"/>
      <c r="C4446" s="32"/>
      <c r="D4446" s="33"/>
    </row>
    <row r="4447" spans="2:4">
      <c r="B4447" s="14"/>
      <c r="C4447" s="32"/>
      <c r="D4447" s="33"/>
    </row>
    <row r="4448" spans="2:4">
      <c r="B4448" s="14"/>
      <c r="C4448" s="32"/>
      <c r="D4448" s="33"/>
    </row>
    <row r="4449" spans="2:4">
      <c r="B4449" s="14"/>
      <c r="C4449" s="32"/>
      <c r="D4449" s="33"/>
    </row>
    <row r="4450" spans="2:4">
      <c r="B4450" s="14"/>
      <c r="C4450" s="32"/>
      <c r="D4450" s="33"/>
    </row>
    <row r="4451" spans="2:4">
      <c r="B4451" s="14"/>
      <c r="C4451" s="32"/>
      <c r="D4451" s="33"/>
    </row>
    <row r="4452" spans="2:4">
      <c r="B4452" s="14"/>
      <c r="C4452" s="32"/>
      <c r="D4452" s="33"/>
    </row>
    <row r="4453" spans="2:4">
      <c r="B4453" s="14"/>
      <c r="C4453" s="32"/>
      <c r="D4453" s="33"/>
    </row>
    <row r="4454" spans="2:4">
      <c r="B4454" s="14"/>
      <c r="C4454" s="32"/>
      <c r="D4454" s="33"/>
    </row>
    <row r="4455" spans="2:4">
      <c r="B4455" s="14"/>
      <c r="C4455" s="32"/>
      <c r="D4455" s="33"/>
    </row>
    <row r="4456" spans="2:4">
      <c r="B4456" s="14"/>
      <c r="C4456" s="32"/>
      <c r="D4456" s="33"/>
    </row>
    <row r="4457" spans="2:4">
      <c r="B4457" s="14"/>
      <c r="C4457" s="32"/>
      <c r="D4457" s="33"/>
    </row>
    <row r="4458" spans="2:4">
      <c r="B4458" s="14"/>
      <c r="C4458" s="32"/>
      <c r="D4458" s="33"/>
    </row>
    <row r="4459" spans="2:4">
      <c r="B4459" s="14"/>
      <c r="C4459" s="32"/>
      <c r="D4459" s="33"/>
    </row>
    <row r="4460" spans="2:4">
      <c r="B4460" s="14"/>
      <c r="C4460" s="32"/>
      <c r="D4460" s="33"/>
    </row>
    <row r="4461" spans="2:4">
      <c r="B4461" s="14"/>
      <c r="C4461" s="32"/>
      <c r="D4461" s="33"/>
    </row>
    <row r="4462" spans="2:4">
      <c r="B4462" s="14"/>
      <c r="C4462" s="32"/>
      <c r="D4462" s="33"/>
    </row>
    <row r="4463" spans="2:4">
      <c r="B4463" s="14"/>
      <c r="C4463" s="32"/>
      <c r="D4463" s="33"/>
    </row>
    <row r="4464" spans="2:4">
      <c r="B4464" s="14"/>
      <c r="C4464" s="32"/>
      <c r="D4464" s="33"/>
    </row>
    <row r="4465" spans="2:4">
      <c r="B4465" s="14"/>
      <c r="C4465" s="32"/>
      <c r="D4465" s="33"/>
    </row>
    <row r="4466" spans="2:4">
      <c r="B4466" s="14"/>
      <c r="C4466" s="32"/>
      <c r="D4466" s="33"/>
    </row>
    <row r="4467" spans="2:4">
      <c r="B4467" s="14"/>
      <c r="C4467" s="32"/>
      <c r="D4467" s="33"/>
    </row>
    <row r="4468" spans="2:4">
      <c r="B4468" s="14"/>
      <c r="C4468" s="32"/>
      <c r="D4468" s="33"/>
    </row>
    <row r="4469" spans="2:4">
      <c r="B4469" s="14"/>
      <c r="C4469" s="32"/>
      <c r="D4469" s="33"/>
    </row>
    <row r="4470" spans="2:4">
      <c r="B4470" s="14"/>
      <c r="C4470" s="32"/>
      <c r="D4470" s="33"/>
    </row>
    <row r="4471" spans="2:4">
      <c r="B4471" s="14"/>
      <c r="C4471" s="32"/>
      <c r="D4471" s="33"/>
    </row>
    <row r="4472" spans="2:4">
      <c r="B4472" s="14"/>
      <c r="C4472" s="32"/>
      <c r="D4472" s="33"/>
    </row>
    <row r="4473" spans="2:4">
      <c r="B4473" s="14"/>
      <c r="C4473" s="32"/>
      <c r="D4473" s="33"/>
    </row>
    <row r="4474" spans="2:4">
      <c r="B4474" s="14"/>
      <c r="C4474" s="32"/>
      <c r="D4474" s="33"/>
    </row>
    <row r="4475" spans="2:4">
      <c r="B4475" s="14"/>
      <c r="C4475" s="32"/>
      <c r="D4475" s="33"/>
    </row>
  </sheetData>
  <sortState ref="E18:V916">
    <sortCondition ref="H18:H916"/>
  </sortState>
  <pageMargins left="0.17" right="0.17" top="0.5" bottom="0.5" header="0.5" footer="0.5"/>
  <pageSetup scale="35" fitToHeight="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Austin MultiFamily Report 1Q13</vt:lpstr>
      <vt:lpstr>Analysis</vt:lpstr>
      <vt:lpstr>Graph of Units Submitted</vt:lpstr>
      <vt:lpstr>Pipeline Summary</vt:lpstr>
      <vt:lpstr>Changes</vt:lpstr>
      <vt:lpstr>Data</vt:lpstr>
      <vt:lpstr>Analysis!Print_Area</vt:lpstr>
      <vt:lpstr>'Austin MultiFamily Report 1Q13'!Print_Area</vt:lpstr>
      <vt:lpstr>Changes!Print_Area</vt:lpstr>
      <vt:lpstr>Data!Print_Area</vt:lpstr>
      <vt:lpstr>'Graph of Units Submitted'!Print_Area</vt:lpstr>
      <vt:lpstr>'Pipeline Summary'!Print_Area</vt:lpstr>
    </vt:vector>
  </TitlesOfParts>
  <Company>City of Austin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RRobinson</dc:creator>
  <cp:lastModifiedBy>Robinson, Ryan</cp:lastModifiedBy>
  <cp:lastPrinted>2012-10-22T19:20:00Z</cp:lastPrinted>
  <dcterms:created xsi:type="dcterms:W3CDTF">1999-10-07T16:42:19Z</dcterms:created>
  <dcterms:modified xsi:type="dcterms:W3CDTF">2013-05-09T21:13:42Z</dcterms:modified>
</cp:coreProperties>
</file>