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155" yWindow="15" windowWidth="12195" windowHeight="12105" tabRatio="1000" activeTab="1"/>
  </bookViews>
  <sheets>
    <sheet name="Austin MultiFamily Report 4Q12" sheetId="1" r:id="rId1"/>
    <sheet name="Analysis" sheetId="2" r:id="rId2"/>
    <sheet name="Graph of Units Submitted" sheetId="3" r:id="rId3"/>
    <sheet name="Pipeline Summary" sheetId="4" r:id="rId4"/>
    <sheet name="Changes" sheetId="15" r:id="rId5"/>
    <sheet name="Data" sheetId="16" r:id="rId6"/>
  </sheets>
  <definedNames>
    <definedName name="_10__123Graph_LBL_ACHART_1" localSheetId="5" hidden="1">Data!$I$991:$I$991</definedName>
    <definedName name="_10__123Graph_LBL_ACHART_1" hidden="1">#REF!</definedName>
    <definedName name="_12__123Graph_XCHART_1" localSheetId="5" hidden="1">Data!#REF!</definedName>
    <definedName name="_12__123Graph_XCHART_1" hidden="1">#REF!</definedName>
    <definedName name="_14__123Graph_XCHART_2" localSheetId="5" hidden="1">Data!#REF!</definedName>
    <definedName name="_14__123Graph_XCHART_2" hidden="1">#REF!</definedName>
    <definedName name="_16__123Graph_XCHART_3" localSheetId="5" hidden="1">Data!#REF!</definedName>
    <definedName name="_16__123Graph_XCHART_3" hidden="1">#REF!</definedName>
    <definedName name="_18__123Graph_XCHART_4" localSheetId="5" hidden="1">Data!$AR$1076:$AR$1102</definedName>
    <definedName name="_18__123Graph_XCHART_4" hidden="1">#REF!</definedName>
    <definedName name="_2__123Graph_ACHART_1" localSheetId="5" hidden="1">Data!#REF!</definedName>
    <definedName name="_2__123Graph_ACHART_1" hidden="1">#REF!</definedName>
    <definedName name="_4__123Graph_ACHART_2" localSheetId="5" hidden="1">Data!#REF!</definedName>
    <definedName name="_4__123Graph_ACHART_2" hidden="1">#REF!</definedName>
    <definedName name="_6__123Graph_ACHART_3" localSheetId="5" hidden="1">Data!#REF!</definedName>
    <definedName name="_6__123Graph_ACHART_3" hidden="1">#REF!</definedName>
    <definedName name="_8__123Graph_BCHART_4" localSheetId="5" hidden="1">Data!$AS$1076:$AS$1102</definedName>
    <definedName name="_8__123Graph_BCHART_4" hidden="1">#REF!</definedName>
    <definedName name="_Key1" localSheetId="5" hidden="1">Data!$F$95:$F$702</definedName>
    <definedName name="_Key1" hidden="1">#REF!</definedName>
    <definedName name="_Order1" hidden="1">255</definedName>
    <definedName name="_Sort" localSheetId="5" hidden="1">Data!$F$95:$V$702</definedName>
    <definedName name="_Sort" hidden="1">#REF!</definedName>
    <definedName name="_xlnm.Print_Area" localSheetId="1">Analysis!$D$8:$R$73</definedName>
    <definedName name="_xlnm.Print_Area" localSheetId="0">'Austin MultiFamily Report 4Q12'!$B$5:$C$23</definedName>
    <definedName name="_xlnm.Print_Area" localSheetId="4">Changes!$G$83:$K$93</definedName>
    <definedName name="_xlnm.Print_Area" localSheetId="5">Data!$F$9:$V$859</definedName>
    <definedName name="_xlnm.Print_Area" localSheetId="2">'Graph of Units Submitted'!$B$5:$O$34</definedName>
    <definedName name="_xlnm.Print_Area" localSheetId="3">'Pipeline Summary'!$D$5:$N$64</definedName>
    <definedName name="t" hidden="1">#REF!</definedName>
  </definedNames>
  <calcPr calcId="145621"/>
</workbook>
</file>

<file path=xl/calcChain.xml><?xml version="1.0" encoding="utf-8"?>
<calcChain xmlns="http://schemas.openxmlformats.org/spreadsheetml/2006/main">
  <c r="M17" i="4" l="1"/>
  <c r="L17" i="4"/>
  <c r="K17" i="4"/>
  <c r="H17" i="4"/>
  <c r="AC101" i="16" l="1"/>
  <c r="AB101" i="16"/>
  <c r="M69" i="15" l="1"/>
  <c r="L69" i="15"/>
  <c r="M78" i="15"/>
  <c r="L78" i="15"/>
  <c r="M40" i="15"/>
  <c r="L40" i="15"/>
  <c r="M75" i="15" l="1"/>
  <c r="M43" i="15" l="1"/>
  <c r="AC100" i="16" l="1"/>
  <c r="AB100" i="16"/>
  <c r="G16" i="4" l="1"/>
  <c r="M53" i="15" l="1"/>
  <c r="L53" i="15"/>
  <c r="AC99" i="16" l="1"/>
  <c r="AB99" i="16"/>
  <c r="M19" i="4"/>
  <c r="L19" i="4"/>
  <c r="K19" i="4"/>
  <c r="N605" i="16" l="1"/>
  <c r="E16" i="4" s="1"/>
  <c r="N37" i="16"/>
  <c r="N316" i="16"/>
  <c r="O72" i="16"/>
  <c r="N146" i="16"/>
  <c r="AF558" i="16"/>
  <c r="O67" i="16"/>
  <c r="N696" i="16"/>
  <c r="AC98" i="16"/>
  <c r="AC97" i="16"/>
  <c r="AB97" i="16"/>
  <c r="AC96" i="16"/>
  <c r="AB96" i="16"/>
  <c r="AC95" i="16"/>
  <c r="AB95" i="16"/>
  <c r="AC94" i="16"/>
  <c r="AB94" i="16"/>
  <c r="AC93" i="16"/>
  <c r="AC92" i="16"/>
  <c r="AB92" i="16"/>
  <c r="AC91" i="16"/>
  <c r="AB91" i="16"/>
  <c r="AC90" i="16"/>
  <c r="AB90" i="16"/>
  <c r="AC89" i="16"/>
  <c r="AB89" i="16"/>
  <c r="AC88" i="16"/>
  <c r="AB88" i="16"/>
  <c r="AC87" i="16"/>
  <c r="AB87" i="16"/>
  <c r="AC86" i="16"/>
  <c r="AB86" i="16"/>
  <c r="AC85" i="16"/>
  <c r="AB85" i="16"/>
  <c r="AC84" i="16"/>
  <c r="AB84" i="16"/>
  <c r="AC83" i="16"/>
  <c r="AB83" i="16"/>
  <c r="AC82" i="16"/>
  <c r="AC81" i="16"/>
  <c r="AB81" i="16"/>
  <c r="AC80" i="16"/>
  <c r="AB80" i="16"/>
  <c r="AC79" i="16"/>
  <c r="AB79" i="16"/>
  <c r="AC78" i="16"/>
  <c r="AB78" i="16"/>
  <c r="AC77" i="16"/>
  <c r="AC76" i="16"/>
  <c r="AC75" i="16"/>
  <c r="AC74" i="16"/>
  <c r="AC73" i="16"/>
  <c r="AC72" i="16"/>
  <c r="N259" i="16"/>
  <c r="AC71" i="16"/>
  <c r="AC70" i="16"/>
  <c r="AC69" i="16"/>
  <c r="AC68" i="16"/>
  <c r="AC67" i="16"/>
  <c r="AC66" i="16"/>
  <c r="AC65" i="16"/>
  <c r="AC64" i="16"/>
  <c r="AC63" i="16"/>
  <c r="AC62" i="16"/>
  <c r="AC61" i="16"/>
  <c r="AC60" i="16"/>
  <c r="AC59" i="16"/>
  <c r="AC58" i="16"/>
  <c r="AC57" i="16"/>
  <c r="AC56" i="16"/>
  <c r="AC55" i="16"/>
  <c r="AC54" i="16"/>
  <c r="AC53" i="16"/>
  <c r="AC52" i="16"/>
  <c r="AC51" i="16"/>
  <c r="AC50" i="16"/>
  <c r="AC49" i="16"/>
  <c r="AC48" i="16"/>
  <c r="AB48" i="16"/>
  <c r="AC47" i="16"/>
  <c r="AC46" i="16"/>
  <c r="AC45" i="16"/>
  <c r="AC44" i="16"/>
  <c r="AC43" i="16"/>
  <c r="AC42" i="16"/>
  <c r="AC41" i="16"/>
  <c r="AC40" i="16"/>
  <c r="AC39" i="16"/>
  <c r="AC38" i="16"/>
  <c r="AC37" i="16"/>
  <c r="AC36" i="16"/>
  <c r="AC35" i="16"/>
  <c r="AC34" i="16"/>
  <c r="AC33" i="16"/>
  <c r="AC32" i="16"/>
  <c r="AC31" i="16"/>
  <c r="AC30" i="16"/>
  <c r="AC29" i="16"/>
  <c r="AC28" i="16"/>
  <c r="AC27" i="16"/>
  <c r="AC26" i="16"/>
  <c r="AC25" i="16"/>
  <c r="AC24" i="16"/>
  <c r="AC23" i="16"/>
  <c r="AC22" i="16"/>
  <c r="AC21" i="16"/>
  <c r="AC20" i="16"/>
  <c r="AC19" i="16"/>
  <c r="AC18" i="16"/>
  <c r="F16" i="4" l="1"/>
  <c r="H16" i="4" s="1"/>
  <c r="AB98" i="16"/>
  <c r="AB82" i="16"/>
  <c r="AB93" i="16"/>
  <c r="AE18" i="16"/>
  <c r="L16" i="4" l="1"/>
  <c r="M16" i="4"/>
  <c r="K16" i="4"/>
  <c r="H18" i="4"/>
  <c r="K18" i="4" s="1"/>
  <c r="H21" i="4"/>
  <c r="M21" i="4" s="1"/>
  <c r="H23" i="4"/>
  <c r="K23" i="4" s="1"/>
  <c r="H22" i="4"/>
  <c r="M22" i="4" s="1"/>
  <c r="L22" i="4"/>
  <c r="K22" i="4"/>
  <c r="K21" i="4"/>
  <c r="H24" i="4"/>
  <c r="L24" i="4" s="1"/>
  <c r="M24" i="4"/>
  <c r="K24" i="4"/>
  <c r="H25" i="4"/>
  <c r="L25" i="4" s="1"/>
  <c r="M25" i="4"/>
  <c r="K25" i="4"/>
  <c r="H26" i="4"/>
  <c r="L26" i="4" s="1"/>
  <c r="M26" i="4"/>
  <c r="K26" i="4"/>
  <c r="L23" i="4"/>
  <c r="H27" i="4"/>
  <c r="M27" i="4"/>
  <c r="L27" i="4"/>
  <c r="H28" i="4"/>
  <c r="K28" i="4" s="1"/>
  <c r="K27" i="4"/>
  <c r="H29" i="4"/>
  <c r="H31" i="4"/>
  <c r="K31" i="4" s="1"/>
  <c r="H30" i="4"/>
  <c r="L30" i="4" s="1"/>
  <c r="M30" i="4"/>
  <c r="H32" i="4"/>
  <c r="L32" i="4" s="1"/>
  <c r="M32" i="4"/>
  <c r="M31" i="4"/>
  <c r="L31" i="4"/>
  <c r="H37" i="4"/>
  <c r="M37" i="4" s="1"/>
  <c r="H36" i="4"/>
  <c r="M36" i="4" s="1"/>
  <c r="H35" i="4"/>
  <c r="M35" i="4" s="1"/>
  <c r="H34" i="4"/>
  <c r="H33" i="4"/>
  <c r="M29" i="4"/>
  <c r="L29" i="4"/>
  <c r="K29" i="4"/>
  <c r="M33" i="4"/>
  <c r="L33" i="4"/>
  <c r="K33" i="4"/>
  <c r="M34" i="4"/>
  <c r="L34" i="4"/>
  <c r="K34" i="4"/>
  <c r="L36" i="4"/>
  <c r="K36" i="4"/>
  <c r="L37" i="4"/>
  <c r="K37" i="4"/>
  <c r="H38" i="4"/>
  <c r="K38" i="4" s="1"/>
  <c r="H39" i="4"/>
  <c r="K39" i="4" s="1"/>
  <c r="M39" i="4"/>
  <c r="L39" i="4"/>
  <c r="H40" i="4"/>
  <c r="M40" i="4" s="1"/>
  <c r="L40" i="4"/>
  <c r="K40" i="4"/>
  <c r="H41" i="4"/>
  <c r="K41" i="4" s="1"/>
  <c r="M38" i="4"/>
  <c r="H42" i="4"/>
  <c r="L42" i="4" s="1"/>
  <c r="K42" i="4"/>
  <c r="H43" i="4"/>
  <c r="L43" i="4" s="1"/>
  <c r="K43" i="4"/>
  <c r="H44" i="4"/>
  <c r="L44" i="4" s="1"/>
  <c r="K44" i="4"/>
  <c r="H45" i="4"/>
  <c r="L45" i="4" s="1"/>
  <c r="K45" i="4"/>
  <c r="H46" i="4"/>
  <c r="L46" i="4" s="1"/>
  <c r="K46" i="4"/>
  <c r="H47" i="4"/>
  <c r="L47" i="4" s="1"/>
  <c r="K47" i="4"/>
  <c r="H48" i="4"/>
  <c r="L48" i="4" s="1"/>
  <c r="K48" i="4"/>
  <c r="H49" i="4"/>
  <c r="L49" i="4" s="1"/>
  <c r="K49" i="4"/>
  <c r="H50" i="4"/>
  <c r="L50" i="4" s="1"/>
  <c r="K50" i="4"/>
  <c r="H51" i="4"/>
  <c r="L51" i="4" s="1"/>
  <c r="K51" i="4"/>
  <c r="H52" i="4"/>
  <c r="L52" i="4" s="1"/>
  <c r="K52" i="4"/>
  <c r="H53" i="4"/>
  <c r="L53" i="4" s="1"/>
  <c r="K53" i="4"/>
  <c r="H54" i="4"/>
  <c r="L54" i="4" s="1"/>
  <c r="K54" i="4"/>
  <c r="H55" i="4"/>
  <c r="L55" i="4" s="1"/>
  <c r="K55" i="4"/>
  <c r="H56" i="4"/>
  <c r="H57" i="4"/>
  <c r="K57" i="4" s="1"/>
  <c r="H58" i="4"/>
  <c r="K58" i="4" s="1"/>
  <c r="H59" i="4"/>
  <c r="H60" i="4"/>
  <c r="K60" i="4"/>
  <c r="L60" i="4"/>
  <c r="M60" i="4"/>
  <c r="H61" i="4"/>
  <c r="K61" i="4"/>
  <c r="L61" i="4"/>
  <c r="M61" i="4"/>
  <c r="H62" i="4"/>
  <c r="H63" i="4"/>
  <c r="M63" i="4" s="1"/>
  <c r="K63" i="4"/>
  <c r="L63" i="4"/>
  <c r="L18" i="4" l="1"/>
  <c r="M18" i="4"/>
  <c r="H19" i="4"/>
  <c r="H20" i="4"/>
  <c r="L20" i="4" s="1"/>
  <c r="M23" i="4"/>
  <c r="L21" i="4"/>
  <c r="M58" i="4"/>
  <c r="M57" i="4"/>
  <c r="L38" i="4"/>
  <c r="K35" i="4"/>
  <c r="L28" i="4"/>
  <c r="L58" i="4"/>
  <c r="L57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L35" i="4"/>
  <c r="K32" i="4"/>
  <c r="K30" i="4"/>
  <c r="M28" i="4"/>
  <c r="L41" i="4"/>
  <c r="K20" i="4" l="1"/>
  <c r="M20" i="4"/>
</calcChain>
</file>

<file path=xl/comments1.xml><?xml version="1.0" encoding="utf-8"?>
<comments xmlns="http://schemas.openxmlformats.org/spreadsheetml/2006/main">
  <authors>
    <author>Robinson, Ryan</author>
    <author>CTM</author>
  </authors>
  <commentList>
    <comment ref="H12" authorId="0">
      <text>
        <r>
          <rPr>
            <b/>
            <sz val="8"/>
            <color indexed="81"/>
            <rFont val="Tahoma"/>
            <family val="2"/>
          </rPr>
          <t>Robinson, Ryan: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imes New Roman"/>
            <family val="1"/>
          </rPr>
          <t xml:space="preserve">see Notes Section
</t>
        </r>
      </text>
    </comment>
    <comment ref="G28" authorId="1">
      <text>
        <r>
          <rPr>
            <b/>
            <sz val="8"/>
            <color indexed="81"/>
            <rFont val="Tahoma"/>
            <family val="2"/>
          </rPr>
          <t>CTM:</t>
        </r>
        <r>
          <rPr>
            <sz val="14"/>
            <color indexed="81"/>
            <rFont val="Tahoma"/>
            <family val="2"/>
          </rPr>
          <t xml:space="preserve">
The total number of units under construction decreased significantly from the 3rd to the 4th quarter due to a "clean up"operation of the data.  Many projects that had a status of Construction had actually been completed at some point in the past.</t>
        </r>
      </text>
    </comment>
  </commentList>
</comments>
</file>

<file path=xl/sharedStrings.xml><?xml version="1.0" encoding="utf-8"?>
<sst xmlns="http://schemas.openxmlformats.org/spreadsheetml/2006/main" count="8572" uniqueCount="4732">
  <si>
    <t>7233 MANCHACA RD</t>
  </si>
  <si>
    <t>SP-06-0135C</t>
  </si>
  <si>
    <t>SP-06-0085C.SH</t>
  </si>
  <si>
    <t>1601 MIRIAM AVE</t>
  </si>
  <si>
    <t>Parker Lane Seniors Housing (Smart Housing)</t>
  </si>
  <si>
    <t>Twenty-One 24 Lofts</t>
  </si>
  <si>
    <t>Stassney Townhomes</t>
  </si>
  <si>
    <t>Willow Branch Lofts</t>
  </si>
  <si>
    <t>4429 Eck Lane</t>
  </si>
  <si>
    <t>706 W MARTIN LUTHER KING BLVD</t>
  </si>
  <si>
    <t>9716 FM 2222 RD</t>
  </si>
  <si>
    <t>6638 COMANCHE TRL</t>
  </si>
  <si>
    <t>SP-06-0318C</t>
  </si>
  <si>
    <t>2608 E 6TH ST</t>
  </si>
  <si>
    <t xml:space="preserve">2206 THORNTON RD   </t>
  </si>
  <si>
    <t>SP-2007-0649C</t>
  </si>
  <si>
    <t xml:space="preserve">1500 S LAMAR BLVD    </t>
  </si>
  <si>
    <t>SP-2007-0652D</t>
  </si>
  <si>
    <t>SP-2007-0686C</t>
  </si>
  <si>
    <t>Riverside West Townhomes</t>
  </si>
  <si>
    <t xml:space="preserve">2001  FARO DR   </t>
  </si>
  <si>
    <t>SPC-2007-0691A</t>
  </si>
  <si>
    <t>Sweetbriar Condominiums Phase 2-B</t>
  </si>
  <si>
    <t xml:space="preserve">512  EBERHART LN   </t>
  </si>
  <si>
    <t>SP-2007-0701C</t>
  </si>
  <si>
    <t>Bonneville Townhomes</t>
  </si>
  <si>
    <t xml:space="preserve">700  SAN MARCOS ST   </t>
  </si>
  <si>
    <t>SP-2007-0710C</t>
  </si>
  <si>
    <t xml:space="preserve">1309  WOODLAWN BLVD   </t>
  </si>
  <si>
    <t>SP-2007-0719C</t>
  </si>
  <si>
    <t>Castle Condos</t>
  </si>
  <si>
    <t xml:space="preserve">1109 W 11TH ST   </t>
  </si>
  <si>
    <t xml:space="preserve">1115 W 11TH ST   </t>
  </si>
  <si>
    <t>Villas at Canyon Creek</t>
  </si>
  <si>
    <t>78726</t>
  </si>
  <si>
    <t>SP-2007-0724C.SH</t>
  </si>
  <si>
    <t>Block at 26th</t>
  </si>
  <si>
    <t xml:space="preserve"> W 26TH ST   </t>
  </si>
  <si>
    <t xml:space="preserve">Platinum Lakeline </t>
  </si>
  <si>
    <t>1901 Onion Creek Parkway</t>
  </si>
  <si>
    <t>2q08</t>
  </si>
  <si>
    <t xml:space="preserve">401 GUADALUPE ST    </t>
  </si>
  <si>
    <t>SP-2008-0135C</t>
  </si>
  <si>
    <t xml:space="preserve">404 ALPINE RD   </t>
  </si>
  <si>
    <t>SP-2008-0155C</t>
  </si>
  <si>
    <t xml:space="preserve">SP-00-2221D  </t>
  </si>
  <si>
    <t>3801 S Congress Av</t>
  </si>
  <si>
    <t>Rob Steele, R &amp; K Contractors</t>
  </si>
  <si>
    <t>3100 W William Cannon Drive</t>
  </si>
  <si>
    <t>Art Carpenter/JPI Texas</t>
  </si>
  <si>
    <t>512-322-5510</t>
  </si>
  <si>
    <t>Robert W. Klassen, Architect</t>
  </si>
  <si>
    <t>512-328-4602</t>
  </si>
  <si>
    <t>1Q82</t>
  </si>
  <si>
    <t>SP-95-0431C</t>
  </si>
  <si>
    <t>Sage Group, Randall Dove</t>
  </si>
  <si>
    <t>210-493-3747</t>
  </si>
  <si>
    <t>SP-94-0026D</t>
  </si>
  <si>
    <t>2410 Leon St</t>
  </si>
  <si>
    <t>8601 Anderson Mill Rd</t>
  </si>
  <si>
    <t>4607 AGARITA CV</t>
  </si>
  <si>
    <t>East Avenue Mixed Use (parcels 8B, 8C and 9--Concordia Site)</t>
  </si>
  <si>
    <t>Janna Renfro</t>
  </si>
  <si>
    <t>James McCann, Longaro &amp; Clark</t>
  </si>
  <si>
    <t>Jennifer Royal, Bury and Partners</t>
  </si>
  <si>
    <t>11700 Rock Rose Avenue</t>
  </si>
  <si>
    <t>Mike Knox</t>
  </si>
  <si>
    <t>Taylor Andrews, Novare Group</t>
  </si>
  <si>
    <t>499-8832</t>
  </si>
  <si>
    <t>James Brewer, Gray and Jansing</t>
  </si>
  <si>
    <t>Hunter Shadburne, Austin Civil Eng.</t>
  </si>
  <si>
    <t>Marc Dickey, ATS Engineers</t>
  </si>
  <si>
    <t xml:space="preserve">F.P. Howland, Noble Engineering  </t>
  </si>
  <si>
    <t>David Carroll, Davcar Engineering</t>
  </si>
  <si>
    <t>Manny Reynoso, Cunningham Allen Inc.</t>
  </si>
  <si>
    <t xml:space="preserve">Verandah at Grandview Hills </t>
  </si>
  <si>
    <t>Laura Knott</t>
  </si>
  <si>
    <t>SP-02-0393C.SH</t>
  </si>
  <si>
    <t>4600 NUCKOLS CROSSING RD</t>
  </si>
  <si>
    <t>SP-02-0396C.SH</t>
  </si>
  <si>
    <t>7310 E BEN WHITE BLVD</t>
  </si>
  <si>
    <t>Frank  Meece</t>
  </si>
  <si>
    <t>633-1453</t>
  </si>
  <si>
    <t>SP-02-0416C</t>
  </si>
  <si>
    <t>David  Young</t>
  </si>
  <si>
    <t>306-8494</t>
  </si>
  <si>
    <t>SP-02-0414C</t>
  </si>
  <si>
    <t>2632 Century Park Blvd</t>
  </si>
  <si>
    <t>Melvin W Bilich, Lumbermann's</t>
  </si>
  <si>
    <t>Joseph Isaja, Bury-Pittman</t>
  </si>
  <si>
    <t>SPC-99-0128C</t>
  </si>
  <si>
    <t>300 West Avenue</t>
  </si>
  <si>
    <t>Kent Collins, Post Apartment Homes</t>
  </si>
  <si>
    <t>970-770-5151</t>
  </si>
  <si>
    <t>Stoneleigh South (Deer Park)</t>
  </si>
  <si>
    <t>Talavera North</t>
  </si>
  <si>
    <t>MLK Metro Station Apartments</t>
  </si>
  <si>
    <t>Aqua Terra</t>
  </si>
  <si>
    <t>SP-04-0296C</t>
  </si>
  <si>
    <t>6201 RIVER PLACE BLVD</t>
  </si>
  <si>
    <t>SP-04-0324D</t>
  </si>
  <si>
    <t>SP-04-0336C</t>
  </si>
  <si>
    <t>907 DUNCAN LN</t>
  </si>
  <si>
    <t>1800 Willow Creek Dr</t>
  </si>
  <si>
    <t>333 E Slaughter Ln</t>
  </si>
  <si>
    <t>2101 North Lamar Boulevard</t>
  </si>
  <si>
    <t>Ron Scharfe</t>
  </si>
  <si>
    <t>261-4457</t>
  </si>
  <si>
    <t>SP-95-0254C</t>
  </si>
  <si>
    <t xml:space="preserve">Scofield Farms (Acacia Park) </t>
  </si>
  <si>
    <t>13401 Metric Boulevard</t>
  </si>
  <si>
    <t>Mike Arnke/Acacia Construction</t>
  </si>
  <si>
    <t>Scofield Farms Villas (resub of SP-05-1652C)</t>
  </si>
  <si>
    <t>10450853, 10013663</t>
  </si>
  <si>
    <t>10460906, 308168</t>
  </si>
  <si>
    <t>512.306.0228</t>
  </si>
  <si>
    <t>500 West 5th Street</t>
  </si>
  <si>
    <t>James McCann, Longaro and Clark</t>
  </si>
  <si>
    <t>1415 West 51st Street</t>
  </si>
  <si>
    <t>Los Guapos Condos and Mixed Use</t>
  </si>
  <si>
    <t>512.669.5560</t>
  </si>
  <si>
    <t>Brad Lingvai, Big Red Dog Engineering</t>
  </si>
  <si>
    <t>10440278, 300871</t>
  </si>
  <si>
    <t>10459510, 302966, 292110, 282999</t>
  </si>
  <si>
    <t>Fifteenth Street Condos</t>
  </si>
  <si>
    <t>Jimmy Nassour, Cedar Tree Developers</t>
  </si>
  <si>
    <t>512 329-6055</t>
  </si>
  <si>
    <t>Jerry Perales, Perales Engineering</t>
  </si>
  <si>
    <t>127 E Riverside Dr</t>
  </si>
  <si>
    <t>1304 Norwalk Ln</t>
  </si>
  <si>
    <t>4207 River Place Blvd</t>
  </si>
  <si>
    <t>1500 Summit St</t>
  </si>
  <si>
    <t>11909 Samsung Blvd</t>
  </si>
  <si>
    <t>603 Davis St</t>
  </si>
  <si>
    <t>8600 Brodie La</t>
  </si>
  <si>
    <t>8600 BRODIE LA</t>
  </si>
  <si>
    <t>9400 W PARMER LANE</t>
  </si>
  <si>
    <t>1201 E PALM VALLEY BLVD</t>
  </si>
  <si>
    <t>15312 F M 1325 RD</t>
  </si>
  <si>
    <t>1172 WEBBERVILLE ROAD</t>
  </si>
  <si>
    <t>10633 MANCHACA ROAD</t>
  </si>
  <si>
    <t>2600 GRACY FARMS LN</t>
  </si>
  <si>
    <t>3625 DUVAL RD</t>
  </si>
  <si>
    <t>Austin Overlook Condominiums (resub of SP-06-0762C)</t>
  </si>
  <si>
    <t>SP-06-0506C</t>
  </si>
  <si>
    <t>John Price, San Tierra LTD</t>
  </si>
  <si>
    <t>512-346-4300</t>
  </si>
  <si>
    <t>Alexan Mountain View</t>
  </si>
  <si>
    <t>8818 Travis Hills Dr</t>
  </si>
  <si>
    <t>8818 TRAVIS HILLS DR</t>
  </si>
  <si>
    <t>310843, 300211</t>
  </si>
  <si>
    <t>Brad Schubert, Equilibrium Development</t>
  </si>
  <si>
    <t>306-8981</t>
  </si>
  <si>
    <t xml:space="preserve">8315 West Dr (Volente)           </t>
  </si>
  <si>
    <t xml:space="preserve">8203 Sharon Rd (Volente)           </t>
  </si>
  <si>
    <t>SPC-99-0212B</t>
  </si>
  <si>
    <t>Commander's Point (resubmittal)</t>
  </si>
  <si>
    <t>Gary Mefford, West Campus Partners LP</t>
  </si>
  <si>
    <t>2601 Frate Barker Road</t>
  </si>
  <si>
    <t>Joann Eagle, Carlson, Brigance and Doering</t>
  </si>
  <si>
    <t>280-5160</t>
  </si>
  <si>
    <t>Jim Bennett, Bennett Consulting</t>
  </si>
  <si>
    <t>(512) 282-3079</t>
  </si>
  <si>
    <t>Cullen Apartments</t>
  </si>
  <si>
    <t>714-4744</t>
  </si>
  <si>
    <t>Mary Blount</t>
  </si>
  <si>
    <t>Belterra Condos (aka Copperfield Townhomes)</t>
  </si>
  <si>
    <t>SP-03-0442D</t>
  </si>
  <si>
    <t>226839, 208712</t>
  </si>
  <si>
    <t>Whitestones Above Lamar</t>
  </si>
  <si>
    <t>Brian Lott, Cullen Avenue</t>
  </si>
  <si>
    <t>512-502-2050</t>
  </si>
  <si>
    <t>2Q92</t>
  </si>
  <si>
    <t>SP-97-0305C</t>
  </si>
  <si>
    <t>AMLI at Monterrey Oaks</t>
  </si>
  <si>
    <t>4701 Monterey Oaks Blvd</t>
  </si>
  <si>
    <t>Tina Duron, AMLI Residential</t>
  </si>
  <si>
    <t>972-381-2811</t>
  </si>
  <si>
    <t>Construction</t>
  </si>
  <si>
    <t>3Q92</t>
  </si>
  <si>
    <t>SP-96-0345D</t>
  </si>
  <si>
    <t>AMLI at Wells Branch</t>
  </si>
  <si>
    <t>4700 N Capital Of Texas Hwy</t>
  </si>
  <si>
    <t>13501 Metric Blvd</t>
  </si>
  <si>
    <t>2201 Montopolis Dr</t>
  </si>
  <si>
    <t>1319 Lamar Square Dr</t>
  </si>
  <si>
    <t>Shady Hollow Gardens Townhomes (resub of SP-2007-0321D)</t>
  </si>
  <si>
    <t>Ovation (new submission)</t>
  </si>
  <si>
    <t>3Q08</t>
  </si>
  <si>
    <t>3q08</t>
  </si>
  <si>
    <t>SP-2011-0153C</t>
  </si>
  <si>
    <t>1504 COLLIER ST</t>
  </si>
  <si>
    <t>SP-2011-0133C</t>
  </si>
  <si>
    <t>Clearview Condos</t>
  </si>
  <si>
    <t>8001 S IH 35 SVRD NB</t>
  </si>
  <si>
    <t>SP-2011-0128D</t>
  </si>
  <si>
    <t>Marbella Multifamily</t>
  </si>
  <si>
    <t>SPC-2011-0105C</t>
  </si>
  <si>
    <t>The Enclave at Westlake Drive</t>
  </si>
  <si>
    <t>SP-2011-0151C</t>
  </si>
  <si>
    <t>5601 E RIVERSIDE DR</t>
  </si>
  <si>
    <t>SP-2011-0122C</t>
  </si>
  <si>
    <t>Riverside West Condominiums</t>
  </si>
  <si>
    <t>11501 1/2 S IH 35 SVRD NB</t>
  </si>
  <si>
    <t>SP-2011-0179C</t>
  </si>
  <si>
    <t>78747</t>
  </si>
  <si>
    <t>SP-2011-0182C</t>
  </si>
  <si>
    <t>SP-2011-0114C</t>
  </si>
  <si>
    <t>SP-2011-0178C</t>
  </si>
  <si>
    <t>Wells Branch Creek Apartments</t>
  </si>
  <si>
    <t>SP-2011-0180C</t>
  </si>
  <si>
    <t>1219 S LAMAR BLVD</t>
  </si>
  <si>
    <t>SP-2011-0160C</t>
  </si>
  <si>
    <t>2401 LONGVIEW ST</t>
  </si>
  <si>
    <t>SP-2011-0140C.SH</t>
  </si>
  <si>
    <t>2401 Longview</t>
  </si>
  <si>
    <t>SP-2011-0139C</t>
  </si>
  <si>
    <t>SP-2011-0176C</t>
  </si>
  <si>
    <t>Domain IV Multi-Family (Block V)</t>
  </si>
  <si>
    <t>505 W 22ND ST</t>
  </si>
  <si>
    <t>SP-2011-0117C.SH</t>
  </si>
  <si>
    <t>Burnet Park Apartments</t>
  </si>
  <si>
    <t>512.494.8014</t>
  </si>
  <si>
    <t>Steven Frost, Vickery and Assoc.</t>
  </si>
  <si>
    <t>512.343.0766</t>
  </si>
  <si>
    <t>Way Atmadja, Way Consulting Engineers</t>
  </si>
  <si>
    <t>512.567.8766</t>
  </si>
  <si>
    <t>2815 GUADALUPE ST</t>
  </si>
  <si>
    <t>SP-05-1149D</t>
  </si>
  <si>
    <t>Longhorn Village at Steiner Ranch</t>
  </si>
  <si>
    <t>501 N Quinlan Park Rd</t>
  </si>
  <si>
    <t>501 N QUINLAN PARK RD</t>
  </si>
  <si>
    <t>Jana Rice, Cunningham-Allen</t>
  </si>
  <si>
    <t>SP-05-1373C</t>
  </si>
  <si>
    <t>271799, 245710</t>
  </si>
  <si>
    <t>1400 S. Congress-West (resub of SP-04-1118C)</t>
  </si>
  <si>
    <t>SP-04-1372C</t>
  </si>
  <si>
    <t>245094, 246667, 234342</t>
  </si>
  <si>
    <t>Guadalupe Flats (resub of SP-04-1163C, SP-04-0186C)</t>
  </si>
  <si>
    <t>SPX-04-1023</t>
  </si>
  <si>
    <t>Newning Avenue</t>
  </si>
  <si>
    <t>3001 South Congress Avenue</t>
  </si>
  <si>
    <t>SP-92-0147A</t>
  </si>
  <si>
    <t>Comanche Canyon Ranch Condos (resub of SP-06-0270D)</t>
  </si>
  <si>
    <t>Robert Logan Haug</t>
  </si>
  <si>
    <t>246-2100</t>
  </si>
  <si>
    <t>Alan Ballew</t>
  </si>
  <si>
    <t>(864) 267-4700</t>
  </si>
  <si>
    <t>Tom Teague, Westwood Residential</t>
  </si>
  <si>
    <t>(214) 237-0475</t>
  </si>
  <si>
    <t>1201 RIVER HILLS RD</t>
  </si>
  <si>
    <t>Mac Pike, Embarcadero Partners</t>
  </si>
  <si>
    <t>Versante Condos at Grandview</t>
  </si>
  <si>
    <t>Kelly J. Bell, Bury and Partners</t>
  </si>
  <si>
    <t>10495806, 10039806, 304247, 291670</t>
  </si>
  <si>
    <t>10464031, 304878</t>
  </si>
  <si>
    <t>310 W Alpine Rd</t>
  </si>
  <si>
    <t xml:space="preserve">2209 N FM 620 RD    </t>
  </si>
  <si>
    <t>Russell Kotara, Cunningham-Allen Inc.</t>
  </si>
  <si>
    <t xml:space="preserve">921 LUTHER LN   </t>
  </si>
  <si>
    <t>Andy Sarwal, East Avenue IG, LP</t>
  </si>
  <si>
    <t>Swanee 21 (resub of SP-2007-0410C)</t>
  </si>
  <si>
    <t>10118032, 10051550</t>
  </si>
  <si>
    <t>Donna Galati</t>
  </si>
  <si>
    <t>Mike Michaux, Michaux Development</t>
  </si>
  <si>
    <t>328-6767</t>
  </si>
  <si>
    <t>L.H. Rick Hardy, La Vid Development</t>
  </si>
  <si>
    <t>263-9446</t>
  </si>
  <si>
    <t>Casey Beasley, Kemp Management</t>
  </si>
  <si>
    <t>441-1062</t>
  </si>
  <si>
    <t>2Q08</t>
  </si>
  <si>
    <t>Canyon Creek Land, Ltd., Fred Eppright</t>
  </si>
  <si>
    <t>512-459-9300</t>
  </si>
  <si>
    <t>SPC-98-0392C</t>
  </si>
  <si>
    <t>Sonterra  II</t>
  </si>
  <si>
    <t>Spraddle Creek   (Fairfield at Davis Springs)</t>
  </si>
  <si>
    <t>Paul Johnson, Fairfield Residential</t>
  </si>
  <si>
    <t>11203 F M 2222 RD</t>
  </si>
  <si>
    <t>14745 Merilltown Drive</t>
  </si>
  <si>
    <t>SP-93-0203C</t>
  </si>
  <si>
    <t>12113 Metric Blvd</t>
  </si>
  <si>
    <t>SP-93-0535C</t>
  </si>
  <si>
    <t>SP-2011-0064C</t>
  </si>
  <si>
    <t>1513 Forest Trail</t>
  </si>
  <si>
    <t>512-297-5019</t>
  </si>
  <si>
    <t>The Quarters at Bandera House</t>
  </si>
  <si>
    <t>Lakeshore Apartments, Phase I</t>
  </si>
  <si>
    <t>2223 Waterloo City Lane</t>
  </si>
  <si>
    <t>Brownstone Arms (resub of SP-06-0408C)</t>
  </si>
  <si>
    <t>SP-2008-0524C</t>
  </si>
  <si>
    <t>1713 Bluebonnet Lane</t>
  </si>
  <si>
    <t xml:space="preserve">1713  BLUEBONNET LN   </t>
  </si>
  <si>
    <t>SP-2008-0579C</t>
  </si>
  <si>
    <t>Altman- Ridgeline Apartments</t>
  </si>
  <si>
    <t xml:space="preserve">12700 RIDGELINE BLVD   </t>
  </si>
  <si>
    <t>78613</t>
  </si>
  <si>
    <t>Sam Walker, Kimley-Horn Assoc.</t>
  </si>
  <si>
    <t>512.418.1771</t>
  </si>
  <si>
    <t>Jon Domingue, Hanrahan-Prichard</t>
  </si>
  <si>
    <t>459-4734</t>
  </si>
  <si>
    <t>2906 S 1St St</t>
  </si>
  <si>
    <t>2906 S 1ST ST</t>
  </si>
  <si>
    <t>MJ Neal Architects</t>
  </si>
  <si>
    <t>443-1903</t>
  </si>
  <si>
    <t>SP-05-1131C</t>
  </si>
  <si>
    <t>Oak Shadow Condominiums</t>
  </si>
  <si>
    <t>8518 Fathom Cir</t>
  </si>
  <si>
    <t>8518 FATHOM CIR</t>
  </si>
  <si>
    <t>Adam Ramirez, Fisher Hagood</t>
  </si>
  <si>
    <t>244-1546</t>
  </si>
  <si>
    <t>SP-05-0045C</t>
  </si>
  <si>
    <t>Speedway Condos</t>
  </si>
  <si>
    <t>3007 - 3011 Speedway</t>
  </si>
  <si>
    <t>Stephen Maida, Speedway Condos</t>
  </si>
  <si>
    <t>467-9852</t>
  </si>
  <si>
    <t>701 WOODWARD ST</t>
  </si>
  <si>
    <t>1900 GATTIS SCHOOL ROAD</t>
  </si>
  <si>
    <t xml:space="preserve">7631 W US HWY 290 </t>
  </si>
  <si>
    <t>Rudy Belton, Riverhorse Equities</t>
  </si>
  <si>
    <t>454-6200</t>
  </si>
  <si>
    <t xml:space="preserve">11701 N F M 620 RD </t>
  </si>
  <si>
    <t>6804 N CAPITAL OF TX HWY</t>
  </si>
  <si>
    <t>512-329-9537</t>
  </si>
  <si>
    <t>SP-93-0356C</t>
  </si>
  <si>
    <t xml:space="preserve">Stonegate Section II </t>
  </si>
  <si>
    <t>13601 Elm Ridge Ln</t>
  </si>
  <si>
    <t>Stonehaven Phase I</t>
  </si>
  <si>
    <t>2100 Louis Henna Blvd.</t>
  </si>
  <si>
    <t>Eskew Place</t>
  </si>
  <si>
    <t>Estates of Rockcliff Condos</t>
  </si>
  <si>
    <t>George Parsons, Parsons-Strohmeyer Living</t>
  </si>
  <si>
    <t>320-8833</t>
  </si>
  <si>
    <t>Fairfield at Southpark Meadows South</t>
  </si>
  <si>
    <t>3206 GRANDVIEW ST</t>
  </si>
  <si>
    <t>Marshall Durrett, Grandview Partners</t>
  </si>
  <si>
    <t>472-3100</t>
  </si>
  <si>
    <t>Fairfield Residential at Woodland Park (several re-subs)</t>
  </si>
  <si>
    <t>Fred Purcell, MRG15HILINE LP</t>
  </si>
  <si>
    <t>266-6393</t>
  </si>
  <si>
    <t>Richard Coons, So-Co Mixed Use LTD</t>
  </si>
  <si>
    <t>657-4405</t>
  </si>
  <si>
    <t>SP-2007-0635C</t>
  </si>
  <si>
    <t>603 BRUSHY ST</t>
  </si>
  <si>
    <t>Perry Lorenz</t>
  </si>
  <si>
    <t>478-8774</t>
  </si>
  <si>
    <t>2Q99</t>
  </si>
  <si>
    <t>1Q92</t>
  </si>
  <si>
    <t>Casulo Condos</t>
  </si>
  <si>
    <t>3005 S IH 35</t>
  </si>
  <si>
    <t>Sheng-Ting Chen, Texas Village Austin LTD</t>
  </si>
  <si>
    <t>442-2961</t>
  </si>
  <si>
    <t>SP-2007-0733C</t>
  </si>
  <si>
    <t>Lotus Village Apartment Homes</t>
  </si>
  <si>
    <t>Morris Curtis, House of Tudors</t>
  </si>
  <si>
    <t>Balcones Condominiums (new submission for site)</t>
  </si>
  <si>
    <t>Jerome R. Perales, Perales Engineering</t>
  </si>
  <si>
    <t>Ricardo DeCamps, Big Red Dog Engineering</t>
  </si>
  <si>
    <t xml:space="preserve">SP-98-0319C              </t>
  </si>
  <si>
    <t>SP-96-0372D</t>
  </si>
  <si>
    <t>4106 Mansfield Dam Road</t>
  </si>
  <si>
    <t>Peter Von Andrian</t>
  </si>
  <si>
    <t>512-266-8886</t>
  </si>
  <si>
    <t>SP-98-0235C</t>
  </si>
  <si>
    <t>Goodrich Place Condos</t>
  </si>
  <si>
    <t>2114 Goodrich Avenue</t>
  </si>
  <si>
    <t>SP-95-0321C</t>
  </si>
  <si>
    <t xml:space="preserve">Country Club Creek </t>
  </si>
  <si>
    <t>SP-01-0264C</t>
  </si>
  <si>
    <t>4501 East Riverside Drive</t>
  </si>
  <si>
    <t>John Noell/Urban Design Group</t>
  </si>
  <si>
    <t xml:space="preserve">10300 Morado Cove                                </t>
  </si>
  <si>
    <t>SP-04-0123C</t>
  </si>
  <si>
    <t>North Loop Court</t>
  </si>
  <si>
    <t>508 E 53rd Street</t>
  </si>
  <si>
    <t>508 E 53RD STREET</t>
  </si>
  <si>
    <t>Chris Roberts, KRDB</t>
  </si>
  <si>
    <t>374-0946</t>
  </si>
  <si>
    <t>Jefferson at Stonehollow Section II</t>
  </si>
  <si>
    <t>11915 Stonehollow Dr</t>
  </si>
  <si>
    <t>Jefferson at Sunset Valley</t>
  </si>
  <si>
    <t>SP-05-1195C(XT)</t>
  </si>
  <si>
    <t>SP-05-1165C(XT)</t>
  </si>
  <si>
    <t>SP-2008-0593C</t>
  </si>
  <si>
    <t>5500 Brodie Lane</t>
  </si>
  <si>
    <t>John Lichon</t>
  </si>
  <si>
    <t>860-241-0141</t>
  </si>
  <si>
    <t>SP-96-0417C</t>
  </si>
  <si>
    <t>Falcon Ridge</t>
  </si>
  <si>
    <t xml:space="preserve">SP-00-2133C  </t>
  </si>
  <si>
    <t>Christine Sullivan</t>
  </si>
  <si>
    <t>328-2693</t>
  </si>
  <si>
    <t>4Q03</t>
  </si>
  <si>
    <t>SP-03-0453C.SH</t>
  </si>
  <si>
    <t>The Boulevard (Smart Housing)</t>
  </si>
  <si>
    <t>1201 Grove Blvd</t>
  </si>
  <si>
    <t>1201 GROVE BLVD</t>
  </si>
  <si>
    <t>SP-03-0476C.SH</t>
  </si>
  <si>
    <t>SP-2009-0090C</t>
  </si>
  <si>
    <t>Jim Cummings, FS Ventures LP</t>
  </si>
  <si>
    <t>373-4600</t>
  </si>
  <si>
    <t>305316, 282477</t>
  </si>
  <si>
    <t>Alexan @ Vaught Ranch (resub of SP-05-1499D)</t>
  </si>
  <si>
    <t>305369, 293376</t>
  </si>
  <si>
    <t>Richard Brownjohn, Legacy Residential</t>
  </si>
  <si>
    <t>(972) 728-7216</t>
  </si>
  <si>
    <t>Legacy at Town Lake</t>
  </si>
  <si>
    <t>Manny Farahani, ASC-Qual Ridge Props.</t>
  </si>
  <si>
    <t>452-9902</t>
  </si>
  <si>
    <t>300 FERGUSON DRIVE</t>
  </si>
  <si>
    <t>Raymond Chan, Chan and Associates</t>
  </si>
  <si>
    <t>480-8155</t>
  </si>
  <si>
    <t>Austin Trail</t>
  </si>
  <si>
    <t>5417 South Mo-Pac</t>
  </si>
  <si>
    <t>Hugh Caraway, Internacional Reality</t>
  </si>
  <si>
    <t>210-525-8788</t>
  </si>
  <si>
    <t>SP-96-0234C</t>
  </si>
  <si>
    <t>Barnhart Multifamily</t>
  </si>
  <si>
    <t>12612 North Lamar Blvd</t>
  </si>
  <si>
    <t>na</t>
  </si>
  <si>
    <t>SP-2007-0393C(XT3)</t>
  </si>
  <si>
    <t>SP-2007-0394C(XT3)</t>
  </si>
  <si>
    <t>10698232, 10601974, 10516964, 10049328</t>
  </si>
  <si>
    <t>10698237, 10602007, 10516949, 10049316</t>
  </si>
  <si>
    <t>419-1800</t>
  </si>
  <si>
    <t xml:space="preserve">SP-98-0340C              </t>
  </si>
  <si>
    <t>St. Edwards Apartments, Phase II</t>
  </si>
  <si>
    <t>271819, 245711</t>
  </si>
  <si>
    <t>4q01</t>
  </si>
  <si>
    <t>3q01</t>
  </si>
  <si>
    <t>2q01</t>
  </si>
  <si>
    <t>1q01</t>
  </si>
  <si>
    <t>3q06</t>
  </si>
  <si>
    <t>SP-06-0424C</t>
  </si>
  <si>
    <t>2225 E 6TH ST</t>
  </si>
  <si>
    <t>SP-06-0500C</t>
  </si>
  <si>
    <t>Lena Lund, Sarah Crocker Consultants</t>
  </si>
  <si>
    <t>476-6598</t>
  </si>
  <si>
    <t xml:space="preserve">SP-00-2191C  </t>
  </si>
  <si>
    <t xml:space="preserve">SP-00-2212C  </t>
  </si>
  <si>
    <t>322-5510</t>
  </si>
  <si>
    <t xml:space="preserve">SP-00-2194C  </t>
  </si>
  <si>
    <t>John Paul, Arrowhead Partnership</t>
  </si>
  <si>
    <t>380-0123</t>
  </si>
  <si>
    <t xml:space="preserve">85-09-2269   </t>
  </si>
  <si>
    <t>Jeffrey Dochen</t>
  </si>
  <si>
    <t xml:space="preserve">Mearns Meadow Apartments                                                                                                                                                                           </t>
  </si>
  <si>
    <t xml:space="preserve">914 East Rundberg Lane </t>
  </si>
  <si>
    <t>Scott Lynn</t>
  </si>
  <si>
    <t>972-269-0600</t>
  </si>
  <si>
    <t>150 Cypress Creek Road</t>
  </si>
  <si>
    <t>SP-96-0242C</t>
  </si>
  <si>
    <t>Melrose Apartments (Phase I and Phase II)</t>
  </si>
  <si>
    <t>1300 Crossing Place</t>
  </si>
  <si>
    <t>Bill Greif</t>
  </si>
  <si>
    <t>SP-93-0013C</t>
  </si>
  <si>
    <t>Mesa Verde</t>
  </si>
  <si>
    <t>16107 WHITE RIVER BOULEVARD</t>
  </si>
  <si>
    <t>4900 E OLTORF ST</t>
  </si>
  <si>
    <t>1702 S LAMAR BLVD</t>
  </si>
  <si>
    <t>SP-99-0172B(XT2)</t>
  </si>
  <si>
    <t>4408 LONG CHAMP DR</t>
  </si>
  <si>
    <t>Jimmy Nassour, Cabot-Chase LTD</t>
  </si>
  <si>
    <t>474-2900</t>
  </si>
  <si>
    <t>West Villaggio</t>
  </si>
  <si>
    <t>San Gabriel; The (Smart Housing)</t>
  </si>
  <si>
    <t>Stassney Heights Multi-Family Development</t>
  </si>
  <si>
    <t>Bluebonnet Townhomes</t>
  </si>
  <si>
    <t>1621 Enfield</t>
  </si>
  <si>
    <t>512-346-1896</t>
  </si>
  <si>
    <t xml:space="preserve">2118 BRACKENRIDGE ST  </t>
  </si>
  <si>
    <t>A more detailed listing of projects that advanced to a new pipeline position.</t>
  </si>
  <si>
    <t>SP-03-0153C</t>
  </si>
  <si>
    <t>Western Oaks III G Condos</t>
  </si>
  <si>
    <t>5301 McCarty Lane</t>
  </si>
  <si>
    <t>5301 MCCARTY LANE</t>
  </si>
  <si>
    <t>Bobby Mann; Lumbermen's</t>
  </si>
  <si>
    <t>(512) 434-5786</t>
  </si>
  <si>
    <t>2Q03</t>
  </si>
  <si>
    <r>
      <t>Bee Cave Apartments (</t>
    </r>
    <r>
      <rPr>
        <b/>
        <sz val="12"/>
        <rFont val="Times New Roman"/>
        <family val="1"/>
      </rPr>
      <t>Falconhead</t>
    </r>
    <r>
      <rPr>
        <sz val="12"/>
        <rFont val="Times New Roman"/>
        <family val="1"/>
      </rPr>
      <t>)</t>
    </r>
  </si>
  <si>
    <t>Stoneleigh at Gracy Farms</t>
  </si>
  <si>
    <t>13882, 147260</t>
  </si>
  <si>
    <t>SP-99-2167C</t>
  </si>
  <si>
    <t>12505 Copperfield Dr</t>
  </si>
  <si>
    <t>Ron Madden</t>
  </si>
  <si>
    <t>343-2290</t>
  </si>
  <si>
    <t>SP-95-0284B</t>
  </si>
  <si>
    <t>Jefferson at Treetops, Phase B</t>
  </si>
  <si>
    <t>12118 Walnut Park Crossing</t>
  </si>
  <si>
    <t>SP-95-0452C</t>
  </si>
  <si>
    <t xml:space="preserve">Jefferson at Walker's Bluff </t>
  </si>
  <si>
    <t>12100 Metric Blvd</t>
  </si>
  <si>
    <t>Pearl Street South Block (Smart Housing)</t>
  </si>
  <si>
    <t>Pearl Street North Block (Smart Housing)</t>
  </si>
  <si>
    <t>Speedway Lofts</t>
  </si>
  <si>
    <t>J.R. Diepenbrock</t>
  </si>
  <si>
    <t>(480) 650-4501</t>
  </si>
  <si>
    <t>Apartments Above Stop-N-Tote</t>
  </si>
  <si>
    <t>Mohammad Ghulam</t>
  </si>
  <si>
    <t>296-0014</t>
  </si>
  <si>
    <t>295353, 192261</t>
  </si>
  <si>
    <t>Texan Shoal Creek (Smart Housing)</t>
  </si>
  <si>
    <t>293971, 172162</t>
  </si>
  <si>
    <t>Bridges on the Park (fka Austin Park Village)</t>
  </si>
  <si>
    <t>Zipcode</t>
  </si>
  <si>
    <t>401 East 5th Street</t>
  </si>
  <si>
    <t>350 CYPRESS CREEK ROAD</t>
  </si>
  <si>
    <t>310-475-7506</t>
  </si>
  <si>
    <t>SP-96-0156B</t>
  </si>
  <si>
    <t>Ashton Park at the Terrace</t>
  </si>
  <si>
    <t>2301 South Mo-Pac</t>
  </si>
  <si>
    <t>800 West 38th Street</t>
  </si>
  <si>
    <t>Austn City Lofts</t>
  </si>
  <si>
    <t>Hilton Tower Residences</t>
  </si>
  <si>
    <t>Escalon at Canyon Creek</t>
  </si>
  <si>
    <t>The Spanos Company, Jim Norman</t>
  </si>
  <si>
    <t>388-5203</t>
  </si>
  <si>
    <t>SP-96-0253B</t>
  </si>
  <si>
    <t>Michael Smith</t>
  </si>
  <si>
    <t>Nick Brown, Bury and Partners</t>
  </si>
  <si>
    <t>512.301.3389</t>
  </si>
  <si>
    <t>Jeff Shindler, Texas Design Interests</t>
  </si>
  <si>
    <t>Ron Czajkowski</t>
  </si>
  <si>
    <t>Cardinal Lane Apartments, Phase 2</t>
  </si>
  <si>
    <t>Stephen R. Jamison, Hanrahan-Prichard Eng.</t>
  </si>
  <si>
    <t>512.619.7159</t>
  </si>
  <si>
    <t>Rick Vaughn, Vaughn and Associates</t>
  </si>
  <si>
    <t>Cascades Condominiums</t>
  </si>
  <si>
    <t xml:space="preserve">Will Schnier, Big Red Dog Engineering </t>
  </si>
  <si>
    <t>Danny Miller, LJA Engineering and Surveying</t>
  </si>
  <si>
    <t>Megan Wanek, Bury and Partners</t>
  </si>
  <si>
    <t>Gibson Street Apartments</t>
  </si>
  <si>
    <t>512.394.1900</t>
  </si>
  <si>
    <t>Armando Portillo, Ward, Getz and Associates</t>
  </si>
  <si>
    <t>South Shore Apartments, Section 1</t>
  </si>
  <si>
    <t>Dwayne Shoppa, Bury and Partners</t>
  </si>
  <si>
    <t>Darren Huckert, Bury and Partners</t>
  </si>
  <si>
    <t>Block at 25th East (SMART Housing)</t>
  </si>
  <si>
    <t>10034290, 299900</t>
  </si>
  <si>
    <t>SP-2007-0592C</t>
  </si>
  <si>
    <t>Harris Ridge Condos</t>
  </si>
  <si>
    <t>78705</t>
  </si>
  <si>
    <t>SP-2007-0405C</t>
  </si>
  <si>
    <t>78702</t>
  </si>
  <si>
    <t xml:space="preserve">503 SWANEE DR  </t>
  </si>
  <si>
    <t>78752</t>
  </si>
  <si>
    <t>Zilker Park Lofts</t>
  </si>
  <si>
    <t xml:space="preserve">1900 BARTON SPRINGS RD  </t>
  </si>
  <si>
    <t>78704</t>
  </si>
  <si>
    <t>SP-2007-0416D</t>
  </si>
  <si>
    <t>SP-2007-0419C</t>
  </si>
  <si>
    <t>SP-2007-0420C</t>
  </si>
  <si>
    <t>SP-2008-0184C</t>
  </si>
  <si>
    <t xml:space="preserve">603 W LIVE OAK ST   </t>
  </si>
  <si>
    <t>SP-2008-0205C</t>
  </si>
  <si>
    <t>78748</t>
  </si>
  <si>
    <t xml:space="preserve">9025  BRODIE LN   </t>
  </si>
  <si>
    <t xml:space="preserve">501 E OLTORF ST   </t>
  </si>
  <si>
    <t>SP-2008-0207C</t>
  </si>
  <si>
    <t>78759</t>
  </si>
  <si>
    <t>Crescent at Stonelake</t>
  </si>
  <si>
    <t>John Jansing</t>
  </si>
  <si>
    <t>512-452-0371</t>
  </si>
  <si>
    <t>Expired</t>
  </si>
  <si>
    <t>SP-96-0321C</t>
  </si>
  <si>
    <t>Barton Hollow</t>
  </si>
  <si>
    <t>1701 Spyglass Drive</t>
  </si>
  <si>
    <t>Robert Heiser</t>
  </si>
  <si>
    <t>512-467-1696</t>
  </si>
  <si>
    <t>SP-97-0344C</t>
  </si>
  <si>
    <t xml:space="preserve">9900 MC NEIL DR   </t>
  </si>
  <si>
    <t>78750</t>
  </si>
  <si>
    <t>SP-2007-0582C</t>
  </si>
  <si>
    <t>707-7527</t>
  </si>
  <si>
    <t>1800 N F M 620 RD</t>
  </si>
  <si>
    <t>Jim Bennett</t>
  </si>
  <si>
    <t>John Needham</t>
  </si>
  <si>
    <t>476-7806</t>
  </si>
  <si>
    <t>478-8300</t>
  </si>
  <si>
    <t>Embarcadero Condos</t>
  </si>
  <si>
    <t>319944, 292553</t>
  </si>
  <si>
    <t>Cory Caudill, Susan Drive LTD</t>
  </si>
  <si>
    <t>299-3509</t>
  </si>
  <si>
    <t>Alan Muskin, Muskin/Cummins Partnership</t>
  </si>
  <si>
    <t>371-0037</t>
  </si>
  <si>
    <t>Jeff Schindler, Texas Design Interests</t>
  </si>
  <si>
    <t>Adam Rogers, Earnest Construction</t>
  </si>
  <si>
    <t>867-1609</t>
  </si>
  <si>
    <t>Casey Giles, Faulkner Engineering</t>
  </si>
  <si>
    <t>495-9470</t>
  </si>
  <si>
    <t>Dick Kemp, Morado Circle, LTD</t>
  </si>
  <si>
    <t>Joe Lamy, 507 Pressler, LTD</t>
  </si>
  <si>
    <t>Rob Lippincott, Al Pastor Inc.</t>
  </si>
  <si>
    <t>851-1090</t>
  </si>
  <si>
    <t>Tucker Lynch, Phoenix Properties</t>
  </si>
  <si>
    <t>(214) 880-0350</t>
  </si>
  <si>
    <t>Sage--O'Conner Associates</t>
  </si>
  <si>
    <t>478-1234</t>
  </si>
  <si>
    <t>4Q04</t>
  </si>
  <si>
    <t>244975, 172522</t>
  </si>
  <si>
    <t>244973, 171818</t>
  </si>
  <si>
    <t xml:space="preserve">Charles Nicholas, Minerva Ltd. </t>
  </si>
  <si>
    <t>481-8899</t>
  </si>
  <si>
    <t>SP-02-0232CS</t>
  </si>
  <si>
    <t>2212 PEARL ST</t>
  </si>
  <si>
    <t>Kathy Haught</t>
  </si>
  <si>
    <t>Billy Thogersen, Inter-Cooperative Council</t>
  </si>
  <si>
    <t>476-1957</t>
  </si>
  <si>
    <t>SP-02-0237C</t>
  </si>
  <si>
    <t>4500 E OLTORF ST</t>
  </si>
  <si>
    <t>SP-2008-0097C</t>
  </si>
  <si>
    <t>SP-2008-0098C</t>
  </si>
  <si>
    <t>SP-2008-0099C</t>
  </si>
  <si>
    <t xml:space="preserve">3401 OAK CREEK DR   </t>
  </si>
  <si>
    <t>SP-2008-0106C</t>
  </si>
  <si>
    <t>SP-2008-0114C</t>
  </si>
  <si>
    <t>Colonial Grand at Cityway</t>
  </si>
  <si>
    <t xml:space="preserve"> 1ST ST    </t>
  </si>
  <si>
    <t>SP-2008-0116C</t>
  </si>
  <si>
    <t>South 1st Street Mixed Use</t>
  </si>
  <si>
    <t xml:space="preserve">2901 1ST ST    </t>
  </si>
  <si>
    <t>SP-2008-0119CT</t>
  </si>
  <si>
    <t>916 Congress</t>
  </si>
  <si>
    <t xml:space="preserve">916 CONGRESS AVE   </t>
  </si>
  <si>
    <t>SP-2008-0129D</t>
  </si>
  <si>
    <t>Pyramid Drive Condo's</t>
  </si>
  <si>
    <t xml:space="preserve">1515 PYRAMID DR   </t>
  </si>
  <si>
    <t>John Allums, Cityville Inc.</t>
  </si>
  <si>
    <t>(469) 232-1308</t>
  </si>
  <si>
    <t>Eric Schiedler, Continental Ventures</t>
  </si>
  <si>
    <t>Harris Branch Apartments (SH)</t>
  </si>
  <si>
    <t>Duane Hutson, Comanche Canyon Inc.</t>
  </si>
  <si>
    <t>346-8181</t>
  </si>
  <si>
    <t>Matt McCormack, Cobalt Companies</t>
  </si>
  <si>
    <t>289-4175</t>
  </si>
  <si>
    <t>The Ends on Sixth</t>
  </si>
  <si>
    <t>Gail Whitfield, Eskew Place Inc.</t>
  </si>
  <si>
    <t>Cantebrea Crossing  (Rock Harbor)</t>
  </si>
  <si>
    <t>Courtyard Condominiums</t>
  </si>
  <si>
    <t>Presidio</t>
  </si>
  <si>
    <t>The Ranch</t>
  </si>
  <si>
    <t>9500 Parmer Lane</t>
  </si>
  <si>
    <t>SP-05-1476C</t>
  </si>
  <si>
    <t>12800 CENTER LAKE DR</t>
  </si>
  <si>
    <t>SP-05-1539C</t>
  </si>
  <si>
    <t>SP-05-1501C</t>
  </si>
  <si>
    <t>3226 W SLAUGHTER LN</t>
  </si>
  <si>
    <t>SP-05-1503C</t>
  </si>
  <si>
    <t>SP-05-1424C</t>
  </si>
  <si>
    <t>6708 MANCHACA RD</t>
  </si>
  <si>
    <t>SP-05-1428D</t>
  </si>
  <si>
    <t>2601 N QUINLAN PARK RD</t>
  </si>
  <si>
    <t>SP-05-1416C</t>
  </si>
  <si>
    <t>SP-05-1407C</t>
  </si>
  <si>
    <t>815 E 9TH ST</t>
  </si>
  <si>
    <t>SP-05-1582C.SH</t>
  </si>
  <si>
    <t>2300 NUECES ST</t>
  </si>
  <si>
    <t>SP-05-1531C.SH</t>
  </si>
  <si>
    <t>811 W SLAUGHTER LN</t>
  </si>
  <si>
    <t>SP-05-1389C</t>
  </si>
  <si>
    <t>SP-05-1340C</t>
  </si>
  <si>
    <t>9201 BRODIE LN</t>
  </si>
  <si>
    <t>SP-05-1490C</t>
  </si>
  <si>
    <t>Craig Brockman, AMLI</t>
  </si>
  <si>
    <t>Domain Parkside  [aka III Multi-Family (Blocks H &amp; T)]</t>
  </si>
  <si>
    <t>4Q11</t>
  </si>
  <si>
    <t>4q11</t>
  </si>
  <si>
    <t>Lamar Square Condominiums (resub of SP-2007-0380C)</t>
  </si>
  <si>
    <t>Hwy 620 At FM 2769</t>
  </si>
  <si>
    <t>Jessica Benson, Knight Real Estate</t>
  </si>
  <si>
    <t>The Lodge @ MT, PII (Seniors' Aff. Housing)</t>
  </si>
  <si>
    <t xml:space="preserve">SP-99-2037   </t>
  </si>
  <si>
    <t>Dale Norton, LCA Partnership</t>
  </si>
  <si>
    <t>477-6220</t>
  </si>
  <si>
    <t xml:space="preserve">SP-99-2108   </t>
  </si>
  <si>
    <t xml:space="preserve">SP-99-2119   </t>
  </si>
  <si>
    <t>Landcreek Development</t>
  </si>
  <si>
    <t>Villages of Sage Creek (Scofield Ranch Creekside)</t>
  </si>
  <si>
    <t>3400 S F M 620 RD</t>
  </si>
  <si>
    <t>Village of Bee Cave</t>
  </si>
  <si>
    <t>328-8154</t>
  </si>
  <si>
    <t>Jerry Green, SPR Limited</t>
  </si>
  <si>
    <t>214-826-6817</t>
  </si>
  <si>
    <t xml:space="preserve">SP-99-2056   </t>
  </si>
  <si>
    <t>Neal Hildebrandt, Carlton Development</t>
  </si>
  <si>
    <t>972-980-9810</t>
  </si>
  <si>
    <t xml:space="preserve">SP-99-2058   </t>
  </si>
  <si>
    <t>John Simmons, Canyon Creek Development</t>
  </si>
  <si>
    <t>459-9300</t>
  </si>
  <si>
    <t xml:space="preserve">SP-99-2069   </t>
  </si>
  <si>
    <t>Harold Golding</t>
  </si>
  <si>
    <t>419-7200</t>
  </si>
  <si>
    <t xml:space="preserve">SP-99-2091   </t>
  </si>
  <si>
    <t>Joe Mooney</t>
  </si>
  <si>
    <t>458-6100</t>
  </si>
  <si>
    <t>SP-07-0123C</t>
  </si>
  <si>
    <t>90 RAINEY ST</t>
  </si>
  <si>
    <t>SP-07-0126C</t>
  </si>
  <si>
    <t>4711 E RIVERSIDE DR</t>
  </si>
  <si>
    <t>2400 PEARL ST</t>
  </si>
  <si>
    <t>SP-07-0155C</t>
  </si>
  <si>
    <t>S 1ST ST AT FM 1626 RD</t>
  </si>
  <si>
    <t>SP-07-0008C.SH</t>
  </si>
  <si>
    <t>811 - 901 E 8TH ST</t>
  </si>
  <si>
    <t>SP-07-0026C</t>
  </si>
  <si>
    <t>3504 CLAWSON RD</t>
  </si>
  <si>
    <t>8901 AMBERGLEN BLVD</t>
  </si>
  <si>
    <t>SP-07-0076D</t>
  </si>
  <si>
    <t>6200 COMANCHE TRL</t>
  </si>
  <si>
    <t>SP-07-0088C</t>
  </si>
  <si>
    <t>6900 E RIVERSIDE DR</t>
  </si>
  <si>
    <t>SP-07-0131C.SH</t>
  </si>
  <si>
    <t>2819 RIO GRANDE ST</t>
  </si>
  <si>
    <t>502 SWANEE DR</t>
  </si>
  <si>
    <t>SP-07-0145C.SH</t>
  </si>
  <si>
    <t>2222 PEARL ST</t>
  </si>
  <si>
    <t>SP-07-0150D</t>
  </si>
  <si>
    <t>1001 W HOWARD LN</t>
  </si>
  <si>
    <t>SP-07-0060C.SH</t>
  </si>
  <si>
    <t>1905 NUECES ST</t>
  </si>
  <si>
    <t>2312 LYNNBROOK DR</t>
  </si>
  <si>
    <t>SP-2007-0371C</t>
  </si>
  <si>
    <t>Pioneer Crossing Apartments</t>
  </si>
  <si>
    <t>SP-2007-0585D.SH</t>
  </si>
  <si>
    <t xml:space="preserve">6717  CIRCLE S RD    </t>
  </si>
  <si>
    <t>SP-2007-0346C</t>
  </si>
  <si>
    <t>SP-2007-0165C</t>
  </si>
  <si>
    <t>SP-2007-0167C.SH</t>
  </si>
  <si>
    <t xml:space="preserve">2501  PEARL ST   </t>
  </si>
  <si>
    <t>SP-2007-0172C.SH</t>
  </si>
  <si>
    <t xml:space="preserve">615 W 7TH ST   </t>
  </si>
  <si>
    <t>SP-2007-0212C.SH</t>
  </si>
  <si>
    <t xml:space="preserve">2200   MONTOPOLIS DR    </t>
  </si>
  <si>
    <t>John Baker, Stratus Properties</t>
  </si>
  <si>
    <t>298229, 213145</t>
  </si>
  <si>
    <t>Cityville at Pearl</t>
  </si>
  <si>
    <t>SP-00-2595C</t>
  </si>
  <si>
    <t>Mike Weynand, Riata Development</t>
  </si>
  <si>
    <t>329-9811</t>
  </si>
  <si>
    <t>3Q05</t>
  </si>
  <si>
    <t>Verde Slaughter Creek (Smart Housing)</t>
  </si>
  <si>
    <t>Brodie Ranch</t>
  </si>
  <si>
    <t>Miravue</t>
  </si>
  <si>
    <t>1205 ELM ST</t>
  </si>
  <si>
    <t>SP-06-0426C</t>
  </si>
  <si>
    <t>12101 DESSAU RD</t>
  </si>
  <si>
    <t>8518 CAHILL DRIVE</t>
  </si>
  <si>
    <t>1301 CROSSING PL</t>
  </si>
  <si>
    <t>6307 BLUFF SPRINGS RD</t>
  </si>
  <si>
    <t>7700 N CAPITAL OF TEXAS HWY</t>
  </si>
  <si>
    <t>4411 SPICEWOOD SPRINGS RD</t>
  </si>
  <si>
    <t>Fred Solis</t>
  </si>
  <si>
    <t>Ruth Belmarez, Urban Design Partners</t>
  </si>
  <si>
    <t>(512) 347-0040</t>
  </si>
  <si>
    <t>Chris Johnson</t>
  </si>
  <si>
    <t>Taylor Bowen, AMLI Residential</t>
  </si>
  <si>
    <t>AMLI at Walnut Creek (Parmer Park)</t>
  </si>
  <si>
    <t>4500 Steiner Ranch Blvd</t>
  </si>
  <si>
    <t>Timothy Towell</t>
  </si>
  <si>
    <t>266-3865</t>
  </si>
  <si>
    <t xml:space="preserve">Deerfield Apartments  </t>
  </si>
  <si>
    <t>SP-05-1714C</t>
  </si>
  <si>
    <t>3500 N CAPITAL OF TEXAS HWY</t>
  </si>
  <si>
    <t>SP-05-1722C.SH</t>
  </si>
  <si>
    <t>10625 MACMORA RD</t>
  </si>
  <si>
    <t>James Matoushek, Stassney Heights LTD</t>
  </si>
  <si>
    <t>482-5503</t>
  </si>
  <si>
    <t>700 Little Texas Lane</t>
  </si>
  <si>
    <t>Crestview, Phase II</t>
  </si>
  <si>
    <t>10306 Morado Cove</t>
  </si>
  <si>
    <t>The Austin Group</t>
  </si>
  <si>
    <t>512-343-6666</t>
  </si>
  <si>
    <t xml:space="preserve">SP-98-0287C              </t>
  </si>
  <si>
    <t>4324 Whispering Valley Drive</t>
  </si>
  <si>
    <t>SP-99-0085C</t>
  </si>
  <si>
    <t>1500 Crossing Place</t>
  </si>
  <si>
    <t>512-482-9101</t>
  </si>
  <si>
    <t>1507 North Street</t>
  </si>
  <si>
    <t>3Q06</t>
  </si>
  <si>
    <t>-----</t>
  </si>
  <si>
    <t xml:space="preserve">Deatonhill Condominiums </t>
  </si>
  <si>
    <t>SP-85-0051</t>
  </si>
  <si>
    <t>The Bluffs</t>
  </si>
  <si>
    <t>1704 Nelms</t>
  </si>
  <si>
    <t>James Knight/Bury &amp; Pittman</t>
  </si>
  <si>
    <t>1Q85</t>
  </si>
  <si>
    <t>SPC-93-0554A</t>
  </si>
  <si>
    <t>The Estate at Quarry Lake</t>
  </si>
  <si>
    <t>Kurt Prossner, Prossner and Associates</t>
  </si>
  <si>
    <t>Jennifer Wiebrand, Gables Residential</t>
  </si>
  <si>
    <t>451-7100</t>
  </si>
  <si>
    <t>James Griffith, Griffith Consulting</t>
  </si>
  <si>
    <t>626-0023</t>
  </si>
  <si>
    <t>6263 MCNEIL DRIVE</t>
  </si>
  <si>
    <t>Colonial Grand at Doublecreek (new submission)</t>
  </si>
  <si>
    <t>100 E 51St St</t>
  </si>
  <si>
    <t>2601 E 7Th St</t>
  </si>
  <si>
    <t>1601 E 5Th St</t>
  </si>
  <si>
    <t>6810 Deatonhill Dr</t>
  </si>
  <si>
    <t>1401 Eva St</t>
  </si>
  <si>
    <t>1400 S Congress Ave</t>
  </si>
  <si>
    <t>300 N Lamar Blvd</t>
  </si>
  <si>
    <t>3016 Guadalupe St</t>
  </si>
  <si>
    <t>6500 Hill Dr</t>
  </si>
  <si>
    <t>6500 HILL DR</t>
  </si>
  <si>
    <t>12000 Dessau Rd</t>
  </si>
  <si>
    <t>12000 DESSAU RD</t>
  </si>
  <si>
    <t>Sharon Sargent</t>
  </si>
  <si>
    <t>2906 E MARTIN LUTHER KING JR BLVD</t>
  </si>
  <si>
    <t>SP-2009-0373C.SH</t>
  </si>
  <si>
    <t>SP-07-0035D(XT)</t>
  </si>
  <si>
    <t>SP-06-0174C(XT)</t>
  </si>
  <si>
    <t>SP-06-0445C.SH(XT)</t>
  </si>
  <si>
    <t>SP-05-1720D(XT)</t>
  </si>
  <si>
    <t>SP-06-0281C(XT)</t>
  </si>
  <si>
    <t>SP-2009-0318C</t>
  </si>
  <si>
    <t>2520 BLUEBONNET LN</t>
  </si>
  <si>
    <t>SP-06-0020C</t>
  </si>
  <si>
    <t>3801 S CONGRESS AVE</t>
  </si>
  <si>
    <t>SP-06-0048D</t>
  </si>
  <si>
    <t>4429 ECK LN</t>
  </si>
  <si>
    <t>5501 NUCKOLS CROSSING RD</t>
  </si>
  <si>
    <t>SP-06-0119C.SH</t>
  </si>
  <si>
    <t xml:space="preserve">411 W St Elmo Rd                                 </t>
  </si>
  <si>
    <t xml:space="preserve">603 N Cuernavaca Dr                              </t>
  </si>
  <si>
    <t>Hardrock Canyon III</t>
  </si>
  <si>
    <t>500 East Stassney Lane</t>
  </si>
  <si>
    <t>David Young, Admiral Construction</t>
  </si>
  <si>
    <t>512-219-5005</t>
  </si>
  <si>
    <t>SP-96-0163D</t>
  </si>
  <si>
    <t>6000 WEST COURTYARD DR</t>
  </si>
  <si>
    <t>SP-06-0171C</t>
  </si>
  <si>
    <t>Springs at Onion Creek (several resubs)</t>
  </si>
  <si>
    <t>714 W 22nd St</t>
  </si>
  <si>
    <t xml:space="preserve">1225 S Pleasant Valley Rd                        </t>
  </si>
  <si>
    <t>5901 E STASSNEY LA</t>
  </si>
  <si>
    <t>SP-99-0073D</t>
  </si>
  <si>
    <t>6301 W PARMER LN</t>
  </si>
  <si>
    <t>910 W CESAR CHAVEZ ST</t>
  </si>
  <si>
    <t>8701 BLUFFSTONE COVE</t>
  </si>
  <si>
    <t>4424 GAINES RANCH LOOP</t>
  </si>
  <si>
    <t>11558 SPICEWOOD PKWY</t>
  </si>
  <si>
    <t>7000 DECKER LANE</t>
  </si>
  <si>
    <t xml:space="preserve">200 S CONGRESS AVE </t>
  </si>
  <si>
    <t>10050 GREAT HILLS TRAIL</t>
  </si>
  <si>
    <t>12401 LOS INDIOS TRL</t>
  </si>
  <si>
    <t>4315 WEST GATE BLVD</t>
  </si>
  <si>
    <t>Rosewood I Senior Housing (Smart Housing)</t>
  </si>
  <si>
    <t>Calera Court</t>
  </si>
  <si>
    <t>Lakeline Condominiums</t>
  </si>
  <si>
    <t>Boardwalk on Robbins Place</t>
  </si>
  <si>
    <t>East 20th Street Apts (Smart Housing)</t>
  </si>
  <si>
    <t>Village at Western Oaks Townhomes</t>
  </si>
  <si>
    <t>Canyon Ridge Condos</t>
  </si>
  <si>
    <t>608-0249</t>
  </si>
  <si>
    <t>SP-03-0132C</t>
  </si>
  <si>
    <t>William Timm</t>
  </si>
  <si>
    <t>805-963-0358</t>
  </si>
  <si>
    <t>Villages of Bella Vista (aka W.W. Brodie)</t>
  </si>
  <si>
    <t>Crossing Place Condos</t>
  </si>
  <si>
    <t>1905 ROBBINS PL</t>
  </si>
  <si>
    <t>Gary  Gill</t>
  </si>
  <si>
    <t>499-0001</t>
  </si>
  <si>
    <t>3q07</t>
  </si>
  <si>
    <t>Sage Meadow Condominiums (resub of SP-06-0704C)</t>
  </si>
  <si>
    <t>David Roberts, Brownstone Arms</t>
  </si>
  <si>
    <t>633-0101</t>
  </si>
  <si>
    <t>Greg Miller, CWS West Campus</t>
  </si>
  <si>
    <t>837-3028</t>
  </si>
  <si>
    <t>Laura Toups, Urban Design Group</t>
  </si>
  <si>
    <t>Don Mar</t>
  </si>
  <si>
    <t>Soco Lofts and Bella at South Congress Apartments</t>
  </si>
  <si>
    <t>Jay Symcox, South Congress LP</t>
  </si>
  <si>
    <t>617-6420</t>
  </si>
  <si>
    <t>Aaron Googins, Googins and Associates</t>
  </si>
  <si>
    <t>243-7845</t>
  </si>
  <si>
    <t>Jana Havelka Rice</t>
  </si>
  <si>
    <t>701 W. 28Th Street (Smart Housing)</t>
  </si>
  <si>
    <t>2600 Lake Austin Boulevard</t>
  </si>
  <si>
    <t>Steve Hay</t>
  </si>
  <si>
    <t>474-5500</t>
  </si>
  <si>
    <t>SP-98-0416C</t>
  </si>
  <si>
    <t>Trails at the Park</t>
  </si>
  <si>
    <t>815 Slaughter Lane West</t>
  </si>
  <si>
    <t>Craig Alter, Searight Park Limited</t>
  </si>
  <si>
    <t>512-447-2026</t>
  </si>
  <si>
    <t>SP-97-0251C</t>
  </si>
  <si>
    <t>Ross Tideman, SK Properties</t>
  </si>
  <si>
    <t>316-262-6400</t>
  </si>
  <si>
    <t>SP-99-0210C</t>
  </si>
  <si>
    <t>Steve King, Consort, Inc.</t>
  </si>
  <si>
    <t>SP-92-0387C</t>
  </si>
  <si>
    <t>Village at Walnut Creek, Phase 1</t>
  </si>
  <si>
    <t>12130 Metric Blvd</t>
  </si>
  <si>
    <t>Robert W. Klassen</t>
  </si>
  <si>
    <t>8701 Escarpment Blvd</t>
  </si>
  <si>
    <t xml:space="preserve">SP-98-0268C              </t>
  </si>
  <si>
    <t>SP-95-0077B</t>
  </si>
  <si>
    <t>Phil Stribling</t>
  </si>
  <si>
    <t>444-3650</t>
  </si>
  <si>
    <t>SP-97-0063C</t>
  </si>
  <si>
    <t>Villas at San Gabriel  (Palm Apartments)</t>
  </si>
  <si>
    <t>2424 San Gabriel Street</t>
  </si>
  <si>
    <t>John Noell, Urban Design Group</t>
  </si>
  <si>
    <t>Texas Kappa Sigma, Hunter Shadburn</t>
  </si>
  <si>
    <t>512-448-9888</t>
  </si>
  <si>
    <t>Villas of South Creek</t>
  </si>
  <si>
    <t>1900 Gattis School Road</t>
  </si>
  <si>
    <t>The Corners (Smart Housing)</t>
  </si>
  <si>
    <t>1322 Lamar Square Drive</t>
  </si>
  <si>
    <t>1322 LAMAR SQUARE DRIVE</t>
  </si>
  <si>
    <t>Shifting Shares of Incoming Product by Project Status</t>
  </si>
  <si>
    <t>Site Plans</t>
  </si>
  <si>
    <t>Units in</t>
  </si>
  <si>
    <t>Projects with</t>
  </si>
  <si>
    <t>Approved</t>
  </si>
  <si>
    <t>Under Review</t>
  </si>
  <si>
    <t>Units Under</t>
  </si>
  <si>
    <t>Total</t>
  </si>
  <si>
    <t>Incoming</t>
  </si>
  <si>
    <t>3q04</t>
  </si>
  <si>
    <t>2q04</t>
  </si>
  <si>
    <t>1q04</t>
  </si>
  <si>
    <t>Taylor Bowen, AMLI</t>
  </si>
  <si>
    <t>Kent Plemons</t>
  </si>
  <si>
    <t>1200 E 11TH ST</t>
  </si>
  <si>
    <t>SP-06-0124C.SH</t>
  </si>
  <si>
    <t>SP-06-0084C</t>
  </si>
  <si>
    <t>2124 E 6TH ST</t>
  </si>
  <si>
    <t>SP-06-0110C</t>
  </si>
  <si>
    <t>301 W STASSNEY LN</t>
  </si>
  <si>
    <t>SP-06-0077D</t>
  </si>
  <si>
    <t>SP-06-0100C</t>
  </si>
  <si>
    <t>1807 POQUITO ST</t>
  </si>
  <si>
    <t>SP-06-0116C</t>
  </si>
  <si>
    <t>2109 S CONGRESS AVE</t>
  </si>
  <si>
    <t>SP-06-0120C.SH</t>
  </si>
  <si>
    <t>2510 LEON ST</t>
  </si>
  <si>
    <t>McNeil Terrace</t>
  </si>
  <si>
    <t>Ruth Belmarez; Urban Design Group</t>
  </si>
  <si>
    <t>Thomas Mcmullen; King Fisher Creek, Ltd.</t>
  </si>
  <si>
    <t>David Wolters; Red River Lofts, Ltd.</t>
  </si>
  <si>
    <t>John Pieratt; Pieratt No. 1, L.L.C.</t>
  </si>
  <si>
    <t>Ed Thomas</t>
  </si>
  <si>
    <t>263-5543</t>
  </si>
  <si>
    <t xml:space="preserve">SP-00-2213C  </t>
  </si>
  <si>
    <t>Site Specifics</t>
  </si>
  <si>
    <t>Jeff Davis Place Condos (fka Walnut Grove Townhomes)</t>
  </si>
  <si>
    <t>Champion Apartments (Gables Grandview)</t>
  </si>
  <si>
    <t>San Tierra  (new project)</t>
  </si>
  <si>
    <t>Flats on Wilson</t>
  </si>
  <si>
    <t>1Q10</t>
  </si>
  <si>
    <t>1034 Clayton Lane</t>
  </si>
  <si>
    <t>Larry Edelbrock</t>
  </si>
  <si>
    <t xml:space="preserve">8025 N F M 620 Rd                                </t>
  </si>
  <si>
    <t xml:space="preserve">54 Rainey St                                     </t>
  </si>
  <si>
    <t xml:space="preserve">Lime Creek Road Townhomes              </t>
  </si>
  <si>
    <t xml:space="preserve">West Drive Townhomes                   </t>
  </si>
  <si>
    <t xml:space="preserve">Rolling Oaks Apartments                </t>
  </si>
  <si>
    <t xml:space="preserve">15312 F M 1325 Rd                                </t>
  </si>
  <si>
    <t>Travis Young, Studio Momentum Architects</t>
  </si>
  <si>
    <t>452-7961</t>
  </si>
  <si>
    <t>SP-97-0263C</t>
  </si>
  <si>
    <t>Jim Elliot</t>
  </si>
  <si>
    <t>451-8178</t>
  </si>
  <si>
    <t>10800 BOULDER LA</t>
  </si>
  <si>
    <t>6001 TECHNI CENTER DRIVE</t>
  </si>
  <si>
    <t>2808 PYRAMID DR</t>
  </si>
  <si>
    <t>1400 W SLAUGHTER LA</t>
  </si>
  <si>
    <t>304 W ALPINE RD</t>
  </si>
  <si>
    <t>10800 PECAN PARK BLVD</t>
  </si>
  <si>
    <t>SP-95-0478C</t>
  </si>
  <si>
    <t>Statton Park</t>
  </si>
  <si>
    <t>8585 Spicewood Springs Road</t>
  </si>
  <si>
    <t>Spands Corp., Jim Norman</t>
  </si>
  <si>
    <t>512-388-5203</t>
  </si>
  <si>
    <t>SP-94-0224C</t>
  </si>
  <si>
    <t xml:space="preserve">Stonegate Section I </t>
  </si>
  <si>
    <t>3201 Century Park Blvd</t>
  </si>
  <si>
    <t>Espy, Huston &amp; Associates</t>
  </si>
  <si>
    <t>Toscana  (Valencia)</t>
  </si>
  <si>
    <t>12001 Dessau Rd</t>
  </si>
  <si>
    <t>201 West 5Th Street</t>
  </si>
  <si>
    <t>12041 Dessau Rd</t>
  </si>
  <si>
    <t>15904 Mary St</t>
  </si>
  <si>
    <t>7104 Mc Neil Dr</t>
  </si>
  <si>
    <t>600 Franklin Blvd</t>
  </si>
  <si>
    <t>6263 Mcneil Drive</t>
  </si>
  <si>
    <t>6800 Mcneil Drive</t>
  </si>
  <si>
    <t>Phoenix on Fifth</t>
  </si>
  <si>
    <t>SP-05-1384C</t>
  </si>
  <si>
    <t xml:space="preserve">Spaces 2525 </t>
  </si>
  <si>
    <t>2525 South Lamar Boulevard</t>
  </si>
  <si>
    <t>12900 POND SPRINGS RD</t>
  </si>
  <si>
    <t>2901 SWISHER STREET</t>
  </si>
  <si>
    <t>4400 SWITCH WILLO DRIVE</t>
  </si>
  <si>
    <t>9801 W PARMER LN</t>
  </si>
  <si>
    <t>1704 NELMS DR</t>
  </si>
  <si>
    <t>4600 SETON CENTER PKWY</t>
  </si>
  <si>
    <t>2206 PANTHER TRAIL</t>
  </si>
  <si>
    <t>12349 METRIC BLVD</t>
  </si>
  <si>
    <t>14761 MERILLTOWN DRIVE</t>
  </si>
  <si>
    <t>14745 MERILLTOWN DRIVE</t>
  </si>
  <si>
    <t>5200 W PARMER LANE</t>
  </si>
  <si>
    <t>2001 S MO-PAC SVC RD NB</t>
  </si>
  <si>
    <t xml:space="preserve">9400 West Parmer Lane </t>
  </si>
  <si>
    <t>wrong site plan number==&gt;</t>
  </si>
  <si>
    <t>1034 CLAYTON LANE</t>
  </si>
  <si>
    <t>1026 CLAYTON LANE</t>
  </si>
  <si>
    <t>1215 E YAGER LANE</t>
  </si>
  <si>
    <t>2600 LAKE AUSTIN BOULEVARD</t>
  </si>
  <si>
    <t>815 W SLAUGHTER LN</t>
  </si>
  <si>
    <t>1600 WICKERSHAM</t>
  </si>
  <si>
    <t>13380 POND SPRINGS ROAD</t>
  </si>
  <si>
    <t>8142 N F M 620</t>
  </si>
  <si>
    <t>12130 METRIC BLVD</t>
  </si>
  <si>
    <t>8701 ESCARPMENT BLVD</t>
  </si>
  <si>
    <t>5525 DAVIS LANE</t>
  </si>
  <si>
    <t>2203 NUECES STREET</t>
  </si>
  <si>
    <t>2424 SAN GABRIEL STREET</t>
  </si>
  <si>
    <t>9801 Parmer Lane</t>
  </si>
  <si>
    <t>10633 Manchaca Road</t>
  </si>
  <si>
    <t>Mark Musemeche, Musemeche Developers</t>
  </si>
  <si>
    <t>713-522-4141</t>
  </si>
  <si>
    <t>SP-92-0364C</t>
  </si>
  <si>
    <t>Saddlebrook I (Hobby Horse I)</t>
  </si>
  <si>
    <t>Mira Vista (Alexan Stassney Heights)</t>
  </si>
  <si>
    <t>10377053, 296172</t>
  </si>
  <si>
    <t>10360261, 10091429, 10025947</t>
  </si>
  <si>
    <t>7th and Rio Grande (resub of SP-2007-0668C, SP-2007-0255C)</t>
  </si>
  <si>
    <t>Verde Shadow Brook (fka Verde Stone Creek)</t>
  </si>
  <si>
    <t>7211 Easy Wind Drive</t>
  </si>
  <si>
    <t>(713) 861-8850</t>
  </si>
  <si>
    <t>9512 F M 2222 RD</t>
  </si>
  <si>
    <t>(512) 452-4008</t>
  </si>
  <si>
    <t>SP-01-0229C</t>
  </si>
  <si>
    <t>1215 E YAGER LA</t>
  </si>
  <si>
    <t>Lynda Courtney</t>
  </si>
  <si>
    <t>Jim Creighton, Edgecliff Development</t>
  </si>
  <si>
    <t>(512) 499-0095</t>
  </si>
  <si>
    <t>SP-01-0059C</t>
  </si>
  <si>
    <t>Ed Hamilton, Hanover RS Limited</t>
  </si>
  <si>
    <t>(713) 267-2100</t>
  </si>
  <si>
    <t>SP-01-0188C</t>
  </si>
  <si>
    <t>10509052, 10100307</t>
  </si>
  <si>
    <t xml:space="preserve">9550  SAVANNAH RIDGE DR   </t>
  </si>
  <si>
    <t>10205 Pecan Park Blvd</t>
  </si>
  <si>
    <t>5907 Manor Rd</t>
  </si>
  <si>
    <t>2000 Woodward St</t>
  </si>
  <si>
    <t>4701 N Lamar Blvd</t>
  </si>
  <si>
    <t>2500 San Antonio St</t>
  </si>
  <si>
    <t>9725 S I 35 SVC Rd NB</t>
  </si>
  <si>
    <t>1900 SCOFIELD RIDGE PARKWAY</t>
  </si>
  <si>
    <t>Ted Rollins, Ringgold Partners</t>
  </si>
  <si>
    <t>864-255-3006</t>
  </si>
  <si>
    <t>SP-01-0225C</t>
  </si>
  <si>
    <t>1701 Lavaca Street</t>
  </si>
  <si>
    <t>1701 LAVACA STREET</t>
  </si>
  <si>
    <t>Tom Bolt</t>
  </si>
  <si>
    <t>Joan Ternus, LOC Consultants</t>
  </si>
  <si>
    <t>512-499-0908</t>
  </si>
  <si>
    <t>SP-01-0255C</t>
  </si>
  <si>
    <t>11608 SPICEWOOD PKWY</t>
  </si>
  <si>
    <t>Whitney Oaks</t>
  </si>
  <si>
    <t>11608 Spicewood Parkway</t>
  </si>
  <si>
    <t>Terry Reynolds</t>
  </si>
  <si>
    <t>512-899-0601</t>
  </si>
  <si>
    <t>201 E 5TH ST</t>
  </si>
  <si>
    <t>3307 SPEEDWAY</t>
  </si>
  <si>
    <t>710 COLORADO STREET</t>
  </si>
  <si>
    <t>Fort Branch Landing</t>
  </si>
  <si>
    <t>6001 Techni Center Drive</t>
  </si>
  <si>
    <t>2808 Pyramid Dr</t>
  </si>
  <si>
    <t>1400 W Slaughter La</t>
  </si>
  <si>
    <t>5555 LA CRESADA DRIVE</t>
  </si>
  <si>
    <t>4424 WHISPERING VALLEY DR</t>
  </si>
  <si>
    <t>301 E YAGER LN</t>
  </si>
  <si>
    <t>9323 MANCHACA ROAD</t>
  </si>
  <si>
    <t>1088 PARK PLAZA</t>
  </si>
  <si>
    <t>6704 MANCHACA RD</t>
  </si>
  <si>
    <t>1720 W WELLS BRANCH PKWY</t>
  </si>
  <si>
    <t>Grove Place Apartments</t>
  </si>
  <si>
    <t>Victoria Glen Condominiums</t>
  </si>
  <si>
    <t>Westfield 24</t>
  </si>
  <si>
    <t>Arcanium At Wells Point--Phase I</t>
  </si>
  <si>
    <t>Cielo Ventana at Volente Beach</t>
  </si>
  <si>
    <t>Dakota Springs--South</t>
  </si>
  <si>
    <t>Fairfield at Mcneil Drive</t>
  </si>
  <si>
    <t>Ridgeview Apartments--Phase Two</t>
  </si>
  <si>
    <t>10505 S I 35 SVC RD NB</t>
  </si>
  <si>
    <t>1Q01</t>
  </si>
  <si>
    <t>2Q01</t>
  </si>
  <si>
    <t>SP-01-0198D</t>
  </si>
  <si>
    <t>SP-01-0179D</t>
  </si>
  <si>
    <t>SP-01-0168C</t>
  </si>
  <si>
    <t>Arbor Ridge Condominiums Site Plan (Smart Housing)</t>
  </si>
  <si>
    <t>Chestnut Plaza Phase One (Smart Housing)</t>
  </si>
  <si>
    <t>Michael Casias, 11st Steet Development</t>
  </si>
  <si>
    <t>826-3071</t>
  </si>
  <si>
    <t xml:space="preserve">4367 S CONGRESS AVE   </t>
  </si>
  <si>
    <t xml:space="preserve">2215  RIO GRANDE ST   </t>
  </si>
  <si>
    <t>SP-2007-0191C</t>
  </si>
  <si>
    <t>South First Street Mixed Use</t>
  </si>
  <si>
    <t xml:space="preserve">2901 S 1ST ST    </t>
  </si>
  <si>
    <t>SP-2007-0266C</t>
  </si>
  <si>
    <t>Ovation</t>
  </si>
  <si>
    <t xml:space="preserve">500 W 5TH ST   </t>
  </si>
  <si>
    <t>502 W. 55th St.</t>
  </si>
  <si>
    <t>Villages at Turtle Creek</t>
  </si>
  <si>
    <t>807 North Bluff Drive</t>
  </si>
  <si>
    <t>SP-2007-0378C.SH</t>
  </si>
  <si>
    <t>SP-2007-0379C</t>
  </si>
  <si>
    <t xml:space="preserve">502 W 55TH ST   </t>
  </si>
  <si>
    <t>SP-2007-0383D</t>
  </si>
  <si>
    <t xml:space="preserve">12800  TURTLE ROCK RD   </t>
  </si>
  <si>
    <t xml:space="preserve">1342  LAMAR SQUARE DR   </t>
  </si>
  <si>
    <t>21 Rio resub of SP-05-1668C.SH, SP-06-0463C</t>
  </si>
  <si>
    <t>10047549, 301547, 286666</t>
  </si>
  <si>
    <t>Bruce Aupperle, Aupperle Company</t>
  </si>
  <si>
    <t>422-7838</t>
  </si>
  <si>
    <t>SP-93-0265C</t>
  </si>
  <si>
    <t>Ladera Condominiums  (Highpoint)</t>
  </si>
  <si>
    <t>Swisher Street Apartments</t>
  </si>
  <si>
    <t>9323 Manchaca Road</t>
  </si>
  <si>
    <t>SP-95-0034C</t>
  </si>
  <si>
    <t>Los Arboles, Phase II</t>
  </si>
  <si>
    <t>9801 Stonelake Blvd</t>
  </si>
  <si>
    <t>01/27/95</t>
  </si>
  <si>
    <t>10/19/95</t>
  </si>
  <si>
    <t>James B. Knight</t>
  </si>
  <si>
    <t>328-0011</t>
  </si>
  <si>
    <t>Rocking Horse Ranch</t>
  </si>
  <si>
    <t>SP-99-0103C</t>
  </si>
  <si>
    <t>10015 Lake Creek Parkway</t>
  </si>
  <si>
    <t>03/26/99</t>
  </si>
  <si>
    <t>David C. Bodenman</t>
  </si>
  <si>
    <t>512-474-6491</t>
  </si>
  <si>
    <t>University Commons</t>
  </si>
  <si>
    <t>1600 Wickersham</t>
  </si>
  <si>
    <t>SP-96-0324C</t>
  </si>
  <si>
    <t>Marbella Villas  (Del Ray Townhomes)</t>
  </si>
  <si>
    <t>2100 Pipers Field Drive</t>
  </si>
  <si>
    <t>Rick Jenkins</t>
  </si>
  <si>
    <t>512-217-0969</t>
  </si>
  <si>
    <t>SP-94-0231C</t>
  </si>
  <si>
    <t>(612) 378-0231</t>
  </si>
  <si>
    <t>10601 MANCHACA RD</t>
  </si>
  <si>
    <t xml:space="preserve">Harris Ridge Apartments                </t>
  </si>
  <si>
    <t xml:space="preserve">12800 Harrisglenn Dr                             </t>
  </si>
  <si>
    <t xml:space="preserve">10700 Macmora Rd                                 </t>
  </si>
  <si>
    <t>10000 N F M 620 RD</t>
  </si>
  <si>
    <t>10010 N F M 620 RD</t>
  </si>
  <si>
    <t>9401 S 1ST ST</t>
  </si>
  <si>
    <t>The Bluffs at Balcones</t>
  </si>
  <si>
    <t>51st Street  Townhomes</t>
  </si>
  <si>
    <t>Dewitt Walcott</t>
  </si>
  <si>
    <t>Gerald Kucera</t>
  </si>
  <si>
    <t>346-0025</t>
  </si>
  <si>
    <t>Betty Torres</t>
  </si>
  <si>
    <t>SP-2011-0338C</t>
  </si>
  <si>
    <t xml:space="preserve">301 W STASSNEY LN   </t>
  </si>
  <si>
    <t>Corazon</t>
  </si>
  <si>
    <t>2011-096221-SP</t>
  </si>
  <si>
    <t>1000 E 5TH ST</t>
  </si>
  <si>
    <t>SP-2011-0307C</t>
  </si>
  <si>
    <t xml:space="preserve">1000 E 5TH ST   </t>
  </si>
  <si>
    <t>512.454.2420</t>
  </si>
  <si>
    <t>512.448.0922</t>
  </si>
  <si>
    <t>262.505.5500</t>
  </si>
  <si>
    <t>512.347.1311</t>
  </si>
  <si>
    <t>The Pinnacle at Great Hills</t>
  </si>
  <si>
    <t>Michael W. Wilson, Garrett-Ihnen Civil Engineers</t>
  </si>
  <si>
    <t>10673179, 10086707</t>
  </si>
  <si>
    <t>Stephen R. Jamison, Hanrahan-Pritchard</t>
  </si>
  <si>
    <t xml:space="preserve">5501 NUCKOLS CROSSING RD   </t>
  </si>
  <si>
    <t>10698552, 10609189, 10456307, 10304400</t>
  </si>
  <si>
    <t>Tom Groll, Tom Groll Engineering</t>
  </si>
  <si>
    <t>Erik Hahn, Continental 248 Fund</t>
  </si>
  <si>
    <t>Gray Engineering</t>
  </si>
  <si>
    <t>512-483-5650</t>
  </si>
  <si>
    <t>SP-95-0216C</t>
  </si>
  <si>
    <t>Hunters Run II</t>
  </si>
  <si>
    <t>11901 Hobby Horse Court</t>
  </si>
  <si>
    <t>John Jansing/Gray Engineering</t>
  </si>
  <si>
    <t>SP-94-0486B</t>
  </si>
  <si>
    <t>499-0088</t>
  </si>
  <si>
    <t>Walter Wukash, Wukasch Properties</t>
  </si>
  <si>
    <t>472-4700</t>
  </si>
  <si>
    <t>1318 NEWNING AVE</t>
  </si>
  <si>
    <t>Stephen Jamison, Hanrahan-Pritchard</t>
  </si>
  <si>
    <t>Gordon Bohmfalk, QMET</t>
  </si>
  <si>
    <t>St. John's Village</t>
  </si>
  <si>
    <t>SP-92-0160C</t>
  </si>
  <si>
    <t>2Q09</t>
  </si>
  <si>
    <t xml:space="preserve">1704 CEDAR BEND DR   </t>
  </si>
  <si>
    <t>1620 E RIVERSIDE DR</t>
  </si>
  <si>
    <t>AMLI South Shore (fka AMLI Riverside)</t>
  </si>
  <si>
    <t>Tanglewild Estates (fka Running Bird Condos)</t>
  </si>
  <si>
    <t>SP-04-0004C</t>
  </si>
  <si>
    <t>Village at Thornton (resub of SP-02-0452C)</t>
  </si>
  <si>
    <t>230109, 221726</t>
  </si>
  <si>
    <t>SP-04-0011C</t>
  </si>
  <si>
    <t>Washington Court (Resubmittal of Sp-03-0315C)</t>
  </si>
  <si>
    <t>3015 Washington Sq</t>
  </si>
  <si>
    <t>231435, 223418</t>
  </si>
  <si>
    <t>685-8014</t>
  </si>
  <si>
    <t>SP-04-0038C</t>
  </si>
  <si>
    <t>1108 W 25th St</t>
  </si>
  <si>
    <t>1108 W 25TH ST</t>
  </si>
  <si>
    <t>Fernando Solari</t>
  </si>
  <si>
    <t>444-4446</t>
  </si>
  <si>
    <t>SP-04-0090C.SH</t>
  </si>
  <si>
    <t>Macmora Cottages (Smart Housing)</t>
  </si>
  <si>
    <t>1q05</t>
  </si>
  <si>
    <t>2q05</t>
  </si>
  <si>
    <t>Brazos Lofts</t>
  </si>
  <si>
    <t>???</t>
  </si>
  <si>
    <t>V. Buster Hoffmaster</t>
  </si>
  <si>
    <t>512-494-1221</t>
  </si>
  <si>
    <t>SP-98-0442C</t>
  </si>
  <si>
    <t>SP-93-0435C</t>
  </si>
  <si>
    <t>Bristol Channel  (Speedway Apartments)</t>
  </si>
  <si>
    <t>3307 Speedway</t>
  </si>
  <si>
    <t>Barry Campbell</t>
  </si>
  <si>
    <t>512-452-4008</t>
  </si>
  <si>
    <t>?</t>
  </si>
  <si>
    <t>Brock Cityhomes</t>
  </si>
  <si>
    <t>1301 Parkway</t>
  </si>
  <si>
    <t>Richard Brock</t>
  </si>
  <si>
    <t>708-8737</t>
  </si>
  <si>
    <t xml:space="preserve">San Paloma   (Two Phases)  </t>
  </si>
  <si>
    <t xml:space="preserve">SP-00-2238C  </t>
  </si>
  <si>
    <t>Andrew Linseisen</t>
  </si>
  <si>
    <t>454-6777</t>
  </si>
  <si>
    <t xml:space="preserve">SP-00-2241A  </t>
  </si>
  <si>
    <t>Craig Alter, SWA Housing</t>
  </si>
  <si>
    <t>4600 Nuckols Crossing Road</t>
  </si>
  <si>
    <t>201 San Antonio St</t>
  </si>
  <si>
    <t>7200 Chimney Corners</t>
  </si>
  <si>
    <t>1800 N F M 620 Rd</t>
  </si>
  <si>
    <t>Carrington at Parmer Park</t>
  </si>
  <si>
    <t>David Pearson, Eagle Village</t>
  </si>
  <si>
    <t>(404) 366-7715</t>
  </si>
  <si>
    <t>Lelah's Crossing</t>
  </si>
  <si>
    <t>Ron Thrower, Thrower Design</t>
  </si>
  <si>
    <t>476-4456</t>
  </si>
  <si>
    <t>Seven Wins Condominiums (as in Tour de France wins…)</t>
  </si>
  <si>
    <t>Christopher Milam</t>
  </si>
  <si>
    <t>751-5059</t>
  </si>
  <si>
    <t>3206 Grandview St</t>
  </si>
  <si>
    <t xml:space="preserve">Mansions at Canyon Creek               </t>
  </si>
  <si>
    <t>SP-04-0158C.SH</t>
  </si>
  <si>
    <t>4801 S CONGRESS AVE</t>
  </si>
  <si>
    <t>SPC-06-0715C</t>
  </si>
  <si>
    <t>SPC-06-0716C.SH</t>
  </si>
  <si>
    <t>Johnson Communities, Dan Brouillette</t>
  </si>
  <si>
    <t>512-388-4785</t>
  </si>
  <si>
    <t>SP-94-0348C</t>
  </si>
  <si>
    <t>Townlake Gable Apartments</t>
  </si>
  <si>
    <t>SP-01-0193C</t>
  </si>
  <si>
    <t>7104 MC NEIL DR</t>
  </si>
  <si>
    <t>Frank Greenberg, JWR</t>
  </si>
  <si>
    <t>(512) 459-3121</t>
  </si>
  <si>
    <t>George Zapalac</t>
  </si>
  <si>
    <t>Danny Clark, Longero and Clark</t>
  </si>
  <si>
    <t>(512) 306-0228</t>
  </si>
  <si>
    <t>SP-01-0228C</t>
  </si>
  <si>
    <t>600 FRANKLIN BLVD</t>
  </si>
  <si>
    <t>SP-01-0162C</t>
  </si>
  <si>
    <t>John Morrey</t>
  </si>
  <si>
    <t>(512) 260-3700</t>
  </si>
  <si>
    <t>SP-01-0157C</t>
  </si>
  <si>
    <t>Marc Pinto, Simpson Brodie</t>
  </si>
  <si>
    <t>(303) 750-8700</t>
  </si>
  <si>
    <t>8515 S I 35 SVC RD NB</t>
  </si>
  <si>
    <t>Kenny Dryden, South IH-35 Ventures</t>
  </si>
  <si>
    <t>(512) 371-0040</t>
  </si>
  <si>
    <t>501 E STASSNEY LA</t>
  </si>
  <si>
    <t>Saddle Creek</t>
  </si>
  <si>
    <t>11672 Jollyville Road</t>
  </si>
  <si>
    <t>Scott Taylor</t>
  </si>
  <si>
    <t>512-328-8154</t>
  </si>
  <si>
    <t>1Q93</t>
  </si>
  <si>
    <t>SP-95-0150C</t>
  </si>
  <si>
    <t>Arrowhead Park</t>
  </si>
  <si>
    <t>607 Masterson Pass</t>
  </si>
  <si>
    <t>Rudy Belton</t>
  </si>
  <si>
    <t>Pasadena Drive Condos</t>
  </si>
  <si>
    <t>Park Place Apartments (Smart Housing)</t>
  </si>
  <si>
    <t>Verde-Wells Branch</t>
  </si>
  <si>
    <t>Bella Springs</t>
  </si>
  <si>
    <t>Goodrich Townhomes</t>
  </si>
  <si>
    <t>The Sage</t>
  </si>
  <si>
    <t>Waterfront Marina Condominiums</t>
  </si>
  <si>
    <t>Jim Hogg II</t>
  </si>
  <si>
    <t>Jim Bennet, Bennet Consulting</t>
  </si>
  <si>
    <t>282-3079</t>
  </si>
  <si>
    <t>Donna Cerkan</t>
  </si>
  <si>
    <t>Brett Bruchmiller, Boulevard Builders</t>
  </si>
  <si>
    <t>(214) 219-2232</t>
  </si>
  <si>
    <t>619-233-6336</t>
  </si>
  <si>
    <t>William Encinas</t>
  </si>
  <si>
    <t>SP-96-0314C</t>
  </si>
  <si>
    <t>Townhomes of Wellwood</t>
  </si>
  <si>
    <t>1215 East Yager Lane</t>
  </si>
  <si>
    <t>Verdance Condos (fka Grandview Condos (resub of SP-06-0419C))</t>
  </si>
  <si>
    <t>Manchaca Mixed Use (resub of SP-2008-0278C)</t>
  </si>
  <si>
    <t>SPC-2010-0216C</t>
  </si>
  <si>
    <t>SP-06-0095C.SH(XT2)</t>
  </si>
  <si>
    <t>SP-06-0571C(XT)</t>
  </si>
  <si>
    <t>10344529, 10190833</t>
  </si>
  <si>
    <t>Dittmar &amp; Cooper Apartments ( resub of SP-2008-0447C)</t>
  </si>
  <si>
    <t>10304482, 299907, 297250</t>
  </si>
  <si>
    <t>Mike R. McHone</t>
  </si>
  <si>
    <t>(512) 481-9111</t>
  </si>
  <si>
    <t>10346071, 10195917</t>
  </si>
  <si>
    <t>1306 West Ave. (resub of SP-2008-0474C)</t>
  </si>
  <si>
    <t>(512) 328-.0011</t>
  </si>
  <si>
    <t>Greenpointe Austin (fka Punto Verde)</t>
  </si>
  <si>
    <t>SP-98-0214C</t>
  </si>
  <si>
    <t>Vineyard Hills</t>
  </si>
  <si>
    <t>David Olle</t>
  </si>
  <si>
    <t>452-7781</t>
  </si>
  <si>
    <t>SPC-93-0027A</t>
  </si>
  <si>
    <t>Greystar Capital Partners, Mark Spiegel</t>
  </si>
  <si>
    <t>713-966-5000</t>
  </si>
  <si>
    <t>350 Cypress Creek Road</t>
  </si>
  <si>
    <t>Austin Premium Properties, Mike Votiky</t>
  </si>
  <si>
    <t>512-449-0490</t>
  </si>
  <si>
    <t>The Timbers at Creekside</t>
  </si>
  <si>
    <t>1026 Clayton Lane</t>
  </si>
  <si>
    <t>SP-95-0480C</t>
  </si>
  <si>
    <t>Gables Residential, Rick Craig</t>
  </si>
  <si>
    <t>713-784-4144</t>
  </si>
  <si>
    <t xml:space="preserve">SP-98-0360C              </t>
  </si>
  <si>
    <t>(214) 237-0481</t>
  </si>
  <si>
    <t>283459, 247882</t>
  </si>
  <si>
    <t>784-4961</t>
  </si>
  <si>
    <t>Danny Miller</t>
  </si>
  <si>
    <t>1050 Springdale Rd</t>
  </si>
  <si>
    <t>1050 SPRINGDALE RD</t>
  </si>
  <si>
    <t>Banister Lane Townhomes (resub of SP-01-0308C)</t>
  </si>
  <si>
    <t>Matthew Stewart, Jacobs and Carter</t>
  </si>
  <si>
    <t>Crossings Apartments at Lakeline</t>
  </si>
  <si>
    <t>Caitlin Barton, Urban Design Group</t>
  </si>
  <si>
    <t>SP-01-0104C</t>
  </si>
  <si>
    <t>Stephanie Duprie, Urban Design Assoc.</t>
  </si>
  <si>
    <t>SP-01-0153C</t>
  </si>
  <si>
    <t>James Davis</t>
  </si>
  <si>
    <t>(512) 732-0759</t>
  </si>
  <si>
    <t>Jamie Hagen, Carter+Burgess</t>
  </si>
  <si>
    <t>(512) 314-3100</t>
  </si>
  <si>
    <t>SP-01-0182D</t>
  </si>
  <si>
    <t>15904 MARY ST</t>
  </si>
  <si>
    <t>Rick Redmond, Beaches LTD.</t>
  </si>
  <si>
    <t>Mira Vista Condos</t>
  </si>
  <si>
    <t>SPC-2007-0537C</t>
  </si>
  <si>
    <t>Joseph Stallsmith, Domain Shopping Center</t>
  </si>
  <si>
    <t>(317) 263-7958</t>
  </si>
  <si>
    <t>10700 Domain Drive</t>
  </si>
  <si>
    <t>SP-2009-0270C</t>
  </si>
  <si>
    <t>304 E 30th</t>
  </si>
  <si>
    <t>304 E 30TH ST</t>
  </si>
  <si>
    <t>SP-2009-0227C</t>
  </si>
  <si>
    <t>Gables Bluffstone (Bluffside)</t>
  </si>
  <si>
    <t>8701 Bluffstone Cove</t>
  </si>
  <si>
    <t>SP-94-0460C</t>
  </si>
  <si>
    <t>Gaines Ranch</t>
  </si>
  <si>
    <t>4424 Gaines Park Loop</t>
  </si>
  <si>
    <t>SP-97-0048C</t>
  </si>
  <si>
    <t>Gardens at Decker Lake</t>
  </si>
  <si>
    <t>7000 Decker Lane</t>
  </si>
  <si>
    <t>Haythem Dawlett</t>
  </si>
  <si>
    <t>805-929-2453</t>
  </si>
  <si>
    <t>Larry Guillot, G. Beck Company</t>
  </si>
  <si>
    <t>512-452-1188</t>
  </si>
  <si>
    <t>SP-99-0256C</t>
  </si>
  <si>
    <t>200 South Congress Avenue</t>
  </si>
  <si>
    <t>Tom Poth, Hixo, Inc.</t>
  </si>
  <si>
    <t>477-0050</t>
  </si>
  <si>
    <t>3Q99</t>
  </si>
  <si>
    <t>SP-93-0399C</t>
  </si>
  <si>
    <t>Great Hills Village</t>
  </si>
  <si>
    <t>10050 Great Hills Trail</t>
  </si>
  <si>
    <t>Rick Vaughn</t>
  </si>
  <si>
    <t>512-328-1866</t>
  </si>
  <si>
    <t>SP-94-0072D</t>
  </si>
  <si>
    <t xml:space="preserve">Groves of Los Indios Development </t>
  </si>
  <si>
    <t>12401 Los Indios Trl</t>
  </si>
  <si>
    <t>SP-92-0021C</t>
  </si>
  <si>
    <t>Hardrock Canyon</t>
  </si>
  <si>
    <t>10100 Jollyville Rd</t>
  </si>
  <si>
    <t>SP-93-0532C</t>
  </si>
  <si>
    <t>Hardrock Canyon II</t>
  </si>
  <si>
    <t>10300 Morado Cove</t>
  </si>
  <si>
    <t>SP-96-0115C</t>
  </si>
  <si>
    <t>Park Place on the Lake (renovation)</t>
  </si>
  <si>
    <t>Hill Country    (Jefferson at William Cannon)</t>
  </si>
  <si>
    <t>Century Park Apatments (Smart Housing)</t>
  </si>
  <si>
    <t>347-0040</t>
  </si>
  <si>
    <t>Comanche Condominiums</t>
  </si>
  <si>
    <t xml:space="preserve">12520 MONTE CASTILLO PKWY  </t>
  </si>
  <si>
    <t>78732</t>
  </si>
  <si>
    <t>SP-2007-0548C</t>
  </si>
  <si>
    <t>Cypress-Lamar/Manchaca</t>
  </si>
  <si>
    <t>2700 RIVER HILLS RD</t>
  </si>
  <si>
    <t>1200 NEWNING AVE</t>
  </si>
  <si>
    <t>8499 BRODIE LN</t>
  </si>
  <si>
    <t>421 W SLAUGHTER LN</t>
  </si>
  <si>
    <t>8152 SHARON RD</t>
  </si>
  <si>
    <t>288-4880</t>
  </si>
  <si>
    <t>Current</t>
  </si>
  <si>
    <t>Quarter</t>
  </si>
  <si>
    <t>Number</t>
  </si>
  <si>
    <t>Project Name</t>
  </si>
  <si>
    <t>Address</t>
  </si>
  <si>
    <t>Units</t>
  </si>
  <si>
    <t>Acres</t>
  </si>
  <si>
    <t>Filed</t>
  </si>
  <si>
    <t>Agent's name</t>
  </si>
  <si>
    <t>Phone</t>
  </si>
  <si>
    <t>Status</t>
  </si>
  <si>
    <t>Submitted</t>
  </si>
  <si>
    <t>16107 White River Boulevard</t>
  </si>
  <si>
    <t>SP-04-0907C</t>
  </si>
  <si>
    <t>100 E 51ST ST</t>
  </si>
  <si>
    <t>SP-04-0950C</t>
  </si>
  <si>
    <t>2601 E 7TH ST</t>
  </si>
  <si>
    <t>The Pedernales (Smart Housing)</t>
  </si>
  <si>
    <t>1601 MONTOPOLIS DR</t>
  </si>
  <si>
    <t>512-338-4212</t>
  </si>
  <si>
    <t>SP-01-0479C</t>
  </si>
  <si>
    <t>Waterloo Hill</t>
  </si>
  <si>
    <t>717 Brownlee Circle</t>
  </si>
  <si>
    <t xml:space="preserve">9009 N F M 620 Rd                                </t>
  </si>
  <si>
    <t>Camden Amber Oaks</t>
  </si>
  <si>
    <t>11401 Manchaca Road</t>
  </si>
  <si>
    <t>10562324, 10088436, 308408</t>
  </si>
  <si>
    <t>4q06</t>
  </si>
  <si>
    <t>SP-06-0587C</t>
  </si>
  <si>
    <t>SP-06-0638C</t>
  </si>
  <si>
    <t>5600 JIM HOGG AVE</t>
  </si>
  <si>
    <t>SP-06-0641C</t>
  </si>
  <si>
    <t>1412 POSSUM TROT</t>
  </si>
  <si>
    <t>SP-06-0651C</t>
  </si>
  <si>
    <t>1400 W SLAUGHTER LN</t>
  </si>
  <si>
    <t>date submitted, and contact names and phone numbers.</t>
  </si>
  <si>
    <t>TO PRINT: CTRL+P</t>
  </si>
  <si>
    <t>SP-96-0323C</t>
  </si>
  <si>
    <t>2001 South Mo-Pac</t>
  </si>
  <si>
    <t>Donald Cumming</t>
  </si>
  <si>
    <t>512-451-1428</t>
  </si>
  <si>
    <t>SP-99-0140C</t>
  </si>
  <si>
    <t>Dean Lupul, Mark Dawson Homes</t>
  </si>
  <si>
    <t>Joyce Porter</t>
  </si>
  <si>
    <t>515-7751</t>
  </si>
  <si>
    <t>SP-02-0247C</t>
  </si>
  <si>
    <t>1155 BARTON SPRINGS RD</t>
  </si>
  <si>
    <t>6201 E Riverside Drive</t>
  </si>
  <si>
    <t>13838 The Lakes Boulevard</t>
  </si>
  <si>
    <t>2301 Grove Blvd</t>
  </si>
  <si>
    <t>7201 F M 2222 Rd</t>
  </si>
  <si>
    <t>1910 1/2 Wickshire Lane</t>
  </si>
  <si>
    <t>1701 LAVACA ST</t>
  </si>
  <si>
    <t>Cooper Welch, Lake Travis Bluff</t>
  </si>
  <si>
    <t>(713) 960-9925</t>
  </si>
  <si>
    <t>Ruth Sumners</t>
  </si>
  <si>
    <t>858-4371</t>
  </si>
  <si>
    <t>4900 SPRINGDALE RD</t>
  </si>
  <si>
    <t>2440 WICKERSHAM LN</t>
  </si>
  <si>
    <t>2100 PARKER LN</t>
  </si>
  <si>
    <t>SP-06-0592D</t>
  </si>
  <si>
    <t>SP-06-0596C</t>
  </si>
  <si>
    <t>SP-06-0605C</t>
  </si>
  <si>
    <t>43 RAINEY ST</t>
  </si>
  <si>
    <t>SP-06-0610C.SH</t>
  </si>
  <si>
    <t>910 W 25TH ST</t>
  </si>
  <si>
    <t>4330 BULL CREEK RD</t>
  </si>
  <si>
    <t>SP-06-0649C</t>
  </si>
  <si>
    <t>SP-06-0655C</t>
  </si>
  <si>
    <t>2215 BLUEBONNET LN</t>
  </si>
  <si>
    <t>SP-06-0678C</t>
  </si>
  <si>
    <t>305 E 31ST ST</t>
  </si>
  <si>
    <t>SP-06-0693C.SH</t>
  </si>
  <si>
    <t>911 W 21ST ST</t>
  </si>
  <si>
    <t>SP-06-0695C</t>
  </si>
  <si>
    <t>1621 ENFIELD RD</t>
  </si>
  <si>
    <t>SP-06-0697C</t>
  </si>
  <si>
    <t>2207 PASADENA DR</t>
  </si>
  <si>
    <t>401 E 5TH ST</t>
  </si>
  <si>
    <t>1401 S HEATHERWILDE BLVD</t>
  </si>
  <si>
    <t>12312 HARRIS RIDGE BLVD</t>
  </si>
  <si>
    <t>700 BAYLOR ST</t>
  </si>
  <si>
    <t>298 WEST AV</t>
  </si>
  <si>
    <t>9501 N Capital Of Tx Hwy</t>
  </si>
  <si>
    <t>6280 Mcneil Road</t>
  </si>
  <si>
    <t>7100 Mcneil Road</t>
  </si>
  <si>
    <t>10701 Rm 2222</t>
  </si>
  <si>
    <t>1201 Hwy 79</t>
  </si>
  <si>
    <t>San Felipe At Pond Springs</t>
  </si>
  <si>
    <t xml:space="preserve">SP-96-0203C             </t>
  </si>
  <si>
    <t>Rollins Martin</t>
  </si>
  <si>
    <t>1172 Webberville Road</t>
  </si>
  <si>
    <t>Joe Garcia</t>
  </si>
  <si>
    <t>501 Kinney Avenue</t>
  </si>
  <si>
    <t xml:space="preserve">6300 Fletcher La </t>
  </si>
  <si>
    <t>512-459-1996</t>
  </si>
  <si>
    <t>2100 CULLEN AVENUE</t>
  </si>
  <si>
    <t>4701 MONTEREY OAKS BLVD</t>
  </si>
  <si>
    <t>201 LAVACA ST</t>
  </si>
  <si>
    <t>11672 JOLLYVILLE ROAD</t>
  </si>
  <si>
    <t xml:space="preserve">8300 N F M 620 RD </t>
  </si>
  <si>
    <t>607 MASTERSON PASS</t>
  </si>
  <si>
    <t>2301 S MO-PAC SVC RD NB</t>
  </si>
  <si>
    <t>5417 S MO-PAC NB EXWY</t>
  </si>
  <si>
    <t>12612 N LAMAR BLVD</t>
  </si>
  <si>
    <t>1701 SPYGLASS DRIVE</t>
  </si>
  <si>
    <t>5402 BEACON DR</t>
  </si>
  <si>
    <t>3200 E STASSNEY LANE</t>
  </si>
  <si>
    <t>2606 SALADO STREET</t>
  </si>
  <si>
    <t>SP-04-0144C</t>
  </si>
  <si>
    <t>Enfield Townhomes</t>
  </si>
  <si>
    <t>307007, 286058, 247974</t>
  </si>
  <si>
    <t>Tom Moody, Continental Homes</t>
  </si>
  <si>
    <t>533-1467</t>
  </si>
  <si>
    <t>308657, 297952</t>
  </si>
  <si>
    <t>Riverside Quarters (Smart Housing) (resub of SP-06-347C.SH)</t>
  </si>
  <si>
    <t>Roman Leal</t>
  </si>
  <si>
    <t>228-2333</t>
  </si>
  <si>
    <t>Ralph Reed, Pioneer Development Ltd.</t>
  </si>
  <si>
    <t>445-7074</t>
  </si>
  <si>
    <t>Darlene Louk, Forestar Real Estate Group</t>
  </si>
  <si>
    <t>434-3888</t>
  </si>
  <si>
    <t xml:space="preserve">12305 SAMSUNG BLVD   </t>
  </si>
  <si>
    <t>James McCann, Longaro and Clarke, LP</t>
  </si>
  <si>
    <t>Kenny Dryden, Dryden Investments</t>
  </si>
  <si>
    <t>371-0040</t>
  </si>
  <si>
    <t>Christopher Whitworth, Capital City Partners</t>
  </si>
  <si>
    <t>481-9669</t>
  </si>
  <si>
    <t>Robert Theiot, Comanche Canyon Development</t>
  </si>
  <si>
    <t>Mirabeau (formerly Gotham)</t>
  </si>
  <si>
    <t>3201 Duval Rd</t>
  </si>
  <si>
    <t>renovation</t>
  </si>
  <si>
    <t>Justin Hilton</t>
  </si>
  <si>
    <t>912 W 23rd St</t>
  </si>
  <si>
    <t>Middlebrook Gardens Phase I</t>
  </si>
  <si>
    <t>Galindo, Inc., J.W. Wood</t>
  </si>
  <si>
    <t>409-823-1919</t>
  </si>
  <si>
    <t>Middlebrook Gardens Phase II</t>
  </si>
  <si>
    <t>Reflections III, Phase 5</t>
  </si>
  <si>
    <t>11901 Swearingen Drive</t>
  </si>
  <si>
    <t xml:space="preserve">SP-97-0427C </t>
  </si>
  <si>
    <t xml:space="preserve">2224  WALSH TARLTON LN   </t>
  </si>
  <si>
    <t>Brett Johnson, Urbana Communities</t>
  </si>
  <si>
    <t>(214) 361.8889</t>
  </si>
  <si>
    <t>10226633, 10099889</t>
  </si>
  <si>
    <t>John Jordano, Pasadena Drive LP</t>
  </si>
  <si>
    <t>330-9280</t>
  </si>
  <si>
    <t>308649, 298857</t>
  </si>
  <si>
    <t>East Riverside Apartments (resub of SP-06-0378C)</t>
  </si>
  <si>
    <t>308659, 295997</t>
  </si>
  <si>
    <t>Dave Ward, FTX Partners</t>
  </si>
  <si>
    <t>468-4944</t>
  </si>
  <si>
    <t>Chris Yanez</t>
  </si>
  <si>
    <t>Stephen Maida, Speedway Condos LP</t>
  </si>
  <si>
    <t>Speedway Condos Phase II</t>
  </si>
  <si>
    <t>21st at Pearl</t>
  </si>
  <si>
    <t>2104 PEARL STREET</t>
  </si>
  <si>
    <t>Michael Beardsley, Reland Texas LP</t>
  </si>
  <si>
    <t>350-6950</t>
  </si>
  <si>
    <t>2100 PIPERS FIELD DRIVE</t>
  </si>
  <si>
    <t>11624 JOLLYVILLE ROAD</t>
  </si>
  <si>
    <t>1901 LAKEWAY BLVD</t>
  </si>
  <si>
    <t>6280 MCNEIL ROAD</t>
  </si>
  <si>
    <t>7100 MCNEIL ROAD</t>
  </si>
  <si>
    <t>914 E RUNDBERG LN</t>
  </si>
  <si>
    <t>1300 CROSSING PLACE</t>
  </si>
  <si>
    <t>SP-02-0439C.SH</t>
  </si>
  <si>
    <t>2720 LYONS RD</t>
  </si>
  <si>
    <t>Karen  Langley</t>
  </si>
  <si>
    <t>483-3551</t>
  </si>
  <si>
    <t>2216 THORNTON RD</t>
  </si>
  <si>
    <t>Gary  Cutsinger, K.C. Homes</t>
  </si>
  <si>
    <t>306-1248</t>
  </si>
  <si>
    <t>SPC-02-0046A</t>
  </si>
  <si>
    <t>8100 F M 2222 RD</t>
  </si>
  <si>
    <t>James H. Coleman</t>
  </si>
  <si>
    <t>329-0123</t>
  </si>
  <si>
    <t>SP-02-0458D</t>
  </si>
  <si>
    <t>9100 CALERA DR</t>
  </si>
  <si>
    <t>John E. Baker, Stratus</t>
  </si>
  <si>
    <t>SP-03-0008C</t>
  </si>
  <si>
    <t>2910 S LAKELINE BLVD</t>
  </si>
  <si>
    <t>Charles  Holbruck</t>
  </si>
  <si>
    <t>Woodway Village Apts (Smart Housing)</t>
  </si>
  <si>
    <t>Hilltop Chateaux Condos (Smart Housing)</t>
  </si>
  <si>
    <t>Coldwater Garden Homes</t>
  </si>
  <si>
    <t>John Higgins, Austin Jack, LLC</t>
  </si>
  <si>
    <t>(309) 766-9803</t>
  </si>
  <si>
    <t>Clawson South 8</t>
  </si>
  <si>
    <t>Lake Travis Bluff</t>
  </si>
  <si>
    <t>Super Coop (Smart Housing)</t>
  </si>
  <si>
    <t>Lynnbrook Condos</t>
  </si>
  <si>
    <t>Shoal Creek Condos/ 6th And West</t>
  </si>
  <si>
    <t>Vintage Condos at Steiner Ranch</t>
  </si>
  <si>
    <t>Hardrock Canyon Phases IV, V, VI</t>
  </si>
  <si>
    <t>Arbors at Riverside</t>
  </si>
  <si>
    <t>Block at Rio Grande; Smart Housing</t>
  </si>
  <si>
    <t>Block At 23rd Street (The)</t>
  </si>
  <si>
    <t>San Pedro Flats</t>
  </si>
  <si>
    <t>Wanda Means</t>
  </si>
  <si>
    <t>(214) 801-2394</t>
  </si>
  <si>
    <t>Kaleidoscope Village (Smart Housing)</t>
  </si>
  <si>
    <t xml:space="preserve">6400  FM 969 RD   </t>
  </si>
  <si>
    <t>Daniel Day, Norwalk Inc.</t>
  </si>
  <si>
    <t>476-9944</t>
  </si>
  <si>
    <t>Shari Pape</t>
  </si>
  <si>
    <t>John Graham, Waterloo Partners</t>
  </si>
  <si>
    <t>694-0510</t>
  </si>
  <si>
    <t xml:space="preserve">Ted Stokley, United Housing </t>
  </si>
  <si>
    <t>(214) 750-8845</t>
  </si>
  <si>
    <t>David Watson, Trammell Crow</t>
  </si>
  <si>
    <t>482-5544</t>
  </si>
  <si>
    <t>477-9900</t>
  </si>
  <si>
    <t>Dustin Slack, Trammell Crow</t>
  </si>
  <si>
    <t>4q03</t>
  </si>
  <si>
    <t>3q03</t>
  </si>
  <si>
    <t>2q03</t>
  </si>
  <si>
    <t>1q03</t>
  </si>
  <si>
    <t>Robertson Hill Apartments (aka Bennett)</t>
  </si>
  <si>
    <t>4q02</t>
  </si>
  <si>
    <t>3q02</t>
  </si>
  <si>
    <t>2q02</t>
  </si>
  <si>
    <t>1q02</t>
  </si>
  <si>
    <t>7805 COOPER LN</t>
  </si>
  <si>
    <t>1512 FOREST TRL</t>
  </si>
  <si>
    <t>SP-2008-0456C</t>
  </si>
  <si>
    <t>MCD Forest Trail Condominiums</t>
  </si>
  <si>
    <t>2004 E 12TH ST</t>
  </si>
  <si>
    <t>SP-2008-0472C</t>
  </si>
  <si>
    <t>2004 E. 12th Street</t>
  </si>
  <si>
    <t>1332 LAMAR SQUARE DR</t>
  </si>
  <si>
    <t>SP-2008-0469C.SH</t>
  </si>
  <si>
    <t>1306 WEST AVE</t>
  </si>
  <si>
    <t>SP-2008-0493C</t>
  </si>
  <si>
    <t>Ranch House Apartments</t>
  </si>
  <si>
    <t>1Q09</t>
  </si>
  <si>
    <t>Dan Calistrat/Gray Engineering</t>
  </si>
  <si>
    <t>SP-95-0151D</t>
  </si>
  <si>
    <t>Wyndhaven at Wells Branch</t>
  </si>
  <si>
    <t>1720 Wells Branch Parkway</t>
  </si>
  <si>
    <t>Curtis Morris</t>
  </si>
  <si>
    <t>306-0011</t>
  </si>
  <si>
    <t>Spring Valley</t>
  </si>
  <si>
    <t xml:space="preserve">Gables at 1st and Lamar                                                                                                                                                                       </t>
  </si>
  <si>
    <t xml:space="preserve">910 Cesar Chavez St </t>
  </si>
  <si>
    <t>Philip Brela</t>
  </si>
  <si>
    <t>James Grandin, Bury and Partners</t>
  </si>
  <si>
    <t xml:space="preserve">Oak Bluff Condominiums </t>
  </si>
  <si>
    <t>Gregory Bourgeois, Jones and Carter</t>
  </si>
  <si>
    <t xml:space="preserve">Marcy Phillips, AMLI Residential </t>
  </si>
  <si>
    <t>748-7117</t>
  </si>
  <si>
    <t>Scott Wuest, Bury and Partners</t>
  </si>
  <si>
    <t xml:space="preserve">813 East 11TH ST  </t>
  </si>
  <si>
    <t>Michael Moran, La Corvina Partners</t>
  </si>
  <si>
    <t>422-8896</t>
  </si>
  <si>
    <t>Prestige Centre (resub of SP-2007-0314D)</t>
  </si>
  <si>
    <t>10052020, 10036632</t>
  </si>
  <si>
    <t>10052863, 306531</t>
  </si>
  <si>
    <t>Bull Creek Multi-Family Redevelopment (resub of SP-06-0637C)</t>
  </si>
  <si>
    <t>2100 Parker Lane (resub of SP-06-0782C)</t>
  </si>
  <si>
    <t>Sarah Graham</t>
  </si>
  <si>
    <t>507-5377</t>
  </si>
  <si>
    <t>Timothy Crawford, Citiline Corporation</t>
  </si>
  <si>
    <t>Brandon Easterling, Avera Development</t>
  </si>
  <si>
    <t>707-8000</t>
  </si>
  <si>
    <t>1201 South Lamar Boulevard</t>
  </si>
  <si>
    <t>Parkside at Northtown</t>
  </si>
  <si>
    <t>14601 HARRIS RIDGE BLVD</t>
  </si>
  <si>
    <t>10800 Pecan Park Blvd</t>
  </si>
  <si>
    <t>304 W Alpine Rd</t>
  </si>
  <si>
    <t>Swanson's Crossing Multi-Family</t>
  </si>
  <si>
    <t>266-1529</t>
  </si>
  <si>
    <t>SP-00-2515D</t>
  </si>
  <si>
    <t>Fred Eppright, Shoal Creek Properties</t>
  </si>
  <si>
    <t>David Saling, Fort Branch Landing LTD.</t>
  </si>
  <si>
    <t>794-9378</t>
  </si>
  <si>
    <t>SP-00-2572C</t>
  </si>
  <si>
    <t>Richard Burratti, Montandon LTD.</t>
  </si>
  <si>
    <t>452-4422</t>
  </si>
  <si>
    <t>13380 Pond Springs Road</t>
  </si>
  <si>
    <t xml:space="preserve">11558 Spicewood Pkwy                             </t>
  </si>
  <si>
    <t xml:space="preserve">8700 Brodie La                                   </t>
  </si>
  <si>
    <t xml:space="preserve">Apartment and condominium projects with site plans pending, released site plans, projects under </t>
  </si>
  <si>
    <t>Date</t>
  </si>
  <si>
    <t>Site Plan</t>
  </si>
  <si>
    <t>Site</t>
  </si>
  <si>
    <t>SP-03-0223C</t>
  </si>
  <si>
    <t>Mountain Shadows</t>
  </si>
  <si>
    <t>6103 Mountain Shadows Drive</t>
  </si>
  <si>
    <t>6103 MOUNTAIN SHADOWS DRIVE</t>
  </si>
  <si>
    <t>Sylvia Limon</t>
  </si>
  <si>
    <t>Edward Padgett Company</t>
  </si>
  <si>
    <t>301 BRAMBLE DR</t>
  </si>
  <si>
    <t>SP-07-0005C</t>
  </si>
  <si>
    <t>108 W GIBSON ST</t>
  </si>
  <si>
    <t>SP-07-0011C</t>
  </si>
  <si>
    <t>1314 NORWALK LN</t>
  </si>
  <si>
    <t>SP-07-0020C</t>
  </si>
  <si>
    <t>SP-07-0025C</t>
  </si>
  <si>
    <t>800 W 6TH ST</t>
  </si>
  <si>
    <t>South Park Ranch (Smart Housing)</t>
  </si>
  <si>
    <t>SP-01-0356D(XT)</t>
  </si>
  <si>
    <t>SP-05-1177C</t>
  </si>
  <si>
    <t>101 Colorado</t>
  </si>
  <si>
    <t>101 Colorado St</t>
  </si>
  <si>
    <t>101 COLORADO ST</t>
  </si>
  <si>
    <t>Eric Villareal, Metlife</t>
  </si>
  <si>
    <t>454-2400</t>
  </si>
  <si>
    <t>Gregory Bourgeois, Jones and Carter Inc.</t>
  </si>
  <si>
    <t>314-3100</t>
  </si>
  <si>
    <t>Dick Clark, Jacobs Carter Burgess</t>
  </si>
  <si>
    <t>Brad Brakhage, West Campus 26th LP</t>
  </si>
  <si>
    <t>(949) 640-4200</t>
  </si>
  <si>
    <t>SP-2007-0729C</t>
  </si>
  <si>
    <t>The Woods at Oak Creek</t>
  </si>
  <si>
    <t>AMLI at East Avenue (Project 1 at the former Concordia site)</t>
  </si>
  <si>
    <t>8000 Decker Ln</t>
  </si>
  <si>
    <t>3001 Oak Springs Dr</t>
  </si>
  <si>
    <t>1208 W 9Th St</t>
  </si>
  <si>
    <t>Toro Canyon (resub of SP-07-0108D)</t>
  </si>
  <si>
    <t>3q10</t>
  </si>
  <si>
    <t>4q10</t>
  </si>
  <si>
    <t>1q11</t>
  </si>
  <si>
    <t>Description of sections.</t>
  </si>
  <si>
    <t>Main spreadsheet listing all projects with detailed information such as site acres, units,</t>
  </si>
  <si>
    <t>434-5774</t>
  </si>
  <si>
    <t>5807 CITY PARK RD</t>
  </si>
  <si>
    <t>Joe Arriaga</t>
  </si>
  <si>
    <t>Cosmo  Palmieri</t>
  </si>
  <si>
    <t>637-3682</t>
  </si>
  <si>
    <t>SP-02-0341C.SH</t>
  </si>
  <si>
    <t xml:space="preserve">2824 Rio Grande Street                           </t>
  </si>
  <si>
    <t>2525 S LAMAR BLVD</t>
  </si>
  <si>
    <t>Gene Payne</t>
  </si>
  <si>
    <t>748-2032</t>
  </si>
  <si>
    <t>Condominiums 360</t>
  </si>
  <si>
    <t>360 Nueces Street</t>
  </si>
  <si>
    <t>282516, 245112</t>
  </si>
  <si>
    <t>Goodwill Tract Apts (resub of SP-04-1155C)</t>
  </si>
  <si>
    <t>Michael McGinnis</t>
  </si>
  <si>
    <t>327-7664</t>
  </si>
  <si>
    <t>Amy Link</t>
  </si>
  <si>
    <t>Billy Holley, Block 51 Limited Partnership</t>
  </si>
  <si>
    <t>(404) 261-7872</t>
  </si>
  <si>
    <t>Mike Rivera, Rivera Engineering</t>
  </si>
  <si>
    <t>899-3310</t>
  </si>
  <si>
    <t>Alan Robinson, The College Houses</t>
  </si>
  <si>
    <t>Paul Milsap, Prestige Investments, LLC</t>
  </si>
  <si>
    <t>775-0825</t>
  </si>
  <si>
    <t>Verandas Del Mercado (fka Citiline)</t>
  </si>
  <si>
    <t>The Villas at Tech Ridge (fka Lakes at Tech Ridge)</t>
  </si>
  <si>
    <t>East Village Lofts (fka Roberston Hill)</t>
  </si>
  <si>
    <t>MacMora Cottages II (SH)</t>
  </si>
  <si>
    <t>David Mahn, MacMora LTD</t>
  </si>
  <si>
    <t>472-7455</t>
  </si>
  <si>
    <t>Charles  Holbrook, Transcontinental Lamar</t>
  </si>
  <si>
    <t>801 W 5Th St</t>
  </si>
  <si>
    <t>AMLI Downtown, Block 20</t>
  </si>
  <si>
    <t>3Q00</t>
  </si>
  <si>
    <t>Alexan Congress</t>
  </si>
  <si>
    <t>Renaissance At Hunter's Chase - Resub</t>
  </si>
  <si>
    <t>4701 Staggerbrush Rd</t>
  </si>
  <si>
    <t>SP-95-0425C</t>
  </si>
  <si>
    <t>Monterrey Ranch, Phase II</t>
  </si>
  <si>
    <t xml:space="preserve">4700 Staggerbrush Rd   </t>
  </si>
  <si>
    <t>SP-96-0409C</t>
  </si>
  <si>
    <t>Monterrey Ranch, Phase III</t>
  </si>
  <si>
    <t>Randall Jones</t>
  </si>
  <si>
    <t>836-4793</t>
  </si>
  <si>
    <t>SP-99-0142C</t>
  </si>
  <si>
    <t>Mountain Ranch</t>
  </si>
  <si>
    <t>2425 Riverside Drive</t>
  </si>
  <si>
    <t>Stanley Palm, Collier Ranch LTD</t>
  </si>
  <si>
    <t>317-377-8705</t>
  </si>
  <si>
    <t>Gables Westlake</t>
  </si>
  <si>
    <t>Alexa Knight, LG Westlake LTD</t>
  </si>
  <si>
    <t>502-6010</t>
  </si>
  <si>
    <t>SP-97-0115C</t>
  </si>
  <si>
    <t>512-327-2900</t>
  </si>
  <si>
    <t>2Q91</t>
  </si>
  <si>
    <t>SP-94-0157C</t>
  </si>
  <si>
    <t>Monterrey Ranch, Phase I</t>
  </si>
  <si>
    <t>SP-00-2362C</t>
  </si>
  <si>
    <t>Jim C. Alvis</t>
  </si>
  <si>
    <t>472-6721</t>
  </si>
  <si>
    <t>SP-00-2378C</t>
  </si>
  <si>
    <t xml:space="preserve">North Duval Townhomes                  </t>
  </si>
  <si>
    <t xml:space="preserve">4508 Duval Road                                  </t>
  </si>
  <si>
    <t xml:space="preserve">1719 Spyglass Dr                                      </t>
  </si>
  <si>
    <t>10198310, 252493, 242414</t>
  </si>
  <si>
    <t>Kristi English, Bury and Partners</t>
  </si>
  <si>
    <t>10220583, 10099379</t>
  </si>
  <si>
    <t>Woodlawn Townhomes (resub of SP-2007-0714C)</t>
  </si>
  <si>
    <t>2900 CENTURY PARK BLVD</t>
  </si>
  <si>
    <t>Lake Austin Condos</t>
  </si>
  <si>
    <t>BP-03-7399T</t>
  </si>
  <si>
    <t>2226 Westlake Drive</t>
  </si>
  <si>
    <t>2226 WESTLAKE DRIVE</t>
  </si>
  <si>
    <t>3100 SHORELINE DRIVE</t>
  </si>
  <si>
    <t>401 W 5TH ST</t>
  </si>
  <si>
    <t>54 RAINEY ST</t>
  </si>
  <si>
    <t>5701 S MO-PAC NB EXWY</t>
  </si>
  <si>
    <t>11901 SWEARINGEN DRIVE</t>
  </si>
  <si>
    <t>13090 POND SPRINGS RD</t>
  </si>
  <si>
    <t>11266 TAYLOR DRAPER LN</t>
  </si>
  <si>
    <t>98 SAN JACINTO BLVD</t>
  </si>
  <si>
    <t>10701 F M 2222 RD</t>
  </si>
  <si>
    <t>8000 N F M 620 RD</t>
  </si>
  <si>
    <t>1601 Montopolis Dr</t>
  </si>
  <si>
    <t>7708 San Felipe Blvd</t>
  </si>
  <si>
    <t>5001 E Oltorf St</t>
  </si>
  <si>
    <t>4300 Mc Neil Dr</t>
  </si>
  <si>
    <t>515 E Slaughter Ln</t>
  </si>
  <si>
    <t>West 23rd Street Apartments</t>
  </si>
  <si>
    <t>SP-06-0391C</t>
  </si>
  <si>
    <t>East End Flats</t>
  </si>
  <si>
    <t>Richard Weiss, East End Flats</t>
  </si>
  <si>
    <t>447-6806</t>
  </si>
  <si>
    <t>2q06</t>
  </si>
  <si>
    <t>2Q06</t>
  </si>
  <si>
    <t xml:space="preserve">7655 N F M 620 </t>
  </si>
  <si>
    <t>12345 LAMPLIGHT VILLAGE AVE</t>
  </si>
  <si>
    <t>The Grove</t>
  </si>
  <si>
    <t>SP-2012-0034C</t>
  </si>
  <si>
    <t xml:space="preserve">3707  MANCHACA RD   </t>
  </si>
  <si>
    <t>Hanover South Lamar</t>
  </si>
  <si>
    <t>SP-2012-0064C</t>
  </si>
  <si>
    <t xml:space="preserve">809 S LAMAR BLVD   </t>
  </si>
  <si>
    <t>Las Maderas Apartments</t>
  </si>
  <si>
    <t>SP-2012-0083C</t>
  </si>
  <si>
    <t xml:space="preserve">2504 1/2 E WILLIAM CANNON DR   </t>
  </si>
  <si>
    <t>Seaholm Site Redevelopment</t>
  </si>
  <si>
    <t>SP-2012-0116C</t>
  </si>
  <si>
    <t xml:space="preserve">800 W CESAR CHAVEZ ST   </t>
  </si>
  <si>
    <t>SP-2012-0091D</t>
  </si>
  <si>
    <t xml:space="preserve">15200 N IH 35 SVRD SB  </t>
  </si>
  <si>
    <t>Lake Creek Villas</t>
  </si>
  <si>
    <t>SP-2012-0074C</t>
  </si>
  <si>
    <t xml:space="preserve">13001 HYMEADOW DR   </t>
  </si>
  <si>
    <t>SPC-2012-0003C</t>
  </si>
  <si>
    <t>4th and Navasota</t>
  </si>
  <si>
    <t>SP-2012-0030C</t>
  </si>
  <si>
    <t xml:space="preserve">1401 E 4TH ST   </t>
  </si>
  <si>
    <t>5514 Roosevelt (SMART Housing)</t>
  </si>
  <si>
    <t>SP-2012-0089C.SH</t>
  </si>
  <si>
    <t xml:space="preserve">5514  ROOSEVELT AVE   </t>
  </si>
  <si>
    <t>Parmer Village Townhomes</t>
  </si>
  <si>
    <t>SP-2012-0056C</t>
  </si>
  <si>
    <t xml:space="preserve">13400  BRIARWICK DR   </t>
  </si>
  <si>
    <t>The Oaks at Techridge Phase II</t>
  </si>
  <si>
    <t>SP-2012-0106C</t>
  </si>
  <si>
    <t>SP-2012-0040C</t>
  </si>
  <si>
    <t xml:space="preserve">4527  N LAMAR BLVD   </t>
  </si>
  <si>
    <t>Uptown Apartments</t>
  </si>
  <si>
    <t>SP-2012-0035C.SH</t>
  </si>
  <si>
    <t xml:space="preserve">5210 N LAMAR BLVD   </t>
  </si>
  <si>
    <t>2717 South Lamar</t>
  </si>
  <si>
    <t>SP-2012-0013C</t>
  </si>
  <si>
    <t>SP-2008-0037C(XT)</t>
  </si>
  <si>
    <t>SP-2012-0023D</t>
  </si>
  <si>
    <t>3 Eleven Bowie</t>
  </si>
  <si>
    <t>SP-2012-0077C</t>
  </si>
  <si>
    <t>SP-2012-0112C</t>
  </si>
  <si>
    <t xml:space="preserve">5011  BALCONES DR   </t>
  </si>
  <si>
    <t>Creekside Homes</t>
  </si>
  <si>
    <t>SP-2012-0086C</t>
  </si>
  <si>
    <t xml:space="preserve">5616 S 1ST ST   </t>
  </si>
  <si>
    <t>2900 Manor Road TOD Project</t>
  </si>
  <si>
    <t>SP-2012-0016C</t>
  </si>
  <si>
    <t>SP-2012-0021C</t>
  </si>
  <si>
    <t>512.476.4456</t>
  </si>
  <si>
    <t>512.327.8402</t>
  </si>
  <si>
    <t>512.306.1322</t>
  </si>
  <si>
    <t>512.328.6995</t>
  </si>
  <si>
    <t>512.454.2400</t>
  </si>
  <si>
    <t>512.682.5500</t>
  </si>
  <si>
    <t>Kirk Lawrence</t>
  </si>
  <si>
    <t>Scott M. Wuest, Ward and Getz and Associates</t>
  </si>
  <si>
    <t>Darren J Huckert, Bury and Partners</t>
  </si>
  <si>
    <t>Jonathan McKee, Bury and Partners</t>
  </si>
  <si>
    <t>Neslie Cook, Thrower Design</t>
  </si>
  <si>
    <t>Benny Ho</t>
  </si>
  <si>
    <t>Michael Simmons-Smith</t>
  </si>
  <si>
    <t>A.J. Ghaddar, Ghaddar and Associates</t>
  </si>
  <si>
    <t>8200  SOUTHWEST PKWY</t>
  </si>
  <si>
    <t>Escondera Sec.4 (remainder of Hilltop Condos)</t>
  </si>
  <si>
    <t>J Segura, Urban Design Group</t>
  </si>
  <si>
    <t>1704 S LAMAR BLVD</t>
  </si>
  <si>
    <t>4700 PLAZA ON THE LAKE</t>
  </si>
  <si>
    <t>12332 ALAMEDA TRACE CIR</t>
  </si>
  <si>
    <t>3301 W HOWARD LANE</t>
  </si>
  <si>
    <t>301 ANGEL OAK DR</t>
  </si>
  <si>
    <t>4412 E OLTORF ST</t>
  </si>
  <si>
    <t>4900 MISSION OAKS BLVD</t>
  </si>
  <si>
    <t>614 W 22ND ST</t>
  </si>
  <si>
    <t>13810 N F M 620 RD</t>
  </si>
  <si>
    <t>6900 W PARMER LN</t>
  </si>
  <si>
    <t>SP-06-0358C</t>
  </si>
  <si>
    <t>SP-06-0307C.SH</t>
  </si>
  <si>
    <t>SP-06-0285C</t>
  </si>
  <si>
    <t>1507 NORTH ST</t>
  </si>
  <si>
    <t>10701 PECAN PARK BLVD</t>
  </si>
  <si>
    <t>SP-06-0310C</t>
  </si>
  <si>
    <t>1812 WEST AVE</t>
  </si>
  <si>
    <t>SPC-06-0016C</t>
  </si>
  <si>
    <t>SP-06-0250C.SH</t>
  </si>
  <si>
    <t>SP-06-0368C</t>
  </si>
  <si>
    <t>3000 UNIVERSITY AVE</t>
  </si>
  <si>
    <t>SP-06-0360CS</t>
  </si>
  <si>
    <t>2715 E 5TH ST</t>
  </si>
  <si>
    <t>SP-01-0489C(XT2)</t>
  </si>
  <si>
    <t>SP-06-0249C.SH</t>
  </si>
  <si>
    <t>2502 LEON ST</t>
  </si>
  <si>
    <t>SP-01-0383C(XT2)</t>
  </si>
  <si>
    <t>Margaret Mueller, J17 Fortune LP</t>
  </si>
  <si>
    <t>Avery Ranch Townhomes</t>
  </si>
  <si>
    <t>14100 AVERY RANCH BLVD</t>
  </si>
  <si>
    <t>John Lohr, D R Horton</t>
  </si>
  <si>
    <t>(512) 533-1482</t>
  </si>
  <si>
    <t>2000 WOODWARD ST</t>
  </si>
  <si>
    <t>David Young</t>
  </si>
  <si>
    <t>267-6222</t>
  </si>
  <si>
    <t>Robert Wunsch</t>
  </si>
  <si>
    <t>381-1280</t>
  </si>
  <si>
    <t>SP-01-0345D</t>
  </si>
  <si>
    <t>Leslie Perry, L. Perry Development, Llc</t>
  </si>
  <si>
    <t>451-3765</t>
  </si>
  <si>
    <t>SP-02-0231C</t>
  </si>
  <si>
    <t>305 E YAGER LN</t>
  </si>
  <si>
    <t>SP-06-0444C(XT)</t>
  </si>
  <si>
    <t>SP-2007-0186C.SH(XT)</t>
  </si>
  <si>
    <t>SP-2010-0095C</t>
  </si>
  <si>
    <t>1.81</t>
  </si>
  <si>
    <t>SP-2010-0181CS</t>
  </si>
  <si>
    <t>SP-06-0436CS(XT)</t>
  </si>
  <si>
    <t>515 W 15TH ST</t>
  </si>
  <si>
    <t>SP-2010-0114C</t>
  </si>
  <si>
    <t>0.203</t>
  </si>
  <si>
    <t>The Artisan (fka Augusta Heights &amp; resub of SP-06-0350C)</t>
  </si>
  <si>
    <t>5501 S MOPAC EXPY</t>
  </si>
  <si>
    <t>Villa Court Apartments</t>
  </si>
  <si>
    <t>701 W 28TH ST</t>
  </si>
  <si>
    <t>901 Red River St</t>
  </si>
  <si>
    <t>13900 Indian Hill</t>
  </si>
  <si>
    <t>2505 San Gabriel St</t>
  </si>
  <si>
    <t>Switch Willo Condominiums</t>
  </si>
  <si>
    <t xml:space="preserve">4400 Switch Willo Drive </t>
  </si>
  <si>
    <t>4600 Monterey Oaks Blvd</t>
  </si>
  <si>
    <t>Westcreek Ranch (fourplex condos)</t>
  </si>
  <si>
    <t>Perry Wilson, Trammel Crow</t>
  </si>
  <si>
    <t>214-922-8540</t>
  </si>
  <si>
    <t>Collinwood Seniors</t>
  </si>
  <si>
    <t>Villages of Manchaca</t>
  </si>
  <si>
    <t>Kevin Leary, Agent Reality</t>
  </si>
  <si>
    <t>(432) 570-4879</t>
  </si>
  <si>
    <t>Colonial Grand at Onion Creek</t>
  </si>
  <si>
    <t>Richard Suttle, Ovando Holdings</t>
  </si>
  <si>
    <t>435-2310</t>
  </si>
  <si>
    <t>1q06</t>
  </si>
  <si>
    <t>1Q06</t>
  </si>
  <si>
    <t>2601 N Quinlan Park Rd</t>
  </si>
  <si>
    <t>815 E 9Th St</t>
  </si>
  <si>
    <t>2300 Nueces St</t>
  </si>
  <si>
    <t>848-2532</t>
  </si>
  <si>
    <t>Aaron Googins</t>
  </si>
  <si>
    <t>282-4632</t>
  </si>
  <si>
    <t>300 NUECES</t>
  </si>
  <si>
    <t>2506 ENFIELD ROAD</t>
  </si>
  <si>
    <t>Sherman Hart</t>
  </si>
  <si>
    <t>452-1532</t>
  </si>
  <si>
    <t>South Congress Apts--Penn Field, new submission</t>
  </si>
  <si>
    <t>SP-04-0145C</t>
  </si>
  <si>
    <t>3801 South Congress Avenue</t>
  </si>
  <si>
    <t>3801 SOUTH CONGRESS AVENUE</t>
  </si>
  <si>
    <t>972-671-9120</t>
  </si>
  <si>
    <t>Mark McHenry</t>
  </si>
  <si>
    <t>1001 BRODIE ST</t>
  </si>
  <si>
    <t>1501 E Howard Lane</t>
  </si>
  <si>
    <t>1501 E HOWARD LANE</t>
  </si>
  <si>
    <t>1900 Scofield Ridge Parkway</t>
  </si>
  <si>
    <t>Tumbleweed (La Rancho Valencia) resub of SP-01-0046D</t>
  </si>
  <si>
    <t>512.297.5019</t>
  </si>
  <si>
    <t>10386777, 306229</t>
  </si>
  <si>
    <t>Cesar Zavala</t>
  </si>
  <si>
    <t>Kurt Prossner</t>
  </si>
  <si>
    <t>10413056, 10250342</t>
  </si>
  <si>
    <t>Tarlton 360 Townhomes (resub of SPC-2009-0094C)</t>
  </si>
  <si>
    <t>The Lofts at Balcones</t>
  </si>
  <si>
    <t>10390129, 10231062</t>
  </si>
  <si>
    <t>Clawson Townhomes Multifamily (resub of SP-2009-0027C.SH)</t>
  </si>
  <si>
    <t>300 Le Grande Avenue</t>
  </si>
  <si>
    <t>Chuck Winkley, WalkBack Investments</t>
  </si>
  <si>
    <t>512-476-1976</t>
  </si>
  <si>
    <t>Volente Villas</t>
  </si>
  <si>
    <t>SP-96-0172C</t>
  </si>
  <si>
    <t>Steve Sivells, The Limestone Group</t>
  </si>
  <si>
    <t>512-218-2348</t>
  </si>
  <si>
    <t>Walnut Creek Multifamily</t>
  </si>
  <si>
    <t>8000 Exchange Drive</t>
  </si>
  <si>
    <t>Round Rock</t>
  </si>
  <si>
    <t>Limestone Ranch</t>
  </si>
  <si>
    <t>16601 FM 1325</t>
  </si>
  <si>
    <t>Limestone Group, Charles Holbrook</t>
  </si>
  <si>
    <t>214-373-0448</t>
  </si>
  <si>
    <t>SP-93-0414C</t>
  </si>
  <si>
    <t>Los Arboles</t>
  </si>
  <si>
    <t>9719 Stonelake Blvd</t>
  </si>
  <si>
    <t>Windcrest Crossing</t>
  </si>
  <si>
    <t>Monte Vista (Sheppard Ridge)</t>
  </si>
  <si>
    <t>(512) 328-2693</t>
  </si>
  <si>
    <t>Case Manager</t>
  </si>
  <si>
    <t>SP-00-2543C</t>
  </si>
  <si>
    <t>Dakota Springs--North</t>
  </si>
  <si>
    <t>Scott Teeters, Kimley-Horn and Assoc.</t>
  </si>
  <si>
    <t>(704) 333-5131</t>
  </si>
  <si>
    <t>1901 Crossing Place</t>
  </si>
  <si>
    <t>(281) 496-5100</t>
  </si>
  <si>
    <t>N.J. Ganslen and Associates</t>
  </si>
  <si>
    <t>1Q03</t>
  </si>
  <si>
    <t>4Q02</t>
  </si>
  <si>
    <t>SP-03-0124C.SH</t>
  </si>
  <si>
    <t>Eagle's Point Senior Housing (Smart Housing)</t>
  </si>
  <si>
    <t>1950 Webberville Road</t>
  </si>
  <si>
    <t>Javier Delgado</t>
  </si>
  <si>
    <t>Gina Copic, City of Austin</t>
  </si>
  <si>
    <t>974-3180</t>
  </si>
  <si>
    <t>SP-03-0123C</t>
  </si>
  <si>
    <t>Park Place</t>
  </si>
  <si>
    <t>9707 Anderson Mill Road</t>
  </si>
  <si>
    <t>Admiral Construction</t>
  </si>
  <si>
    <t>SP-03-0121C.SH</t>
  </si>
  <si>
    <t>Pleasant Valley Courtyards (Smart Housing)</t>
  </si>
  <si>
    <t>4509 E St Elmo Road</t>
  </si>
  <si>
    <t>SP-03-0098C.SH</t>
  </si>
  <si>
    <t>2401 E 6th Street</t>
  </si>
  <si>
    <t>Christopher Johnson</t>
  </si>
  <si>
    <t>Gilbert A Korman</t>
  </si>
  <si>
    <t>(915) 692-0430</t>
  </si>
  <si>
    <t>SP-02-0382CS.SH</t>
  </si>
  <si>
    <t>1803 E 20TH ST</t>
  </si>
  <si>
    <t>Greg  Wilber</t>
  </si>
  <si>
    <t>736-9969</t>
  </si>
  <si>
    <t>1q08</t>
  </si>
  <si>
    <t>Address Point ID</t>
  </si>
  <si>
    <t>modify to make different</t>
  </si>
  <si>
    <t>4701 STAGGERBRUSH RD</t>
  </si>
  <si>
    <t>4700 STAGGERBRUSH RD</t>
  </si>
  <si>
    <t>4600 MONTEREY OAKS BLVD</t>
  </si>
  <si>
    <t>Changes</t>
  </si>
  <si>
    <t>Swannee Apartments (resub of SP-07-0135C)</t>
  </si>
  <si>
    <t>one too many 3s?</t>
  </si>
  <si>
    <t>10143146, 10122658</t>
  </si>
  <si>
    <t>Gables Republic Park (resub of SP-2008-0130C)</t>
  </si>
  <si>
    <t>Moon Units (resub of SP-05-0389C)</t>
  </si>
  <si>
    <t>274002, 246287</t>
  </si>
  <si>
    <t>Longhorn Canyon Condos</t>
  </si>
  <si>
    <t>Forest Park  (Acacia Apartments)</t>
  </si>
  <si>
    <t>6301 W Parmer Ln</t>
  </si>
  <si>
    <t>Sarah Crocker</t>
  </si>
  <si>
    <t>512-476-6598</t>
  </si>
  <si>
    <t>Defunct</t>
  </si>
  <si>
    <t xml:space="preserve">3700  CLAWSON RD   </t>
  </si>
  <si>
    <t>404 W. Alpine (resub of SP-2008-0144C)</t>
  </si>
  <si>
    <t>10248393, 10125515</t>
  </si>
  <si>
    <t>Spyglass Condominiums (new project)</t>
  </si>
  <si>
    <t>10015 LAKE CREEK PARKWAY</t>
  </si>
  <si>
    <t xml:space="preserve">13425 N F M 620 </t>
  </si>
  <si>
    <t>9009 N F M 620</t>
  </si>
  <si>
    <t>800 W Slaughter Ln</t>
  </si>
  <si>
    <t>Castle West (resub of SP-2007-0721C)</t>
  </si>
  <si>
    <t>Muniz Mixed Use</t>
  </si>
  <si>
    <t>Mitchell S. Stein, Stein Engineering</t>
  </si>
  <si>
    <t>(512) 587.4302</t>
  </si>
  <si>
    <t>Domain Block XI Mixed Use MF</t>
  </si>
  <si>
    <t xml:space="preserve">3121  PALM WAY </t>
  </si>
  <si>
    <t>(512) 328.0011</t>
  </si>
  <si>
    <t>Juan Valera, ATS Engineers</t>
  </si>
  <si>
    <t>(512) 328.6995</t>
  </si>
  <si>
    <t>Robert Sherman; Sbg Realty Advisors, Inc.</t>
  </si>
  <si>
    <t>Bill Hoff; South Austin Land Venture, Ltd.</t>
  </si>
  <si>
    <t>Bob Koster; Lockwood et al Inc.</t>
  </si>
  <si>
    <t>10900 S I 35 SVC RD NB</t>
  </si>
  <si>
    <t>1201 S Lamar Boulevard</t>
  </si>
  <si>
    <t>14200 TANDEM BLVD</t>
  </si>
  <si>
    <t>117 SAN ANTONIO ST</t>
  </si>
  <si>
    <t>12400 METRIC BLVD</t>
  </si>
  <si>
    <t>1219 CASTLE HILL ST</t>
  </si>
  <si>
    <t>4947 SPICEWOOD SPRINGS RD</t>
  </si>
  <si>
    <t>5602 JIM HOGG AVE</t>
  </si>
  <si>
    <t>15721 F M 1325 RD</t>
  </si>
  <si>
    <t>615 W 22ND ST</t>
  </si>
  <si>
    <t>Sam Patel, Canterbru Homes of Texas</t>
  </si>
  <si>
    <t>372-3706</t>
  </si>
  <si>
    <t>Brent Hammond, Austin Civil Engineering</t>
  </si>
  <si>
    <t>306-0018</t>
  </si>
  <si>
    <t>1155 Barton Springs Rd</t>
  </si>
  <si>
    <t>2810 Hemphill Park</t>
  </si>
  <si>
    <t>Willow Park Apartments</t>
  </si>
  <si>
    <t>Twelve Oaks Condominiums</t>
  </si>
  <si>
    <t>Arrakis Co-Op</t>
  </si>
  <si>
    <t>Monaco Condominiums</t>
  </si>
  <si>
    <t>Villas of Guadalupe (Smart Housing)</t>
  </si>
  <si>
    <t>Wells Branch Apartments (re-sub of SP-01-0378C)</t>
  </si>
  <si>
    <t>The Terrace at Pecan Park, resub of SP-01-0400C</t>
  </si>
  <si>
    <t>245849, 229077, 169980</t>
  </si>
  <si>
    <t xml:space="preserve">6300 FLETCHER LA  </t>
  </si>
  <si>
    <t>8546 ADIRONDACK TRL</t>
  </si>
  <si>
    <t>2302 E WILLIAM CANNON DR</t>
  </si>
  <si>
    <t>SPYGLASS DR  / BARTON SKWY</t>
  </si>
  <si>
    <t>3001 S CONGRESS AVE</t>
  </si>
  <si>
    <t>SP-03-0405D</t>
  </si>
  <si>
    <t>209205, 219647, 225916</t>
  </si>
  <si>
    <t>12800 Center Lake Dr</t>
  </si>
  <si>
    <t>3226 W Slaughter Ln</t>
  </si>
  <si>
    <t>6708 Manchaca Rd</t>
  </si>
  <si>
    <t>1100 S LAMAR BLVD</t>
  </si>
  <si>
    <t>SP-2011-0258C</t>
  </si>
  <si>
    <t>Camden Lamar Heights</t>
  </si>
  <si>
    <t>5400 N LAMAR BLVD</t>
  </si>
  <si>
    <t>SP-2011-0265C</t>
  </si>
  <si>
    <t>SP-2011-0247C</t>
  </si>
  <si>
    <t>10800 LAKELINE BLVD</t>
  </si>
  <si>
    <t>SP-2011-0271C</t>
  </si>
  <si>
    <t>Spectrum at Parmer Apartments</t>
  </si>
  <si>
    <t>9520 SPECTRUM DR</t>
  </si>
  <si>
    <t>SP-2011-0249C</t>
  </si>
  <si>
    <t>SP-07-0027C(XT2)</t>
  </si>
  <si>
    <t>Lakeline Boulevard Multi-Family</t>
  </si>
  <si>
    <t>2801 S LAKELINE BLVD</t>
  </si>
  <si>
    <t>SP-2011-0255C</t>
  </si>
  <si>
    <t>Fannie Mae Stewart Village</t>
  </si>
  <si>
    <t>1902 E 22ND ST</t>
  </si>
  <si>
    <t>512.327.2946</t>
  </si>
  <si>
    <t>512.535.7489</t>
  </si>
  <si>
    <t>504.237.4288</t>
  </si>
  <si>
    <t>512.836.3113</t>
  </si>
  <si>
    <t>James Schissler, Jones and Carter</t>
  </si>
  <si>
    <t>M. Simmons-Smith</t>
  </si>
  <si>
    <t>Don Sansom, Urban Design Group</t>
  </si>
  <si>
    <t>The Addison on Burnet</t>
  </si>
  <si>
    <t>Jonathan R. Neslund, Bury and Partners</t>
  </si>
  <si>
    <t>Matthew Stewart, Big Red Dog Inc.</t>
  </si>
  <si>
    <t>Canyon Ridge Phase B</t>
  </si>
  <si>
    <t>Bryan Barry, Cunningham Allen Inc.</t>
  </si>
  <si>
    <t>10626165, 10469536, 299739</t>
  </si>
  <si>
    <t>Ron Pritchard, Hanrahan Pritchard Eng.</t>
  </si>
  <si>
    <t>Leia Novosad, Urban Design Group</t>
  </si>
  <si>
    <t>A.J. Ghaddar, Ghaddar and Assoc.</t>
  </si>
  <si>
    <t>Sarah Crocker, Crocker Consultants</t>
  </si>
  <si>
    <t>Ryan Diepenbrock, Tarrytown Court LP</t>
  </si>
  <si>
    <t>10642816, 10061369</t>
  </si>
  <si>
    <t>10626727, 10042579</t>
  </si>
  <si>
    <t>Will Schnier, Big Red Dog Inc.</t>
  </si>
  <si>
    <t>Northwood Apartments</t>
  </si>
  <si>
    <t>Gregory Griffin, Griffin Engineering</t>
  </si>
  <si>
    <t>Steven J. Bertke, Bury and Partners</t>
  </si>
  <si>
    <t>836-3113</t>
  </si>
  <si>
    <t>300772, 204606</t>
  </si>
  <si>
    <t>Andrew Estes, Metric Millenium, LP</t>
  </si>
  <si>
    <t>Theresa Canchola, Waterstone Development</t>
  </si>
  <si>
    <t>Gary Mefford</t>
  </si>
  <si>
    <t>SP-07-0003C</t>
  </si>
  <si>
    <t>Costa Bella Market</t>
  </si>
  <si>
    <t>Crescent Machinery</t>
  </si>
  <si>
    <t>Jim Hogg Condos</t>
  </si>
  <si>
    <t>Riverplace Townhomes</t>
  </si>
  <si>
    <t>Summit Condominiums</t>
  </si>
  <si>
    <t>2Q10</t>
  </si>
  <si>
    <t>2q10</t>
  </si>
  <si>
    <t>(512) 292-8000</t>
  </si>
  <si>
    <t>SP-05-1370C</t>
  </si>
  <si>
    <t>1500 SUMMIT ST</t>
  </si>
  <si>
    <t>SP-05-1533C.SH</t>
  </si>
  <si>
    <t>11909 SAMSUNG BLVD</t>
  </si>
  <si>
    <t>SP-05-1575C</t>
  </si>
  <si>
    <t>603 DAVIS ST</t>
  </si>
  <si>
    <t>SP-05-1376C</t>
  </si>
  <si>
    <t>2410 LEON ST</t>
  </si>
  <si>
    <t>SP-05-1522D</t>
  </si>
  <si>
    <t>8601 ANDERSON MILL RD</t>
  </si>
  <si>
    <t>Copperfield Condominiums</t>
  </si>
  <si>
    <t>1101 E PARMER LN</t>
  </si>
  <si>
    <t>SP-2009-0377C</t>
  </si>
  <si>
    <t>projects regardless of current pipeline position or development status.</t>
  </si>
  <si>
    <r>
      <t xml:space="preserve">Please see the </t>
    </r>
    <r>
      <rPr>
        <b/>
        <sz val="20"/>
        <color indexed="10"/>
        <rFont val="Arial"/>
        <family val="2"/>
      </rPr>
      <t>Changes</t>
    </r>
    <r>
      <rPr>
        <b/>
        <sz val="20"/>
        <color indexed="12"/>
        <rFont val="Arial"/>
        <family val="2"/>
      </rPr>
      <t xml:space="preserve"> </t>
    </r>
    <r>
      <rPr>
        <b/>
        <sz val="20"/>
        <color indexed="20"/>
        <rFont val="Arial"/>
        <family val="2"/>
      </rPr>
      <t xml:space="preserve">worksheet for details and the </t>
    </r>
    <r>
      <rPr>
        <b/>
        <sz val="20"/>
        <color indexed="10"/>
        <rFont val="Arial"/>
        <family val="2"/>
      </rPr>
      <t>Data</t>
    </r>
    <r>
      <rPr>
        <b/>
        <sz val="20"/>
        <color indexed="20"/>
        <rFont val="Arial"/>
        <family val="2"/>
      </rPr>
      <t xml:space="preserve"> worksheet for a full listing of all </t>
    </r>
  </si>
  <si>
    <t>1q10</t>
  </si>
  <si>
    <t>Whitestones at 25th</t>
  </si>
  <si>
    <t>SP-01-0412D</t>
  </si>
  <si>
    <t>Pyramid Drive Apartments, resub of SP-00-2501D</t>
  </si>
  <si>
    <t>12007 North Lamar Boulevard</t>
  </si>
  <si>
    <t>12007 N LAMAR BLVD</t>
  </si>
  <si>
    <t>Bryan Wooten, Merrimac Land LTD</t>
  </si>
  <si>
    <t>345-5088</t>
  </si>
  <si>
    <t xml:space="preserve">8021 N F M 620 Rd                                </t>
  </si>
  <si>
    <t>Skybridge Apartments (fka North Bluff Apartments)</t>
  </si>
  <si>
    <t xml:space="preserve">Ridgecrest (Summit Park of Wells Branch) </t>
  </si>
  <si>
    <t>3101 Wells Branch Pkwy</t>
  </si>
  <si>
    <t>SPC-97-0075B</t>
  </si>
  <si>
    <t>Richard Lee</t>
  </si>
  <si>
    <t>Callaway Development, Dwayne Brown</t>
  </si>
  <si>
    <t>210-822-0200</t>
  </si>
  <si>
    <t>SP-2008-0362D</t>
  </si>
  <si>
    <t>78734</t>
  </si>
  <si>
    <t>SP-2008-0371C</t>
  </si>
  <si>
    <t>17037 ROCKY RIDGE RD</t>
  </si>
  <si>
    <t>SP-2008-0390D</t>
  </si>
  <si>
    <t>The Retreat at Lake Travis</t>
  </si>
  <si>
    <t>12</t>
  </si>
  <si>
    <t>4000 E YAGER LN</t>
  </si>
  <si>
    <t>SP-2008-0387C</t>
  </si>
  <si>
    <t>78653</t>
  </si>
  <si>
    <t>SPC-2008-0400C</t>
  </si>
  <si>
    <t>Guadalupe Condos</t>
  </si>
  <si>
    <t>2815 Guadalupe St</t>
  </si>
  <si>
    <t>3621 W SLAUGHTER LN</t>
  </si>
  <si>
    <t>Cityview on the Lake (fka Star Riverside) (resub of SP-06-0240C)</t>
  </si>
  <si>
    <t>SP-2010-0308C.SH</t>
  </si>
  <si>
    <t>GranMarc Mixed Use Multifamily</t>
  </si>
  <si>
    <t>510 West 26th Street</t>
  </si>
  <si>
    <t>Tim Finley, The Finley Company</t>
  </si>
  <si>
    <t>478-0885</t>
  </si>
  <si>
    <t>SP-2008-0263C</t>
  </si>
  <si>
    <t>Royal Oaks Estates</t>
  </si>
  <si>
    <t xml:space="preserve">6500 MANCHACA RD   </t>
  </si>
  <si>
    <t>SP-2008-0290C</t>
  </si>
  <si>
    <t xml:space="preserve">10511  LAKELINE BLVD   </t>
  </si>
  <si>
    <t>SP-2008-0289C</t>
  </si>
  <si>
    <t xml:space="preserve">2606  WILSON ST   </t>
  </si>
  <si>
    <t>SP-2008-0314C</t>
  </si>
  <si>
    <t>SP-2008-0332C</t>
  </si>
  <si>
    <t xml:space="preserve">500 S 3RD ST   </t>
  </si>
  <si>
    <t>SP-2008-0331D</t>
  </si>
  <si>
    <t>78617</t>
  </si>
  <si>
    <t xml:space="preserve">5516 E SH 71  WB  </t>
  </si>
  <si>
    <t>address point</t>
  </si>
  <si>
    <t>512.244.4279</t>
  </si>
  <si>
    <t>512.314.3100</t>
  </si>
  <si>
    <t>512.589.4913</t>
  </si>
  <si>
    <t>512.347.0040</t>
  </si>
  <si>
    <t>512.328.0011</t>
  </si>
  <si>
    <t>512.441.9493</t>
  </si>
  <si>
    <t>512.452.0371</t>
  </si>
  <si>
    <t>512.363.8676</t>
  </si>
  <si>
    <t>512.439.4700</t>
  </si>
  <si>
    <t>512.627.8815</t>
  </si>
  <si>
    <t>512.918.3343</t>
  </si>
  <si>
    <t>512.899.2246</t>
  </si>
  <si>
    <t>512.791.0778</t>
  </si>
  <si>
    <t>Tim Hunter, Cooridor Consulting</t>
  </si>
  <si>
    <t xml:space="preserve">Brodie Ranch - Phase C </t>
  </si>
  <si>
    <t>Robert Peerman, Continental Homes of Texas</t>
  </si>
  <si>
    <t>512.345.4663</t>
  </si>
  <si>
    <t>Geoffrey Simpson, Kaplan Acquisitions</t>
  </si>
  <si>
    <t xml:space="preserve">10011 STONELAKE BLVD   </t>
  </si>
  <si>
    <t>Scott Morse, Morse Family Foundation</t>
  </si>
  <si>
    <t>512.473.2590</t>
  </si>
  <si>
    <t>Danny Waters, Waters Custom Homes</t>
  </si>
  <si>
    <t>Kurt Simons, Simons Development</t>
  </si>
  <si>
    <t>512.327.7070</t>
  </si>
  <si>
    <t>Daniel Mahoney, Bury and Partners</t>
  </si>
  <si>
    <t>Gary Douglas, Wagner and Brown</t>
  </si>
  <si>
    <t>432.686.1500</t>
  </si>
  <si>
    <t>Gemsong Perry, Jones and Carter</t>
  </si>
  <si>
    <t>Danny Miller, LJA Engineering</t>
  </si>
  <si>
    <t>Carl McClendon, McClendon and Associates</t>
  </si>
  <si>
    <t>Jonny Finley, Gray-Jansing</t>
  </si>
  <si>
    <t>The District at SoCo (SMART Housing)</t>
  </si>
  <si>
    <t>01/57/2010</t>
  </si>
  <si>
    <t xml:space="preserve">1410 WOODLAWN BLVD   </t>
  </si>
  <si>
    <t>Steve Wenzel, Espey Consultants</t>
  </si>
  <si>
    <t>512.326.5659</t>
  </si>
  <si>
    <t>4Q08</t>
  </si>
  <si>
    <t>Crestview Station (resubs of SP-05-1713C, SP-05-1523D)</t>
  </si>
  <si>
    <t>Gabriel Bruehl, Bury + Partners</t>
  </si>
  <si>
    <t>2Q07</t>
  </si>
  <si>
    <t>1Q07</t>
  </si>
  <si>
    <t>San Jose Lofts</t>
  </si>
  <si>
    <t>Norwalk Condominiums</t>
  </si>
  <si>
    <t>Lakeline Square</t>
  </si>
  <si>
    <t>Rainey + Davis</t>
  </si>
  <si>
    <t>Mirada Condominiums</t>
  </si>
  <si>
    <t>La Vista De Guadalupe (Smart Housing)</t>
  </si>
  <si>
    <t>Chalk Rock Canyon (fka Carmel Valley-- Smart Housing )</t>
  </si>
  <si>
    <t>Contessa Dormitory East (SH)</t>
  </si>
  <si>
    <t>2700 Nueces St</t>
  </si>
  <si>
    <t>2707 Rio Grande St</t>
  </si>
  <si>
    <t>709 W 22nd St</t>
  </si>
  <si>
    <t>Contessa Dormitory West (SH)</t>
  </si>
  <si>
    <t>Narrative of overall market trends and observations from the City Demographer.</t>
  </si>
  <si>
    <t>Graph of Units Submitted</t>
  </si>
  <si>
    <t>Graph showing the number of multifamily units submitted for site plan review since 1992.</t>
  </si>
  <si>
    <t>Pipeline Summary</t>
  </si>
  <si>
    <t>Summary of units and projects by status (pipeline position).</t>
  </si>
  <si>
    <t>Data</t>
  </si>
  <si>
    <t>Bob Ruggio, PDQ Austin Overlook, INC</t>
  </si>
  <si>
    <t>Mary Ellen Barlow</t>
  </si>
  <si>
    <t>(310) 301-0272</t>
  </si>
  <si>
    <t>485-2515</t>
  </si>
  <si>
    <t>Lonnie Spraberry</t>
  </si>
  <si>
    <t>(713) 361-7200</t>
  </si>
  <si>
    <t>516 DAWSON ROAD</t>
  </si>
  <si>
    <t>Steffen Wolf, PT Investments</t>
  </si>
  <si>
    <t>457-8600</t>
  </si>
  <si>
    <t>12201 DESSAU RD</t>
  </si>
  <si>
    <t>Fairfield Residential, Benny Wooley</t>
  </si>
  <si>
    <t>2505 Enfield Road</t>
  </si>
  <si>
    <t>4q07</t>
  </si>
  <si>
    <t>4Q07</t>
  </si>
  <si>
    <t xml:space="preserve">2111 WHELESS LN   </t>
  </si>
  <si>
    <t xml:space="preserve">Phil Moncada, AEC Inc. </t>
  </si>
  <si>
    <t>Donna Gelati</t>
  </si>
  <si>
    <t>Eagle's Landing Apartments</t>
  </si>
  <si>
    <t>1630 Melibee Trail</t>
  </si>
  <si>
    <t>1631 Melibee Trail</t>
  </si>
  <si>
    <t>SP-02-0250C.SH</t>
  </si>
  <si>
    <t>2810 HEMPHILL PARK</t>
  </si>
  <si>
    <t>1Q02</t>
  </si>
  <si>
    <t>2Q02</t>
  </si>
  <si>
    <t>3011 SPEEDWAY</t>
  </si>
  <si>
    <t>11215 S I 35 Svc Rd Nb</t>
  </si>
  <si>
    <t>6300 S Congress Ave</t>
  </si>
  <si>
    <t xml:space="preserve">Douglas Landing                                                                                                                                                                                    </t>
  </si>
  <si>
    <t>2347 Douglas Street</t>
  </si>
  <si>
    <t>SP-92-0165C</t>
  </si>
  <si>
    <t xml:space="preserve">Cliffs at Barton Creek </t>
  </si>
  <si>
    <t>3050 Tamarron Blvd</t>
  </si>
  <si>
    <t>Murfee Engineering</t>
  </si>
  <si>
    <t>512-327-9204</t>
  </si>
  <si>
    <t>Joe Williams; Mcneil Place Partners, LP</t>
  </si>
  <si>
    <t>Salado Street Studio Lofts</t>
  </si>
  <si>
    <t>River City Lofts</t>
  </si>
  <si>
    <t>San Felipe Condominiums</t>
  </si>
  <si>
    <t>Sunridge Townhomes</t>
  </si>
  <si>
    <t>Ashton Woods</t>
  </si>
  <si>
    <t>Springdale Estates (Smart Housing)</t>
  </si>
  <si>
    <t>Woods at Century Park Condominiums</t>
  </si>
  <si>
    <t>2615 San Pedro St</t>
  </si>
  <si>
    <t>4601 E St Elmo Rd</t>
  </si>
  <si>
    <t>911 Keith La</t>
  </si>
  <si>
    <t>SP-2007-0334C(XT1)</t>
  </si>
  <si>
    <t>SP-07-0095C(XT)</t>
  </si>
  <si>
    <t>SP-07-0089D(XT)</t>
  </si>
  <si>
    <t>SP-2010-0287C</t>
  </si>
  <si>
    <t>SP-2007-0727C(XT)</t>
  </si>
  <si>
    <t>SP-2010-0302D</t>
  </si>
  <si>
    <t>512.459.4734</t>
  </si>
  <si>
    <t xml:space="preserve">2301 S 5TH ST   </t>
  </si>
  <si>
    <t>10528873, 10039840</t>
  </si>
  <si>
    <t>6/212011</t>
  </si>
  <si>
    <t>The Oaks at Techridge</t>
  </si>
  <si>
    <t xml:space="preserve">SP-97-0245C              </t>
  </si>
  <si>
    <t>Arboretum Village  (Ash Creek Homes)</t>
  </si>
  <si>
    <t xml:space="preserve">SP-97-0156C              </t>
  </si>
  <si>
    <t xml:space="preserve">SP-00-2141C   </t>
  </si>
  <si>
    <t>Laurels at  Legend Oaks, Gardenhomes</t>
  </si>
  <si>
    <t xml:space="preserve">7500 Shadow Ridge Run </t>
  </si>
  <si>
    <t>Philip Haustein</t>
  </si>
  <si>
    <t>416-8600</t>
  </si>
  <si>
    <t>4800 W William Cannon Blvd</t>
  </si>
  <si>
    <t>SP-98-0134C</t>
  </si>
  <si>
    <t>SP-98-0278C</t>
  </si>
  <si>
    <t>SPC-02-0270C</t>
  </si>
  <si>
    <t>William Nalle</t>
  </si>
  <si>
    <t>327-8454</t>
  </si>
  <si>
    <t>SP-02-0272C</t>
  </si>
  <si>
    <t>13501 METRIC BLVD</t>
  </si>
  <si>
    <t>(972) 714-4744</t>
  </si>
  <si>
    <t xml:space="preserve">1100 BOWIE RD  </t>
  </si>
  <si>
    <t>78733</t>
  </si>
  <si>
    <t>SP-2007-0398C</t>
  </si>
  <si>
    <t xml:space="preserve">1010 10TH ST  </t>
  </si>
  <si>
    <t>The Austonian (fka 200 Congress Condominiums)</t>
  </si>
  <si>
    <t>4300 MC NEIL DR</t>
  </si>
  <si>
    <t>512-637-8241</t>
  </si>
  <si>
    <t>251501, 237763</t>
  </si>
  <si>
    <t>SP-05-1103C.SH</t>
  </si>
  <si>
    <t>Robertson Hill Block 19 (Resub of SP-04-0264C.SH)</t>
  </si>
  <si>
    <t>SP-00-2374B(XT)2</t>
  </si>
  <si>
    <t>Four Seasons Residences (fka Riverhouse)</t>
  </si>
  <si>
    <t>SP-01-0124C(XT)</t>
  </si>
  <si>
    <t>SP-2008-0006C.SH</t>
  </si>
  <si>
    <t>Cobra Studios (Smart Housing)</t>
  </si>
  <si>
    <t xml:space="preserve">902 GARDNER RD   </t>
  </si>
  <si>
    <t xml:space="preserve">3400 IH 35 SVRD SB  </t>
  </si>
  <si>
    <t>SP-2008-0043C</t>
  </si>
  <si>
    <t xml:space="preserve">7000 CONVICT HILL RD   </t>
  </si>
  <si>
    <t>SP-2008-0041C</t>
  </si>
  <si>
    <t>West 15th Street Condos</t>
  </si>
  <si>
    <t xml:space="preserve">515 15TH ST   </t>
  </si>
  <si>
    <t>SP-2008-0045C.SH</t>
  </si>
  <si>
    <t xml:space="preserve">904 22ND HALF ST   </t>
  </si>
  <si>
    <t>SP-2008-0063C</t>
  </si>
  <si>
    <t>SP-2008-0084D</t>
  </si>
  <si>
    <t>Villagio of Austin</t>
  </si>
  <si>
    <t xml:space="preserve">11201 FM 620 RD   </t>
  </si>
  <si>
    <t>452-4228</t>
  </si>
  <si>
    <t>Gables 5th Street Commons (resub of SP-06-0295C)</t>
  </si>
  <si>
    <t>310759, 296623</t>
  </si>
  <si>
    <t>Fortis Communities</t>
  </si>
  <si>
    <t>David Mahn, Benchmark Development</t>
  </si>
  <si>
    <t>Jim Shaw, Parker Lane Seniors Apt.</t>
  </si>
  <si>
    <t>347-9903</t>
  </si>
  <si>
    <t>Larry Warshaw, East End Partners</t>
  </si>
  <si>
    <t>495-9190</t>
  </si>
  <si>
    <t>AMLI At Anderson Mill</t>
  </si>
  <si>
    <t>The Quarters at Grayson House</t>
  </si>
  <si>
    <t>The Quarters at Nueces House</t>
  </si>
  <si>
    <t>Scott Price, Metro National</t>
  </si>
  <si>
    <t>713-973-6400</t>
  </si>
  <si>
    <t>Nico Ilai, Urbane Homes</t>
  </si>
  <si>
    <t>450-1058</t>
  </si>
  <si>
    <t>Charles Webb, Lake Travis Pro. Center</t>
  </si>
  <si>
    <t>Steve Keller, Creekstone Builders</t>
  </si>
  <si>
    <t>SP-00-2442C</t>
  </si>
  <si>
    <t>Warner Stone, Meyer Financial</t>
  </si>
  <si>
    <t>719-9292</t>
  </si>
  <si>
    <t>SP-00-2432C</t>
  </si>
  <si>
    <t>7000 CONVICT HILL RD</t>
  </si>
  <si>
    <t>SP-06-0665D</t>
  </si>
  <si>
    <t>SP-06-0791C.SH</t>
  </si>
  <si>
    <t>SP-06-0602C</t>
  </si>
  <si>
    <t>2105 GOODRICH AVE</t>
  </si>
  <si>
    <t>SP-06-0609C</t>
  </si>
  <si>
    <t>Canyon Springs  (Twin Rock)</t>
  </si>
  <si>
    <t>The South 5th (fka Bouldin Green and Bouldin Lofts)</t>
  </si>
  <si>
    <t>10525713, 312308, 309562</t>
  </si>
  <si>
    <t>10500883, 312221</t>
  </si>
  <si>
    <t>10500903, 294750</t>
  </si>
  <si>
    <t>Pecan Park Condos (resub of SP-06-0209C)</t>
  </si>
  <si>
    <t>3120 UNIVERSITY CLUB DR</t>
  </si>
  <si>
    <t>Bluffs at Williamson Creek</t>
  </si>
  <si>
    <t>3200 East Stassney</t>
  </si>
  <si>
    <t>SP-05-0502CF.1</t>
  </si>
  <si>
    <t>The Domain (SH)</t>
  </si>
  <si>
    <t>11400 Burnet Rd</t>
  </si>
  <si>
    <t>11400 BURNET RD</t>
  </si>
  <si>
    <t>Ken Aicklen, The Domain Group</t>
  </si>
  <si>
    <t>244-9620</t>
  </si>
  <si>
    <t>SP-05-0683C.SH</t>
  </si>
  <si>
    <t>Waterstone (SH)</t>
  </si>
  <si>
    <t>420 W Slaughter Ln</t>
  </si>
  <si>
    <t>Jon Kanak, Bury and Partner Inc.</t>
  </si>
  <si>
    <t>SP-05-1179C.SH</t>
  </si>
  <si>
    <t>West Campus Student Housing (SH)</t>
  </si>
  <si>
    <t>2704 Rio Grande St</t>
  </si>
  <si>
    <t>2704 RIO GRANDE ST</t>
  </si>
  <si>
    <t>(512) 258-5109</t>
  </si>
  <si>
    <t>O. Phillip Breland, Lumberman's</t>
  </si>
  <si>
    <t>(512) 434-5773</t>
  </si>
  <si>
    <t xml:space="preserve">301 W 3RD ST   </t>
  </si>
  <si>
    <t>SP-2007-0214C</t>
  </si>
  <si>
    <t>East Bouldin Lofts</t>
  </si>
  <si>
    <t xml:space="preserve">1417 S 1ST ST    </t>
  </si>
  <si>
    <t>SP-2007-0268C.SH</t>
  </si>
  <si>
    <t>House of Tutors (Smart Housing)</t>
  </si>
  <si>
    <t>8th Street Lofts</t>
  </si>
  <si>
    <t xml:space="preserve">1114 E 8TH ST   </t>
  </si>
  <si>
    <t>The Domain, T1 Building (new submittal, diff. proj. from SP-05-0502CF.1)</t>
  </si>
  <si>
    <t>1q07</t>
  </si>
  <si>
    <t>2q07</t>
  </si>
  <si>
    <t>City of Austin Multifamily Report--Data Body</t>
  </si>
  <si>
    <t xml:space="preserve">6000 Shepherd Mountain </t>
  </si>
  <si>
    <t>721 CONGRESS AVE</t>
  </si>
  <si>
    <t>1Q05</t>
  </si>
  <si>
    <t>SP-05-1205C</t>
  </si>
  <si>
    <t>807 E 14TH ST</t>
  </si>
  <si>
    <t>SP-05-1224C</t>
  </si>
  <si>
    <t>901 RED RIVER ST</t>
  </si>
  <si>
    <t>SP-06-0583C</t>
  </si>
  <si>
    <t>200 CONGRESS AVE</t>
  </si>
  <si>
    <t>David Mahm, Benchmark Development</t>
  </si>
  <si>
    <t>El Milagro</t>
  </si>
  <si>
    <t>7708 SAN FELIPE BLVD</t>
  </si>
  <si>
    <t>512-472-1179</t>
  </si>
  <si>
    <t>5001 E OLTORF ST</t>
  </si>
  <si>
    <t>SP-01-0497D</t>
  </si>
  <si>
    <t>Hudson Harbor Condos, resub of SP-00-2478D</t>
  </si>
  <si>
    <t>SP-01-0371D</t>
  </si>
  <si>
    <t>Village on Congress (fka Soco Mixed-Use)</t>
  </si>
  <si>
    <t>3201 DUVAL RD</t>
  </si>
  <si>
    <t>2200 S PLEASANT VALLEY RD</t>
  </si>
  <si>
    <t>150 CYPRESS CREEK ROAD</t>
  </si>
  <si>
    <t>1000 W HOWARD LN</t>
  </si>
  <si>
    <t>2900 SUNRIDGE DRIVE</t>
  </si>
  <si>
    <t>1300 W DITTMAR RD</t>
  </si>
  <si>
    <t>SP-06-0507D</t>
  </si>
  <si>
    <t>2025 CALLE CALICHE</t>
  </si>
  <si>
    <t>2931 E 12TH ST</t>
  </si>
  <si>
    <t>5921 HI LINE RD</t>
  </si>
  <si>
    <t>SP-06-0410C</t>
  </si>
  <si>
    <t>6000 S CONGRESS AVE</t>
  </si>
  <si>
    <t>SP-06-0440C</t>
  </si>
  <si>
    <t>SP-03-0357C(XT)</t>
  </si>
  <si>
    <t>4600 Seton Center Pkwy</t>
  </si>
  <si>
    <t>Bill Scudder</t>
  </si>
  <si>
    <t>512-472-4882</t>
  </si>
  <si>
    <t xml:space="preserve">SP-97-0130C              </t>
  </si>
  <si>
    <t>David Minter</t>
  </si>
  <si>
    <t>512-474-0668</t>
  </si>
  <si>
    <t>SP-93-0552C</t>
  </si>
  <si>
    <t xml:space="preserve">The Hamilton </t>
  </si>
  <si>
    <t>2206 Panther Trail</t>
  </si>
  <si>
    <t>2601 Scofield Ridge Parkway</t>
  </si>
  <si>
    <t>12501 Harris Ridge Boulevard</t>
  </si>
  <si>
    <t>7505 Blessing Avenue</t>
  </si>
  <si>
    <t>1609 HARTFORD RD</t>
  </si>
  <si>
    <t>SP-05-1664C</t>
  </si>
  <si>
    <t>217 S LAMAR BLVD</t>
  </si>
  <si>
    <t>SP-05-1666D</t>
  </si>
  <si>
    <t>RIVER HILLS RD</t>
  </si>
  <si>
    <t>2101 RIO GRANDE ST</t>
  </si>
  <si>
    <t>SP-05-1691C.SH</t>
  </si>
  <si>
    <t>SP-05-1694C.SH</t>
  </si>
  <si>
    <t>SP-05-1699C</t>
  </si>
  <si>
    <t>1000 Collinwood West Drive</t>
  </si>
  <si>
    <t>SP-00-2077D</t>
  </si>
  <si>
    <t>Sterling University Canyon (Oltorf MF)</t>
  </si>
  <si>
    <t xml:space="preserve">Jefferson Scofield Ridge North </t>
  </si>
  <si>
    <t xml:space="preserve">Jefferson Scofield Ridge South </t>
  </si>
  <si>
    <t>2600 Scofield Ridge Parkway</t>
  </si>
  <si>
    <t>Goodrich Condos</t>
  </si>
  <si>
    <t>2105 Goodrich Avenue</t>
  </si>
  <si>
    <t>MLK Station Mixed Use (defunct)</t>
  </si>
  <si>
    <t>Fred Ballard, Ash Financing</t>
  </si>
  <si>
    <t>Oak Bluffs Condos</t>
  </si>
  <si>
    <t>10068072, 313908</t>
  </si>
  <si>
    <t>Colonial Grand at Cityway (resub of SP-07-0156C)</t>
  </si>
  <si>
    <t>573-2866</t>
  </si>
  <si>
    <t>Payam Sarabi, 2021 Lofts GP, LLC</t>
  </si>
  <si>
    <t>Lawnmont Plaza</t>
  </si>
  <si>
    <t>SP-06-0352C</t>
  </si>
  <si>
    <t>Steven Frost, Vickery and Associates</t>
  </si>
  <si>
    <t>494-8014</t>
  </si>
  <si>
    <t>John Graham, JG Buff  and Associates</t>
  </si>
  <si>
    <t>617-6301</t>
  </si>
  <si>
    <t>Greg Ulcak, Ulcak Engineering</t>
  </si>
  <si>
    <t>423-1916</t>
  </si>
  <si>
    <t>10074963, 305720</t>
  </si>
  <si>
    <t>Daniel Mahony, Bury and Partners</t>
  </si>
  <si>
    <t xml:space="preserve">2717 South Lamar BLVD  </t>
  </si>
  <si>
    <t>13090 Pond Springs Rd</t>
  </si>
  <si>
    <t>98 San Jacinto Blvd</t>
  </si>
  <si>
    <t>476-9900</t>
  </si>
  <si>
    <t>1400 S. Congress - East (resub of SP-04-1117C)</t>
  </si>
  <si>
    <t>Alderbrook Apartments, Phase II (resub of SP-99-0224D)</t>
  </si>
  <si>
    <t>SP-2008-0276D</t>
  </si>
  <si>
    <t>402-0718</t>
  </si>
  <si>
    <t>Jeff Shindel, Texas Design Interests</t>
  </si>
  <si>
    <t>301-3389</t>
  </si>
  <si>
    <t>David Manning, Austin Pacific Summit</t>
  </si>
  <si>
    <t>(949) 852-0322</t>
  </si>
  <si>
    <t>Aviara MF Project on Old Bee Cave</t>
  </si>
  <si>
    <t>Kate Grossman, Urban Design Group</t>
  </si>
  <si>
    <t>Stratus on Slaughter Multifamily</t>
  </si>
  <si>
    <t>Lockwood Engineers</t>
  </si>
  <si>
    <t>512-343-9197</t>
  </si>
  <si>
    <t>SP-99-0043D</t>
  </si>
  <si>
    <t>The Reserve at Rattan Creek</t>
  </si>
  <si>
    <t>7000 Parmer Lane West</t>
  </si>
  <si>
    <t>Cedar Park</t>
  </si>
  <si>
    <t xml:space="preserve">Cedar Point </t>
  </si>
  <si>
    <t>3050 TAMARRON BLVD</t>
  </si>
  <si>
    <t>5525 CITY PARK RD</t>
  </si>
  <si>
    <t>1000 COLLINWOOD WEST DR</t>
  </si>
  <si>
    <t>4306 MANSFIELD DAM RD</t>
  </si>
  <si>
    <t>12505 COPPERFIELD DR</t>
  </si>
  <si>
    <t>4501 E RIVERSIDE DRIVE</t>
  </si>
  <si>
    <t>Lonnie Ray Lehman</t>
  </si>
  <si>
    <t>(512) 858-3029</t>
  </si>
  <si>
    <t>Will Schnier, Big Red Dog Engineering</t>
  </si>
  <si>
    <t>(512) 669-5560</t>
  </si>
  <si>
    <t>4Q10</t>
  </si>
  <si>
    <t>1Q11</t>
  </si>
  <si>
    <t>SP-2010-0356CF.2</t>
  </si>
  <si>
    <t>Avery Station</t>
  </si>
  <si>
    <t>10900 1/2 STAKED PLAINS DR</t>
  </si>
  <si>
    <t>David Miller, Bury and Partners</t>
  </si>
  <si>
    <t>SP-2010-0294C</t>
  </si>
  <si>
    <t>Bremond Multifamily (12 stories)</t>
  </si>
  <si>
    <t>805 NUECES ST</t>
  </si>
  <si>
    <t>Ron Pritchard, Hanrahan Prichard Eng.</t>
  </si>
  <si>
    <t>SPC-2010-0358C</t>
  </si>
  <si>
    <t>Davenport West Garden Homes</t>
  </si>
  <si>
    <t>4501 WESTLAKE DR</t>
  </si>
  <si>
    <t xml:space="preserve">Kevin M. Flahive, Coats and Rose et al </t>
  </si>
  <si>
    <t>512.541.3597</t>
  </si>
  <si>
    <t>SP-2010-0373C</t>
  </si>
  <si>
    <t>1303 ROBERT E LEE RD</t>
  </si>
  <si>
    <t>SP-2010-0378C</t>
  </si>
  <si>
    <t>Mueller 6-plexes</t>
  </si>
  <si>
    <t>4300 BERKMAN DR</t>
  </si>
  <si>
    <t>Hunter Shadburne, Austin Civil Engineering</t>
  </si>
  <si>
    <t>512.306.0018</t>
  </si>
  <si>
    <t>SP-05-0811C</t>
  </si>
  <si>
    <t>Springdale Condominiums (resub of SP-06-0744C)</t>
  </si>
  <si>
    <t xml:space="preserve">2302 E William Cannon Dr                         </t>
  </si>
  <si>
    <t>(512) 974-3180</t>
  </si>
  <si>
    <t>The Texan-West Campus (SH)</t>
  </si>
  <si>
    <t>La Vista on Lavaca (defunct)</t>
  </si>
  <si>
    <t>Mary Gerrero-McDonald</t>
  </si>
  <si>
    <t>327-2166</t>
  </si>
  <si>
    <t>9010 Sendera Mesa Drive</t>
  </si>
  <si>
    <t>9010 SENDERA MESA DR</t>
  </si>
  <si>
    <t>SP-01-0433C</t>
  </si>
  <si>
    <t>On-the-Green Villas</t>
  </si>
  <si>
    <t>SP-01-0440C</t>
  </si>
  <si>
    <t>SP-01-0477C</t>
  </si>
  <si>
    <t>11215 S I 35 SVC RD NB</t>
  </si>
  <si>
    <t>Robert Mann, Lumbermen's</t>
  </si>
  <si>
    <t>SP-2007-0252C</t>
  </si>
  <si>
    <t>SP-2007-0265D</t>
  </si>
  <si>
    <t>Broadstone Grand Avenue Apartments</t>
  </si>
  <si>
    <t xml:space="preserve">11016 1/2   BURNET RD    </t>
  </si>
  <si>
    <t>SP-2007-0276C</t>
  </si>
  <si>
    <t>Woodlands of Austin</t>
  </si>
  <si>
    <t xml:space="preserve">5213  SPRINGDALE RD   </t>
  </si>
  <si>
    <t>SP-2007-0304C.SH</t>
  </si>
  <si>
    <t xml:space="preserve">2515  PEARL ST   </t>
  </si>
  <si>
    <t>South Urban Lofts</t>
  </si>
  <si>
    <t>Fairways at Steiner Ranch (new site plan for exp. SP-06-0243D)</t>
  </si>
  <si>
    <t>10505716, 295366</t>
  </si>
  <si>
    <t>Cumberland Place, Phase I</t>
  </si>
  <si>
    <t>Cumberland Place, Phase II (resub of SP-06-0161C)</t>
  </si>
  <si>
    <t>Quarry Hill Apartments</t>
  </si>
  <si>
    <t>The Willows</t>
  </si>
  <si>
    <t>535-182</t>
  </si>
  <si>
    <t>328-4428</t>
  </si>
  <si>
    <t>347-004</t>
  </si>
  <si>
    <t xml:space="preserve">Aaron Googins  </t>
  </si>
  <si>
    <t xml:space="preserve">Jennifer Massie Gore  </t>
  </si>
  <si>
    <t>1033 CONCORDIA AVE</t>
  </si>
  <si>
    <t>10174198, 10149248</t>
  </si>
  <si>
    <t>Limestone Canyon II (resub of SP-2008-0239C)</t>
  </si>
  <si>
    <t>Jennifer Groody</t>
  </si>
  <si>
    <t>Commanders Point II</t>
  </si>
  <si>
    <t>411 W ST ELMO RD</t>
  </si>
  <si>
    <t>7505 BLESSING AV</t>
  </si>
  <si>
    <t>11400 RUSTIC ROCK DR</t>
  </si>
  <si>
    <t>3201 CENTURY PARK BLVD</t>
  </si>
  <si>
    <t>13601 ELM RIDGE LN</t>
  </si>
  <si>
    <t>2100 LOUIS HENNA BLVD.</t>
  </si>
  <si>
    <t>2200 LOUIS HENNA BLVD</t>
  </si>
  <si>
    <t>2320 GRACY FARMS LA</t>
  </si>
  <si>
    <t>SP-06-0700C(XT)</t>
  </si>
  <si>
    <t>10487083, 10158902, 308172, …</t>
  </si>
  <si>
    <t>2608 SALADO ST</t>
  </si>
  <si>
    <t>SP-2010-0228C</t>
  </si>
  <si>
    <t>11001 S 1ST ST</t>
  </si>
  <si>
    <t>SP-2010-0246C</t>
  </si>
  <si>
    <t>SP-2007-0540D(XT)</t>
  </si>
  <si>
    <t>SP-2010-0203C</t>
  </si>
  <si>
    <t>SP-2010-0205C</t>
  </si>
  <si>
    <t>SP-06-0699C(XT)</t>
  </si>
  <si>
    <t>2400 NUECES ST</t>
  </si>
  <si>
    <t>SP-2010-0258C.SH</t>
  </si>
  <si>
    <t>13400 BRIARWICK DR</t>
  </si>
  <si>
    <t>SP-2010-0265D</t>
  </si>
  <si>
    <t>78729</t>
  </si>
  <si>
    <t>Briarwick Apartments</t>
  </si>
  <si>
    <t>SP-07-0067D(XT)</t>
  </si>
  <si>
    <t>SPC-04-0003C</t>
  </si>
  <si>
    <t>Hilltop Condos</t>
  </si>
  <si>
    <t>7800 Southwest Parkway</t>
  </si>
  <si>
    <t>7800 SOUTHWEST PARKWAY</t>
  </si>
  <si>
    <t>1Q04</t>
  </si>
  <si>
    <t>Balcones Village</t>
  </si>
  <si>
    <t>SP-04-0135C</t>
  </si>
  <si>
    <t>9100 Balcones Club Drive</t>
  </si>
  <si>
    <t>9100 BALCONES CLUB DRIVE</t>
  </si>
  <si>
    <t>Stonehaven Phase II</t>
  </si>
  <si>
    <t>2200 Louis Henna Blvd.</t>
  </si>
  <si>
    <t>SP-95-0222C</t>
  </si>
  <si>
    <t>5000 STEINER RANCH BLVD</t>
  </si>
  <si>
    <t>St. Edwards Apartments, Phase I</t>
  </si>
  <si>
    <t>William Owen at Martinez and Wright</t>
  </si>
  <si>
    <t>512-453-0767</t>
  </si>
  <si>
    <t>Scofield Ridge Condos (For Sale units)</t>
  </si>
  <si>
    <t>2601 S Pleasant Valley Rd</t>
  </si>
  <si>
    <t>David Dickson</t>
  </si>
  <si>
    <t>448-8403</t>
  </si>
  <si>
    <t>512-836-4793</t>
  </si>
  <si>
    <t>SP-96-0333DS</t>
  </si>
  <si>
    <t>Summer Villas</t>
  </si>
  <si>
    <t>Sarah Crocker Associates</t>
  </si>
  <si>
    <t xml:space="preserve">SP-98-0017C          </t>
  </si>
  <si>
    <t>5515 Davis Lane</t>
  </si>
  <si>
    <t>972-248-9926</t>
  </si>
  <si>
    <t>Ron Crowell, Madison Residential</t>
  </si>
  <si>
    <t>Georgia Legett, Swisher Street LTD.</t>
  </si>
  <si>
    <t>512-472-2097</t>
  </si>
  <si>
    <t>7201 S Congress Av</t>
  </si>
  <si>
    <t>1905 Robbins Place</t>
  </si>
  <si>
    <t>9100 Calera Drive</t>
  </si>
  <si>
    <t>1102 E STASSNEY LN</t>
  </si>
  <si>
    <t>Jefferson at Quarry Oaks</t>
  </si>
  <si>
    <t xml:space="preserve">Sunset Valley </t>
  </si>
  <si>
    <t>Jefferson at River Oaks</t>
  </si>
  <si>
    <t>5700 Brodie Lane</t>
  </si>
  <si>
    <t>Park Plaza II</t>
  </si>
  <si>
    <t xml:space="preserve">111 Sandra Muraida Way </t>
  </si>
  <si>
    <t>Keith Parkan, Granite Development Services</t>
  </si>
  <si>
    <t>SP-2008-0581C</t>
  </si>
  <si>
    <t>SP-06-0776C</t>
  </si>
  <si>
    <t>Avery South Townhomes</t>
  </si>
  <si>
    <t>14001 Avery Ranch Blvd</t>
  </si>
  <si>
    <t>Stephen Jamison, Hanrahan-Prichard Eng.</t>
  </si>
  <si>
    <t>(512) 459-4734</t>
  </si>
  <si>
    <t>14100 Avery Ranch Blvd</t>
  </si>
  <si>
    <t>Ellora Apartments (fka West Campus Apartments)</t>
  </si>
  <si>
    <t>SP-2010-0036C.SH</t>
  </si>
  <si>
    <t>3505 VILLA CT</t>
  </si>
  <si>
    <t>SP-2010-0094C</t>
  </si>
  <si>
    <t>2811 Del Curto (with &amp; resub of SP-2008-0588C)</t>
  </si>
  <si>
    <t>2811 DEL CURTO RD</t>
  </si>
  <si>
    <t>SP-2010-0010C</t>
  </si>
  <si>
    <t>13401 METRIC BOULEVARD</t>
  </si>
  <si>
    <t>12820 N LAMAR BLVD</t>
  </si>
  <si>
    <t>800 W 38TH ST</t>
  </si>
  <si>
    <t>Springs at Harris Ridge (resub of SP-03-0023C)</t>
  </si>
  <si>
    <t>214196, 220673</t>
  </si>
  <si>
    <t>SP-03-0258C</t>
  </si>
  <si>
    <t>This is an Excel workbook that contains several individual worksheets.  A brief description</t>
  </si>
  <si>
    <t>of each worksheet is offered immediately below.</t>
  </si>
  <si>
    <t>WORKSHEET NAME</t>
  </si>
  <si>
    <t>CONTENTS</t>
  </si>
  <si>
    <t>Table of Contents</t>
  </si>
  <si>
    <t>SP-04-0417C.SH</t>
  </si>
  <si>
    <t>2616 SALADO ST</t>
  </si>
  <si>
    <t>SP-04-0439C</t>
  </si>
  <si>
    <t>2106 CULLEN AVE</t>
  </si>
  <si>
    <t>SP-04-0545C.SH</t>
  </si>
  <si>
    <t>2209 RIO GRANDE ST</t>
  </si>
  <si>
    <t>SP-04-0588C.SH</t>
  </si>
  <si>
    <t>SP-04-0639C.SH</t>
  </si>
  <si>
    <t>2700 NUECES ST</t>
  </si>
  <si>
    <t>SP-04-0648C.SH</t>
  </si>
  <si>
    <t>2707 RIO GRANDE ST</t>
  </si>
  <si>
    <t>The Ranch at Riverplace</t>
  </si>
  <si>
    <t>6201 River Place Blvd</t>
  </si>
  <si>
    <t>Blake Magee, RP Prserve LTD</t>
  </si>
  <si>
    <t>(512) 481-0303</t>
  </si>
  <si>
    <t>239497, 237128</t>
  </si>
  <si>
    <t>Mitch Ely, Texas Pearl LLC</t>
  </si>
  <si>
    <t>275-1919</t>
  </si>
  <si>
    <t>Gables at Park Plaza</t>
  </si>
  <si>
    <t>Will Withers, LG Park Plaza LP</t>
  </si>
  <si>
    <t>502-6014</t>
  </si>
  <si>
    <t>Shire's Court (SH) resub of SP-06-0095C.SH, 06-0547D.SH</t>
  </si>
  <si>
    <t>731-8594</t>
  </si>
  <si>
    <t>1601 HOUSTON ST</t>
  </si>
  <si>
    <t>Steve Vinklarek</t>
  </si>
  <si>
    <t>468-3184</t>
  </si>
  <si>
    <t>SPC-98-0049C(XT)</t>
  </si>
  <si>
    <t>2800 WAYMAKER WY</t>
  </si>
  <si>
    <t>John Lloyd</t>
  </si>
  <si>
    <t>328-0860</t>
  </si>
  <si>
    <t>SP-00-2570D(XT)</t>
  </si>
  <si>
    <t>6000 S MO-PAC SB EXWY</t>
  </si>
  <si>
    <t>800 W 5TH ST</t>
  </si>
  <si>
    <t>3501 SHORELINE DR</t>
  </si>
  <si>
    <t>6800 AUSTIN CENTER BLVD</t>
  </si>
  <si>
    <t>Jerry Keesee, Keesee Partners</t>
  </si>
  <si>
    <t>(325) 622-4300</t>
  </si>
  <si>
    <t>Mike Schoendeld, 71 DHI Ltd</t>
  </si>
  <si>
    <t>394-0635</t>
  </si>
  <si>
    <t>Kieth Smith</t>
  </si>
  <si>
    <t>330-3229</t>
  </si>
  <si>
    <t>9500 W PARMER LN</t>
  </si>
  <si>
    <t>Mid-American Development, Ronny Rigney</t>
  </si>
  <si>
    <t>817-751-1750</t>
  </si>
  <si>
    <t>Withdrawn</t>
  </si>
  <si>
    <t xml:space="preserve">SP-98-0307C              </t>
  </si>
  <si>
    <t>The Village (Resub of  SP-04-1010D)</t>
  </si>
  <si>
    <t>8609 W Parmer Ln</t>
  </si>
  <si>
    <t>Pete Lamy, Sage-Lake Creek, LTD.</t>
  </si>
  <si>
    <t>512-478-1234</t>
  </si>
  <si>
    <t>10369436, 287811, 244977, 236048, 225985</t>
  </si>
  <si>
    <t>12/15/2007(?)</t>
  </si>
  <si>
    <t xml:space="preserve">13815 HARRIS RIDGE BLVD   </t>
  </si>
  <si>
    <t>78660</t>
  </si>
  <si>
    <t>SP-2007-0596D</t>
  </si>
  <si>
    <t xml:space="preserve">6533 COMANCHE TRL   </t>
  </si>
  <si>
    <t>SP-2007-0603C</t>
  </si>
  <si>
    <t xml:space="preserve">1600 BARTON SPRINGS RD   </t>
  </si>
  <si>
    <t>SP-2007-0610C</t>
  </si>
  <si>
    <t>SP-2007-0611C</t>
  </si>
  <si>
    <t>Riverside East Townhomes</t>
  </si>
  <si>
    <t xml:space="preserve">5701 E RIVERSIDE DR   </t>
  </si>
  <si>
    <t>SP-2007-0622C</t>
  </si>
  <si>
    <t>Wolfcreek Pass Condominiums</t>
  </si>
  <si>
    <t xml:space="preserve">6825 WOLFCREEK PASS   </t>
  </si>
  <si>
    <t>78749</t>
  </si>
  <si>
    <t>Sutherlin Development</t>
  </si>
  <si>
    <t xml:space="preserve">5708 SUTHERLIN RD   </t>
  </si>
  <si>
    <t>78723</t>
  </si>
  <si>
    <t>H.E. Brodie, Tract 1</t>
  </si>
  <si>
    <t>4315 West Gate Blvd</t>
  </si>
  <si>
    <t xml:space="preserve"> </t>
  </si>
  <si>
    <t>SP-97-0008B</t>
  </si>
  <si>
    <t>H.E. Brodie, Tract 2</t>
  </si>
  <si>
    <t>4130 West Gate Blvd</t>
  </si>
  <si>
    <t xml:space="preserve">SP-94-0441C </t>
  </si>
  <si>
    <t>12345 Lamplight Village Ave</t>
  </si>
  <si>
    <t>SP-94-0499C</t>
  </si>
  <si>
    <t>Fairfield at Southpark Meadows North</t>
  </si>
  <si>
    <t>Andy Pastor, SP Meadows Central, LTD.</t>
  </si>
  <si>
    <t>Leslie Perry, S&amp;P Villas Ltd.</t>
  </si>
  <si>
    <t>633-1700</t>
  </si>
  <si>
    <t>3611 BULL CREEK RD</t>
  </si>
  <si>
    <t>Las Colinas</t>
  </si>
  <si>
    <t>Macmora II Cottages (Smart Housing)</t>
  </si>
  <si>
    <t>David Mahn, Macmora Ltd.</t>
  </si>
  <si>
    <t>924-1020</t>
  </si>
  <si>
    <t>North Street Mixed Use Apartments</t>
  </si>
  <si>
    <t xml:space="preserve">The Crescent Condominiums on Bouldin Creek </t>
  </si>
  <si>
    <t>George Gonzalez, Genesis 1 Engineering</t>
  </si>
  <si>
    <t>Shaw Hamilton, Hamilton Consultants</t>
  </si>
  <si>
    <t>Cedar Creek Center Apartments</t>
  </si>
  <si>
    <t>Live Oak Condos</t>
  </si>
  <si>
    <t>East Live Oak Condos</t>
  </si>
  <si>
    <t>West Avenue Condos</t>
  </si>
  <si>
    <t xml:space="preserve">SP-99-2118   </t>
  </si>
  <si>
    <t>Gordon Dunaway, TD-II</t>
  </si>
  <si>
    <t>214-265-8498</t>
  </si>
  <si>
    <t xml:space="preserve">SP-99-2122   </t>
  </si>
  <si>
    <t>James Monaghan, SR Ridge</t>
  </si>
  <si>
    <t>602-224-5250</t>
  </si>
  <si>
    <t xml:space="preserve">SP-99-2125   </t>
  </si>
  <si>
    <t>Ed Moore</t>
  </si>
  <si>
    <t>442-0377</t>
  </si>
  <si>
    <t xml:space="preserve">SP-99-2124   </t>
  </si>
  <si>
    <t xml:space="preserve">SP-99-2149   </t>
  </si>
  <si>
    <t>4Q99</t>
  </si>
  <si>
    <t xml:space="preserve">Joseph's Corner Apartments             </t>
  </si>
  <si>
    <t>Boardwalk at Shoal Creek</t>
  </si>
  <si>
    <t>2606 Salado Street</t>
  </si>
  <si>
    <t>Gary Gill</t>
  </si>
  <si>
    <t>512-499-0001</t>
  </si>
  <si>
    <t>1Q99</t>
  </si>
  <si>
    <t xml:space="preserve">SP-98-0425C              </t>
  </si>
  <si>
    <t>Bouldin Creek Cottages</t>
  </si>
  <si>
    <t>11077 Brodie Street</t>
  </si>
  <si>
    <t>512-328-9400</t>
  </si>
  <si>
    <t>SP-93-0433C</t>
  </si>
  <si>
    <t>The Huntingdon</t>
  </si>
  <si>
    <t>Jay Symcox, Symcox Development</t>
  </si>
  <si>
    <t>327-9633</t>
  </si>
  <si>
    <t>SP-02-0127C</t>
  </si>
  <si>
    <t>1800 WILLOW CREEK DR</t>
  </si>
  <si>
    <t>Kurt Prossner, Prossner and Assoc.</t>
  </si>
  <si>
    <t>918-3343</t>
  </si>
  <si>
    <t>SP-02-0148C</t>
  </si>
  <si>
    <t>9725 S I 35 SVC RD NB</t>
  </si>
  <si>
    <t>SP-01-0374C</t>
  </si>
  <si>
    <t>4701 N LAMAR BLVD</t>
  </si>
  <si>
    <t>Steve Eklund</t>
  </si>
  <si>
    <t>210-525-9090</t>
  </si>
  <si>
    <t>SP-01-0210C</t>
  </si>
  <si>
    <t>Waters at Bluff Springs</t>
  </si>
  <si>
    <t>01/182001</t>
  </si>
  <si>
    <t xml:space="preserve">Canyon Hills  (Southridge) </t>
  </si>
  <si>
    <t>6307 Bluff Springs</t>
  </si>
  <si>
    <t>Minter, Joseph &amp; Thornhill</t>
  </si>
  <si>
    <t>512-472-6990</t>
  </si>
  <si>
    <t>SP-99-0044D</t>
  </si>
  <si>
    <t>Parkside Crossing</t>
  </si>
  <si>
    <t>3100 Shoreline Drive</t>
  </si>
  <si>
    <t>SP-93-0009C</t>
  </si>
  <si>
    <t>5923 HI-LINE RD</t>
  </si>
  <si>
    <t>7701 RIALTO BLVD</t>
  </si>
  <si>
    <t>6636 W WILLIAM CANNON DR</t>
  </si>
  <si>
    <t>7500 SHADOW RIDGE RUN</t>
  </si>
  <si>
    <t>300 LE GRANDE AVENUE</t>
  </si>
  <si>
    <t>8315 WEST DRIVE</t>
  </si>
  <si>
    <t>12118 WALNUT PARK CROSSING</t>
  </si>
  <si>
    <t>SP-04-0276C.SH</t>
  </si>
  <si>
    <t>Villas on Sixth (SH)</t>
  </si>
  <si>
    <t>2011 East 6th Street</t>
  </si>
  <si>
    <t>2011 EAST 6TH STREET</t>
  </si>
  <si>
    <t>The Retreat at Anderson Mill</t>
  </si>
  <si>
    <t>2Q04</t>
  </si>
  <si>
    <t>9345 E US Hwy 290</t>
  </si>
  <si>
    <t>9345 E US HWY 290</t>
  </si>
  <si>
    <t>Shelley Ledyard, Wilshire Hearthstone</t>
  </si>
  <si>
    <t>502-2050</t>
  </si>
  <si>
    <t>Matt Mathias, Riata Holdings</t>
  </si>
  <si>
    <t>Michael Rhoades, Austin WFD</t>
  </si>
  <si>
    <t>(713) 621-7366</t>
  </si>
  <si>
    <t>1007 South Congress Avenue</t>
  </si>
  <si>
    <t>4q04</t>
  </si>
  <si>
    <t>Bob Buzbee, Trammel Crow</t>
  </si>
  <si>
    <t>Villas of Cordoba I (Smart Housing)</t>
  </si>
  <si>
    <t>Villas of Cordoba II (Smart Housing)</t>
  </si>
  <si>
    <t xml:space="preserve">SP-97-0188C              </t>
  </si>
  <si>
    <t>Brown Building</t>
  </si>
  <si>
    <t>710 Colorado Street</t>
  </si>
  <si>
    <t>Jim Gallegos</t>
  </si>
  <si>
    <t>512-328-0011</t>
  </si>
  <si>
    <t>SP-99-0018C</t>
  </si>
  <si>
    <t>4416 East Oltorf Street</t>
  </si>
  <si>
    <t>SP-93-0538C</t>
  </si>
  <si>
    <t>SP-01-0044C</t>
  </si>
  <si>
    <t>7200 S CONGRESS AV</t>
  </si>
  <si>
    <t>4025 DUVAL RD</t>
  </si>
  <si>
    <t>2204 SAN GABRIEL</t>
  </si>
  <si>
    <t>12815 BURNET ROAD</t>
  </si>
  <si>
    <t>2101 N LAMAR BLVD</t>
  </si>
  <si>
    <t>Streetlights Residential at the Domain</t>
  </si>
  <si>
    <t>2011-090929-SP</t>
  </si>
  <si>
    <t>3201 ESPERANZA XING</t>
  </si>
  <si>
    <t>SP-2011-0293C</t>
  </si>
  <si>
    <t xml:space="preserve">3201  ESPERANZA XING   </t>
  </si>
  <si>
    <t>2011-110922-SP</t>
  </si>
  <si>
    <t>5717 LOST HORIZON DR</t>
  </si>
  <si>
    <t>SP-2011-0337C</t>
  </si>
  <si>
    <t xml:space="preserve">5717  LOST HORIZON DR   </t>
  </si>
  <si>
    <t>SP-2007-0627C(XT)</t>
  </si>
  <si>
    <t>Arbor Ridge Condominiums</t>
  </si>
  <si>
    <t>2011-101530-SP</t>
  </si>
  <si>
    <t>SP-2011-0319C.SH</t>
  </si>
  <si>
    <t>SP-2011-0167C(R1)</t>
  </si>
  <si>
    <t>Springs at Tech Ridge</t>
  </si>
  <si>
    <t>2011-113961-SP</t>
  </si>
  <si>
    <t>1200 E PARMER LN</t>
  </si>
  <si>
    <t>SP-2011-0348C</t>
  </si>
  <si>
    <t xml:space="preserve">1200 E PARMER LN   </t>
  </si>
  <si>
    <t>78751</t>
  </si>
  <si>
    <t>Parmer Lane Luxury Apartments</t>
  </si>
  <si>
    <t>2011-092639-SP</t>
  </si>
  <si>
    <t>13401 LEGENDARY DR</t>
  </si>
  <si>
    <t>SP-2011-0297C</t>
  </si>
  <si>
    <t>2011-105769-SP</t>
  </si>
  <si>
    <t>105 W 51ST ST</t>
  </si>
  <si>
    <t xml:space="preserve">105 W 51ST ST   </t>
  </si>
  <si>
    <t>SP-2011-0342C</t>
  </si>
  <si>
    <t>7th and Rio Grande</t>
  </si>
  <si>
    <t>SP-2011-0289C</t>
  </si>
  <si>
    <t>301 Stassney Condominiums</t>
  </si>
  <si>
    <t>SP-03-0024C.SH</t>
  </si>
  <si>
    <t>Woodway Square (Smart Housing)</t>
  </si>
  <si>
    <t>1700 Teri Road</t>
  </si>
  <si>
    <t>Greg Law, Wendover Housing</t>
  </si>
  <si>
    <t>407-333-3233</t>
  </si>
  <si>
    <t>Fountain Circle Apartments (tax credit project)</t>
  </si>
  <si>
    <t>SP-03-0184C</t>
  </si>
  <si>
    <t>Ladd Apartments</t>
  </si>
  <si>
    <t>210 East 32nd Street</t>
  </si>
  <si>
    <t>210 EAST 32ND STREET</t>
  </si>
  <si>
    <t>Trann Lackey</t>
  </si>
  <si>
    <t>Chris Ladd</t>
  </si>
  <si>
    <t>512-799-7467</t>
  </si>
  <si>
    <t>SP-03-0161DR</t>
  </si>
  <si>
    <t>9345 E US 290</t>
  </si>
  <si>
    <t>Dan Minahan, Continental 134 LP</t>
  </si>
  <si>
    <t>262-502-5500</t>
  </si>
  <si>
    <t>or Action</t>
  </si>
  <si>
    <t>Taken</t>
  </si>
  <si>
    <t>222 E RIVERSIDE DR</t>
  </si>
  <si>
    <t>300 E RIVERSIDE DR</t>
  </si>
  <si>
    <t>1611 W 5TH ST</t>
  </si>
  <si>
    <t>5409 S MOPAC EXPY</t>
  </si>
  <si>
    <t>The Village at Little Texas (subsidized project--SMART Housing)</t>
  </si>
  <si>
    <t>Ruben Lopez, Cunningham-Allen, Inc.</t>
  </si>
  <si>
    <t>Ribelin Ranch Forestar (resub of SP-2008-0555C &amp; SP-2008-0244C)</t>
  </si>
  <si>
    <t>10296315, 10212774, 10150367</t>
  </si>
  <si>
    <t>10263054, 10088927, 312506</t>
  </si>
  <si>
    <t>1155 Barton Springs (site of the former Treehouse)</t>
  </si>
  <si>
    <t>Blayne Stansberry, Stansberry Engineering</t>
  </si>
  <si>
    <t>10287687, 10155578</t>
  </si>
  <si>
    <t>4509 E ST ELMO ROAD</t>
  </si>
  <si>
    <t>2720 Lyons Road</t>
  </si>
  <si>
    <t>2401 E 6TH STREET</t>
  </si>
  <si>
    <t>2216 Thornton Road</t>
  </si>
  <si>
    <t>1700 TERI ROAD</t>
  </si>
  <si>
    <t xml:space="preserve">Central Park </t>
  </si>
  <si>
    <t>Central Park South</t>
  </si>
  <si>
    <t>Rainey Street Condominiums (now defunct)</t>
  </si>
  <si>
    <t>Village at Western Oaks Condos</t>
  </si>
  <si>
    <t>Village at Western Oaks Apartments</t>
  </si>
  <si>
    <t>8701 La Cresada Drive</t>
  </si>
  <si>
    <t>SP-00-2005C</t>
  </si>
  <si>
    <t>SP-00-2015C</t>
  </si>
  <si>
    <t>SP-00-2061C</t>
  </si>
  <si>
    <t>13425 FM 620</t>
  </si>
  <si>
    <t>SP-99-2198C</t>
  </si>
  <si>
    <t>Jana Havelka, Cunningham Engineers</t>
  </si>
  <si>
    <t>512-441-4102</t>
  </si>
  <si>
    <t>Villas at Nueces</t>
  </si>
  <si>
    <t>SP-00-2004C</t>
  </si>
  <si>
    <t>2203 Nueces Street</t>
  </si>
  <si>
    <t>Brad Zucker, Zucker Properties</t>
  </si>
  <si>
    <t>713-784-7758</t>
  </si>
  <si>
    <t>1Q00</t>
  </si>
  <si>
    <t>SP-00-2006D</t>
  </si>
  <si>
    <t>8518 Cahill Drive</t>
  </si>
  <si>
    <t>James Horne</t>
  </si>
  <si>
    <t>8142 FM 620</t>
  </si>
  <si>
    <t>SP-00-2022C</t>
  </si>
  <si>
    <t>Alexan City View</t>
  </si>
  <si>
    <t>512-347-0040</t>
  </si>
  <si>
    <t>Jefferson at Lake Travis</t>
  </si>
  <si>
    <t>SP-00-2048C</t>
  </si>
  <si>
    <t>7655 FM 620</t>
  </si>
  <si>
    <t>SP-00-2047C</t>
  </si>
  <si>
    <t>Jefferson Canyon</t>
  </si>
  <si>
    <t>7601 FM 620</t>
  </si>
  <si>
    <t>SP-00-2057C</t>
  </si>
  <si>
    <t>124 Cumberland Road</t>
  </si>
  <si>
    <t>Carol Baye</t>
  </si>
  <si>
    <t>512-477-7822</t>
  </si>
  <si>
    <t>SP-00-2065D</t>
  </si>
  <si>
    <t>8701 Parmer Lane</t>
  </si>
  <si>
    <t>Woods at Manchaca</t>
  </si>
  <si>
    <t>6704 Manchaca Road</t>
  </si>
  <si>
    <t>512-267-6222</t>
  </si>
  <si>
    <t>Southpark Apartments</t>
  </si>
  <si>
    <t>SP-93-0560C</t>
  </si>
  <si>
    <t>Hunters Run I</t>
  </si>
  <si>
    <t>11900 Hobby Horse Ct</t>
  </si>
  <si>
    <t>SPC-2010-0071C.MGA</t>
  </si>
  <si>
    <t>5011 BALCONES DR</t>
  </si>
  <si>
    <t>SP-2010-0081C</t>
  </si>
  <si>
    <t>SP-2010-0014C.SH</t>
  </si>
  <si>
    <t>512.282.3079</t>
  </si>
  <si>
    <t>Windrift Way Condominium Villas, resub of SP-01-0125C</t>
  </si>
  <si>
    <t>404 RIO GRANDE ST</t>
  </si>
  <si>
    <t>3Q01</t>
  </si>
  <si>
    <t>900 BANISTER LA</t>
  </si>
  <si>
    <t>Robert Jenkins, Hill Interests</t>
  </si>
  <si>
    <t>751-9493</t>
  </si>
  <si>
    <t>SP-01-0387B</t>
  </si>
  <si>
    <t>6500 N CAPITAL OF TEXAS HWY</t>
  </si>
  <si>
    <t>Michael Whellan</t>
  </si>
  <si>
    <t>480-5734</t>
  </si>
  <si>
    <t>517-1118</t>
  </si>
  <si>
    <t>Mathew Moore, Waterstreet Engineering</t>
  </si>
  <si>
    <t>472-0200</t>
  </si>
  <si>
    <t>Larry Hanrahan, H-P Engineers</t>
  </si>
  <si>
    <t>Leonard Ripps</t>
  </si>
  <si>
    <t>443-2526</t>
  </si>
  <si>
    <t>2Q05</t>
  </si>
  <si>
    <t>258217, 243638</t>
  </si>
  <si>
    <t>Sixth &amp; Brushy Mixed Use Project (Resub of SP-04-0995C)</t>
  </si>
  <si>
    <t>Embry Investments</t>
  </si>
  <si>
    <t>601 W 28TH ST</t>
  </si>
  <si>
    <t>1000 Lakeway Boulevard</t>
  </si>
  <si>
    <t>05/25/94</t>
  </si>
  <si>
    <t>Michele Martin</t>
  </si>
  <si>
    <t>512-329-0662</t>
  </si>
  <si>
    <t>10001 FM 620</t>
  </si>
  <si>
    <t>SP-96-0260D</t>
  </si>
  <si>
    <t xml:space="preserve">McNeil House (MAC 40) </t>
  </si>
  <si>
    <t>Petersen Residential Development</t>
  </si>
  <si>
    <t>214-365-0033</t>
  </si>
  <si>
    <t>Alan D. Rhames, Axiom Engineers</t>
  </si>
  <si>
    <t>10371765, 310952</t>
  </si>
  <si>
    <t>10370123, 293710</t>
  </si>
  <si>
    <t>10366308, 301099</t>
  </si>
  <si>
    <t>327-4115</t>
  </si>
  <si>
    <t xml:space="preserve">SP-00-2255C  </t>
  </si>
  <si>
    <t>Fred Eppright</t>
  </si>
  <si>
    <t xml:space="preserve">SP-00-2219D  </t>
  </si>
  <si>
    <t>Donald Miller, Iris Development</t>
  </si>
  <si>
    <t>266-9370</t>
  </si>
  <si>
    <t xml:space="preserve">SP-00-2260C  </t>
  </si>
  <si>
    <t>William Greif</t>
  </si>
  <si>
    <t>482-9101</t>
  </si>
  <si>
    <t xml:space="preserve">Colina Vista, Phase I </t>
  </si>
  <si>
    <t>512-477-9900</t>
  </si>
  <si>
    <t>SP-98-0206C</t>
  </si>
  <si>
    <t>SP-97-0069C</t>
  </si>
  <si>
    <t>The Timbers</t>
  </si>
  <si>
    <t>Hugh Carraway, Internacional Realty</t>
  </si>
  <si>
    <t xml:space="preserve">SP-91-0092B </t>
  </si>
  <si>
    <t>2901 Swisher Street</t>
  </si>
  <si>
    <t>Lago Bend Villas</t>
  </si>
  <si>
    <t>Villas at Thika</t>
  </si>
  <si>
    <t>SP-94-0464C</t>
  </si>
  <si>
    <t>Chris Dringenberg, Cunningham-Allen Inc.</t>
  </si>
  <si>
    <t>Benjamin Gammie, Bury and Partners</t>
  </si>
  <si>
    <t>Harrod Owen, MWM Design Group</t>
  </si>
  <si>
    <t>453-0767</t>
  </si>
  <si>
    <t>Philip Bargas, Bury and Partners</t>
  </si>
  <si>
    <t>John McDonald</t>
  </si>
  <si>
    <t>SP-2010-0272C</t>
  </si>
  <si>
    <t>Salado Street Apartments</t>
  </si>
  <si>
    <t>(512) 669.5560</t>
  </si>
  <si>
    <t>Bob Brown, Big Red Dog Engineering</t>
  </si>
  <si>
    <t>(512) 418.1771</t>
  </si>
  <si>
    <t>Joseph Willrich, Kimley-Horn</t>
  </si>
  <si>
    <t>10478120, 10073592</t>
  </si>
  <si>
    <t>(512 499.0908</t>
  </si>
  <si>
    <t>Mauricio Quintero, LOC Consultants</t>
  </si>
  <si>
    <t>Carl Conley, Conley Engineering</t>
  </si>
  <si>
    <t>Nueces Street Mixed Use</t>
  </si>
  <si>
    <t>(512) 382.3404</t>
  </si>
  <si>
    <t>Susn Kirby</t>
  </si>
  <si>
    <t>James C. Alvis, Page Southerland Page</t>
  </si>
  <si>
    <t>Joydeep Goswami</t>
  </si>
  <si>
    <t>Chris Randazzo, Bury and Partners</t>
  </si>
  <si>
    <t>10477576, 311484</t>
  </si>
  <si>
    <t>(512) 459.4734</t>
  </si>
  <si>
    <t>Stephen Jamison, Hanrahan-Prichard</t>
  </si>
  <si>
    <t xml:space="preserve">2209 Hancock Dr                                  </t>
  </si>
  <si>
    <t>Crossing Place (Exchange at Austin)</t>
  </si>
  <si>
    <t>214-250-3236</t>
  </si>
  <si>
    <t>SP-95-0165C</t>
  </si>
  <si>
    <t>Alex Clarke</t>
  </si>
  <si>
    <t>306-0228</t>
  </si>
  <si>
    <t>C14P-82-100</t>
  </si>
  <si>
    <t>Reserve at Great Hills  (Highland Ridge)</t>
  </si>
  <si>
    <t>11266 Taylor Draper Ln</t>
  </si>
  <si>
    <t>SP-00-2096C</t>
  </si>
  <si>
    <t>Wayne Kao</t>
  </si>
  <si>
    <t>310-275-9446</t>
  </si>
  <si>
    <t>John Joseph</t>
  </si>
  <si>
    <t>10601 Manchaca Road</t>
  </si>
  <si>
    <t>1881 GROVE BLVD</t>
  </si>
  <si>
    <t>801 NELSON ST</t>
  </si>
  <si>
    <t>13501 S Heatherwilde Blvd</t>
  </si>
  <si>
    <t>12201 Hunter's Chase Dr</t>
  </si>
  <si>
    <t>12202 Hunter's Chase Dr</t>
  </si>
  <si>
    <t>12202 HUNTER'S CHASE DR</t>
  </si>
  <si>
    <t>12201 HUNTER'S CHASE DR</t>
  </si>
  <si>
    <t>5301 W Parmer La</t>
  </si>
  <si>
    <t>5301 W PARMER LA</t>
  </si>
  <si>
    <t>La Vista on Lavaca (newer submission, also defunct)</t>
  </si>
  <si>
    <t>4q09</t>
  </si>
  <si>
    <t>The W Hotel and Residences</t>
  </si>
  <si>
    <t>Gables Pressler (resub of SP-07-0052C)</t>
  </si>
  <si>
    <t>3Q11</t>
  </si>
  <si>
    <t>2q11</t>
  </si>
  <si>
    <t>3q11</t>
  </si>
  <si>
    <t>SP-2011-0094C.SH</t>
  </si>
  <si>
    <t>2008 SIMOND AVE</t>
  </si>
  <si>
    <t>SP-2011-0069C.SH</t>
  </si>
  <si>
    <t>5701 E RIVERSIDE DR</t>
  </si>
  <si>
    <t>SP-2011-0098C</t>
  </si>
  <si>
    <t>7337 MANCHACA RD</t>
  </si>
  <si>
    <t>SP-2011-0092C</t>
  </si>
  <si>
    <t>South Bridge Village II</t>
  </si>
  <si>
    <t>SP-2007-0421C(XT)</t>
  </si>
  <si>
    <t>3715 S 1ST ST</t>
  </si>
  <si>
    <t>SP-2011-0070C</t>
  </si>
  <si>
    <t>Oak Meadows Apartments</t>
  </si>
  <si>
    <t>3001 OAK SPRINGS DR</t>
  </si>
  <si>
    <t>Murray Legge, LZT Architects</t>
  </si>
  <si>
    <t>343-6088</t>
  </si>
  <si>
    <t>SP-02-0343C</t>
  </si>
  <si>
    <t>David Knudsen</t>
  </si>
  <si>
    <t>328-4296</t>
  </si>
  <si>
    <t>2800 S PLEASANT VALLEY RD</t>
  </si>
  <si>
    <t>SP-02-0098C</t>
  </si>
  <si>
    <t>2Q11</t>
  </si>
  <si>
    <t>SP-04-0983C.SH</t>
  </si>
  <si>
    <t>SP-01-0097C(XT)</t>
  </si>
  <si>
    <t>SP-01-0152C(XT)</t>
  </si>
  <si>
    <t>SP-04-1051C.SH</t>
  </si>
  <si>
    <t>1601 E 5TH ST</t>
  </si>
  <si>
    <t>SP-04-1091C.SH</t>
  </si>
  <si>
    <t>6810 DEATONHILL DR</t>
  </si>
  <si>
    <t xml:space="preserve">SP-97-0178C              </t>
  </si>
  <si>
    <t>Richard Burleson</t>
  </si>
  <si>
    <t>512-502-9416</t>
  </si>
  <si>
    <t>SP-95-0503C</t>
  </si>
  <si>
    <t>Sycamore Springs, Phase I</t>
  </si>
  <si>
    <t>Tom Martine</t>
  </si>
  <si>
    <t>327-7028</t>
  </si>
  <si>
    <t>Legacy at Western Oaks Apartments</t>
  </si>
  <si>
    <t>Park Terrace Phase I (rehab of Hillside)</t>
  </si>
  <si>
    <t>516 Dawson Road</t>
  </si>
  <si>
    <t>394-1594</t>
  </si>
  <si>
    <t>University Gardens (Smart Housing) Aka Quarters Garage</t>
  </si>
  <si>
    <t>7631 US Hwy 290 West</t>
  </si>
  <si>
    <t>Crystal Harrison, Blue Cypress Investments</t>
  </si>
  <si>
    <t>(713) 880-5398</t>
  </si>
  <si>
    <t>1300 E Riverside Drive</t>
  </si>
  <si>
    <t>Lantana Ridge</t>
  </si>
  <si>
    <t>Jefferson Center, Phase I</t>
  </si>
  <si>
    <t>6636 W. William Cannon Dr</t>
  </si>
  <si>
    <t>Embry Investments: Mike Weynand</t>
  </si>
  <si>
    <t>512-328-2697</t>
  </si>
  <si>
    <t>Sycamore Springs, Phase II</t>
  </si>
  <si>
    <t>Betty Torres, Permit and Development Solutions</t>
  </si>
  <si>
    <t>771-8083</t>
  </si>
  <si>
    <t>Jim Bennett, Jim Bennett Consulting</t>
  </si>
  <si>
    <t>James McCann</t>
  </si>
  <si>
    <t>500 W 5TH ST</t>
  </si>
  <si>
    <t>SP-2008-0418C</t>
  </si>
  <si>
    <t>6533 EAST HILL DR</t>
  </si>
  <si>
    <t>SP-2008-0429C</t>
  </si>
  <si>
    <t>78731</t>
  </si>
  <si>
    <t>908 W 21ST ST</t>
  </si>
  <si>
    <t>SP-2008-0443C</t>
  </si>
  <si>
    <t>512-218-4077</t>
  </si>
  <si>
    <t>SP-93-0483C</t>
  </si>
  <si>
    <t>Sedona Springs  (Oakwell Farms)</t>
  </si>
  <si>
    <t xml:space="preserve">6000 South Mo-Pac </t>
  </si>
  <si>
    <t>SP-94-0275C</t>
  </si>
  <si>
    <t xml:space="preserve">Somerset </t>
  </si>
  <si>
    <t>6800 Austin Center Boulevard</t>
  </si>
  <si>
    <t>Key Group Engineering</t>
  </si>
  <si>
    <t>512-328-1793</t>
  </si>
  <si>
    <t>SPC-96-0368A</t>
  </si>
  <si>
    <t>Sonterra  I  (Canyon Creek)</t>
  </si>
  <si>
    <t xml:space="preserve">Gardens at Balcones               </t>
  </si>
  <si>
    <t>Le Grande Condominiums</t>
  </si>
  <si>
    <t>4130 WEST GATE BLVD</t>
  </si>
  <si>
    <t>10100 JOLLYVILLE RD</t>
  </si>
  <si>
    <t>10300 MORADO COVE</t>
  </si>
  <si>
    <t>3015 WASHINGTON SQ</t>
  </si>
  <si>
    <t>David Cazares</t>
  </si>
  <si>
    <t>12707 N Mo-Pac Nb Expy</t>
  </si>
  <si>
    <t>12707 N MO-PAC NB EXPY</t>
  </si>
  <si>
    <t>Manchaca Courtyard</t>
  </si>
  <si>
    <t>3406 Manchaca Rd</t>
  </si>
  <si>
    <t>3406 MANCHACA RD</t>
  </si>
  <si>
    <t>1402 PARKER LN</t>
  </si>
  <si>
    <t>Jana Rice</t>
  </si>
  <si>
    <t>327-2946</t>
  </si>
  <si>
    <t>Jefferson at Lamp. Vill. (see SP-98-0206C)</t>
  </si>
  <si>
    <t xml:space="preserve">Jefferson at Walnut Creek  </t>
  </si>
  <si>
    <t>Limestone Canyon  (Creekside Apts, North)</t>
  </si>
  <si>
    <t>Nokonah  (The Austonion)</t>
  </si>
  <si>
    <t xml:space="preserve">The Lodge at Merrill Town, Phase I  </t>
  </si>
  <si>
    <t xml:space="preserve">The Reserve at Barton Creek </t>
  </si>
  <si>
    <t xml:space="preserve">The Reserve at North Bend  </t>
  </si>
  <si>
    <t>Richard Miscoe, Tarrytown Builders</t>
  </si>
  <si>
    <t>750-7508</t>
  </si>
  <si>
    <t>Bobby Nail, CLB Partners</t>
  </si>
  <si>
    <t>474-2100</t>
  </si>
  <si>
    <t>The Retreat Condos</t>
  </si>
  <si>
    <t>Gerald Webberman</t>
  </si>
  <si>
    <t>236-2270</t>
  </si>
  <si>
    <t xml:space="preserve">Spyglass Condominiums                  </t>
  </si>
  <si>
    <t xml:space="preserve">St. Elmo Condominium                   </t>
  </si>
  <si>
    <t xml:space="preserve">Westcliff Apartments                   </t>
  </si>
  <si>
    <t xml:space="preserve">1301 Crossing Pl                                 </t>
  </si>
  <si>
    <t>Ravenscroft North Townhomes</t>
  </si>
  <si>
    <t>11315 Manchaca Road</t>
  </si>
  <si>
    <t>Greg Bourgeois</t>
  </si>
  <si>
    <t>441-9493</t>
  </si>
  <si>
    <t>Ravenscroft South Townhomes</t>
  </si>
  <si>
    <t>481-9696</t>
  </si>
  <si>
    <t>Ted McConaghy, Doucet and Associates</t>
  </si>
  <si>
    <t>Lynda Courntey</t>
  </si>
  <si>
    <t>Melridge Terrace</t>
  </si>
  <si>
    <t>Rick Parke, Afford America</t>
  </si>
  <si>
    <t>512-517-9111</t>
  </si>
  <si>
    <t>SP-99-0051C</t>
  </si>
  <si>
    <t>900 W 26TH ST</t>
  </si>
  <si>
    <t>SP-2011-0032C.SH</t>
  </si>
  <si>
    <t>SP-2007-0228C.SH(XT)</t>
  </si>
  <si>
    <t>SP-2007-0645C(XT)</t>
  </si>
  <si>
    <t>SP-2007-0479C(XT)</t>
  </si>
  <si>
    <t>3004 AFTONSHIRE WAY</t>
  </si>
  <si>
    <t>SP-2011-0054C</t>
  </si>
  <si>
    <t>Westgate Gardens</t>
  </si>
  <si>
    <t>7500 S IH 35 SVRD SB</t>
  </si>
  <si>
    <t>SP-2011-0079C</t>
  </si>
  <si>
    <t>Ladera Hill Country Apartments</t>
  </si>
  <si>
    <t>SP-06-0519C(XT2)</t>
  </si>
  <si>
    <t>2210 UNIVERSITY CLUB DR</t>
  </si>
  <si>
    <t>SP-2011-0091D</t>
  </si>
  <si>
    <t>SP-2007-0306C(XT)</t>
  </si>
  <si>
    <t>3001 ESPERANZA XING</t>
  </si>
  <si>
    <t>SP-2011-0057C</t>
  </si>
  <si>
    <t>SP-2007-0412C(XT)</t>
  </si>
  <si>
    <t>14000 THE LAKES BLVD</t>
  </si>
  <si>
    <t>SP-2011-0009D</t>
  </si>
  <si>
    <t>SP-2007-0331C(XT)</t>
  </si>
  <si>
    <t>2903 CAMERON LOOP</t>
  </si>
  <si>
    <t>9719 STONELAKE BLVD</t>
  </si>
  <si>
    <t>9801 STONELAKE BLVD</t>
  </si>
  <si>
    <t>501 KINNEY AVE</t>
  </si>
  <si>
    <t>1215 W Slaughter La</t>
  </si>
  <si>
    <t>1215 W SLAUGHTER LA</t>
  </si>
  <si>
    <t>10700 MACMORA RD</t>
  </si>
  <si>
    <t>1612 Faro Drive</t>
  </si>
  <si>
    <t>Lee Pittard</t>
  </si>
  <si>
    <t xml:space="preserve">2200 South Pleasant Valley </t>
  </si>
  <si>
    <t>SP-94-0190D</t>
  </si>
  <si>
    <t>Masters of the Hills of Lakeway</t>
  </si>
  <si>
    <t>12349 Metric Blvd</t>
  </si>
  <si>
    <t>SP-97-0141D</t>
  </si>
  <si>
    <t>Jon Richards, Merrilltown Inc.</t>
  </si>
  <si>
    <t>509-457-7785</t>
  </si>
  <si>
    <t>Wayne Everett/JPI Texas</t>
  </si>
  <si>
    <t>SP-01-0235C</t>
  </si>
  <si>
    <t>5300 Jimmy Clay Dr</t>
  </si>
  <si>
    <t>Daniel Markson, Cordova Partners, LTD.</t>
  </si>
  <si>
    <t>512-481-0140</t>
  </si>
  <si>
    <t>SP-01-0236C</t>
  </si>
  <si>
    <t>5901 E Stassney La</t>
  </si>
  <si>
    <t>5300 JIMMY CLAY DR</t>
  </si>
  <si>
    <t>Christopher Schorre, Austin City Works</t>
  </si>
  <si>
    <t>731-1520</t>
  </si>
  <si>
    <t>SPC-2007-0558A</t>
  </si>
  <si>
    <t>Ramble Lane and Congress Ave</t>
  </si>
  <si>
    <t>5010 South Congress Ave</t>
  </si>
  <si>
    <t>David Holt, Holt Planners</t>
  </si>
  <si>
    <t>SP-04-0170C</t>
  </si>
  <si>
    <t>11000 ANDERSON MILL RD</t>
  </si>
  <si>
    <t>SP-04-0171C</t>
  </si>
  <si>
    <t>4525 GUADALUPE ST</t>
  </si>
  <si>
    <t>SP-04-0199C</t>
  </si>
  <si>
    <t>Caprock Canyon</t>
  </si>
  <si>
    <t>4411 Spicewood Springs</t>
  </si>
  <si>
    <t>SP-05-1399C</t>
  </si>
  <si>
    <t>SP-05-1456C</t>
  </si>
  <si>
    <t>7200 CHIMNEY CORNERS</t>
  </si>
  <si>
    <t>SP-05-1468C</t>
  </si>
  <si>
    <t>SP-05-1393D</t>
  </si>
  <si>
    <t>SP-05-1438C</t>
  </si>
  <si>
    <t>127 E RIVERSIDE DR</t>
  </si>
  <si>
    <t>SP-05-1535C</t>
  </si>
  <si>
    <t>SP-05-1415C</t>
  </si>
  <si>
    <t>SPC-05-1481C</t>
  </si>
  <si>
    <t>4207 RIVER PLACE BLVD</t>
  </si>
  <si>
    <t>Plaza Lofts</t>
  </si>
  <si>
    <t>401 West Fifth Street</t>
  </si>
  <si>
    <t>SP-00-2092C</t>
  </si>
  <si>
    <t>9401 South First Street</t>
  </si>
  <si>
    <t>5217 Spicewood Springs Rd</t>
  </si>
  <si>
    <t>Poth and Associates, Robert Poth</t>
  </si>
  <si>
    <t>2801  Wells Branch Boulevard</t>
  </si>
  <si>
    <t>Amli Residential, Bob Aisner</t>
  </si>
  <si>
    <t>214-960-1500, ex 213</t>
  </si>
  <si>
    <t>Completed</t>
  </si>
  <si>
    <t>4Q92</t>
  </si>
  <si>
    <t>7700 N Hwy 360</t>
  </si>
  <si>
    <t>Land Strategies, Inc.</t>
  </si>
  <si>
    <t>512-328-6050</t>
  </si>
  <si>
    <t>SP-99-0047C</t>
  </si>
  <si>
    <t>SP-2009-0159C</t>
  </si>
  <si>
    <t xml:space="preserve">1155  BARTON SPRINGS RD   </t>
  </si>
  <si>
    <t>SP-2009-0165C</t>
  </si>
  <si>
    <t>(512) 327-2946</t>
  </si>
  <si>
    <t>Grove Lofts (Smart Housing)</t>
  </si>
  <si>
    <t>2401 GROVE BLVD</t>
  </si>
  <si>
    <t>Eric Schiedler, DR Horton</t>
  </si>
  <si>
    <t>907 Congress</t>
  </si>
  <si>
    <t>907 Congress Ave</t>
  </si>
  <si>
    <t>907 CONGRESS AVE</t>
  </si>
  <si>
    <t>Jim Bennett, Bennitt Consulting</t>
  </si>
  <si>
    <t xml:space="preserve">The New Treehouse </t>
  </si>
  <si>
    <t>David Vitanza, Market Place</t>
  </si>
  <si>
    <t>472-7774</t>
  </si>
  <si>
    <t>301097, 298021</t>
  </si>
  <si>
    <t>302346, 291898</t>
  </si>
  <si>
    <t>Ben Montgomery, JPI</t>
  </si>
  <si>
    <t>(972) 556-1700</t>
  </si>
  <si>
    <t>John Moser</t>
  </si>
  <si>
    <t>(650) 619-9446</t>
  </si>
  <si>
    <t>13900 INDIAN HILL</t>
  </si>
  <si>
    <t>SP-05-1233C.SH</t>
  </si>
  <si>
    <t>2505 SAN GABRIEL ST</t>
  </si>
  <si>
    <t>SP-05-1236C</t>
  </si>
  <si>
    <t>6701 COVERED BRIDGE DR</t>
  </si>
  <si>
    <t>1320 W PARMER LN</t>
  </si>
  <si>
    <t>SP-05-1253C</t>
  </si>
  <si>
    <t>13145 N US HWY 183</t>
  </si>
  <si>
    <t>SP-05-1279C</t>
  </si>
  <si>
    <t>300 S LAMAR BLVD</t>
  </si>
  <si>
    <t>SP-05-1299C</t>
  </si>
  <si>
    <t>604 NORTH BLUFF DR</t>
  </si>
  <si>
    <t>SP-05-1320C.SH</t>
  </si>
  <si>
    <t>Matt McCormick, The Cobra Team</t>
  </si>
  <si>
    <t>300-4011</t>
  </si>
  <si>
    <t>10107619, 307084</t>
  </si>
  <si>
    <t>736-8585</t>
  </si>
  <si>
    <t>10109265, 302860, 292776</t>
  </si>
  <si>
    <t>10109318, 253603</t>
  </si>
  <si>
    <t>The Bungalows (new submission for an Expired SP-2007-0638C)</t>
  </si>
  <si>
    <t>Jessica Bruehl, JGJ Properties</t>
  </si>
  <si>
    <t>532-5005</t>
  </si>
  <si>
    <t>Jimmy Nassour, Cedar Development Corp.</t>
  </si>
  <si>
    <t>The Vintage at Pearl</t>
  </si>
  <si>
    <t>Elizabeth Good, 22 1/2 Street Partners</t>
  </si>
  <si>
    <t>3Q09</t>
  </si>
  <si>
    <t>3q09</t>
  </si>
  <si>
    <t>East Avenue Condominiums (Project 2 at the former Concordia site)</t>
  </si>
  <si>
    <t>East Avenue Mixed Use (Project 3 at the former Concordia site)</t>
  </si>
  <si>
    <t xml:space="preserve">920 LUTHER LN   </t>
  </si>
  <si>
    <t>Joseph Willrich, Kimley-Horn and Associates</t>
  </si>
  <si>
    <t>418-4509</t>
  </si>
  <si>
    <t>Dean Barerra, MetroHouse HQI, Ltd.</t>
  </si>
  <si>
    <t>452-7983</t>
  </si>
  <si>
    <t>Aaron Googins, King Engineering Associates</t>
  </si>
  <si>
    <t>462-4921</t>
  </si>
  <si>
    <t>Quarry Hill Apts (fka Oak Hill MF (several resubs))</t>
  </si>
  <si>
    <t>10110162, 10027826, 309898</t>
  </si>
  <si>
    <t>282-3507</t>
  </si>
  <si>
    <t>3102 South Congress</t>
  </si>
  <si>
    <t xml:space="preserve">3110 CONGRESS AVE  </t>
  </si>
  <si>
    <t>SP-2007-0539C</t>
  </si>
  <si>
    <t>1300 Guadalupe</t>
  </si>
  <si>
    <t xml:space="preserve">1300 GUADALUPE ST   </t>
  </si>
  <si>
    <t>Triangle Multifamily (new submission)</t>
  </si>
  <si>
    <t>SP-03-0078C</t>
  </si>
  <si>
    <t>Dale Gray, Bury and Partners</t>
  </si>
  <si>
    <t>SP-03-0076C</t>
  </si>
  <si>
    <t>54 Rainey Street</t>
  </si>
  <si>
    <t>Jane Hoffner, 54 Rainey LP</t>
  </si>
  <si>
    <t>631-5008</t>
  </si>
  <si>
    <t>190465, 214784, 176332</t>
  </si>
  <si>
    <t>458-8364</t>
  </si>
  <si>
    <t>Abe Zimmerman, 78704 Partnership</t>
  </si>
  <si>
    <t>469-5303</t>
  </si>
  <si>
    <t>SP-02-0055C</t>
  </si>
  <si>
    <t>SP-00-2065D(XT2)</t>
  </si>
  <si>
    <t xml:space="preserve">Jefferson Center Phase II </t>
  </si>
  <si>
    <t>Michael Deibert, ALM Inc.</t>
  </si>
  <si>
    <t>457-0344</t>
  </si>
  <si>
    <t>SP-01-0343C</t>
  </si>
  <si>
    <t>10205 PECAN PARK BLVD</t>
  </si>
  <si>
    <t>James McBride, LBJ Holding Company</t>
  </si>
  <si>
    <t>457-5000</t>
  </si>
  <si>
    <t>SPC-01-0280C.SH</t>
  </si>
  <si>
    <t>5907 MANOR RD</t>
  </si>
  <si>
    <t>Keith Marlin</t>
  </si>
  <si>
    <t>817-649-7491</t>
  </si>
  <si>
    <t>SP-01-0299C</t>
  </si>
  <si>
    <t>Mark Bianigan, Unified Housing</t>
  </si>
  <si>
    <t>(469) 522-4232</t>
  </si>
  <si>
    <t>SP-04-0721C</t>
  </si>
  <si>
    <t>Bryce Miller, Shoal Creek Properties</t>
  </si>
  <si>
    <t>682-5500</t>
  </si>
  <si>
    <t>Gary Perkins. 21 Rio Development Corp.</t>
  </si>
  <si>
    <t>497-1782</t>
  </si>
  <si>
    <t>Talavera South</t>
  </si>
  <si>
    <t>SP-06-0717D</t>
  </si>
  <si>
    <t>SP-06-0733C.SH</t>
  </si>
  <si>
    <t>6200 LOYOLA LN</t>
  </si>
  <si>
    <t>SP-06-0747D</t>
  </si>
  <si>
    <t>1630 W WELLS BRANCH PKWY</t>
  </si>
  <si>
    <t>SP-06-0770C</t>
  </si>
  <si>
    <t>701 CENTER RIDGE DR</t>
  </si>
  <si>
    <t>H.M. Pike, Spyglass Austin Partners</t>
  </si>
  <si>
    <t>(512) 328.3506</t>
  </si>
  <si>
    <t>Allen Green</t>
  </si>
  <si>
    <t>512-397-2925</t>
  </si>
  <si>
    <t xml:space="preserve">SP-97-0198CS             </t>
  </si>
  <si>
    <t>4401 STEINER RANCH BLVD</t>
  </si>
  <si>
    <t>SP-07-0046C</t>
  </si>
  <si>
    <t>10300 MORADO CV</t>
  </si>
  <si>
    <t>1314 W 5TH ST</t>
  </si>
  <si>
    <t>SP-07-0086C</t>
  </si>
  <si>
    <t>13420 LYNDHURST ST</t>
  </si>
  <si>
    <t>SP-07-0098C</t>
  </si>
  <si>
    <t>4026 WESTLAKE DR</t>
  </si>
  <si>
    <t>Buster Hoffmaster, Sutton Ice House</t>
  </si>
  <si>
    <t>627-4870</t>
  </si>
  <si>
    <t>John Lohr, Continental Texas</t>
  </si>
  <si>
    <t>345-4663</t>
  </si>
  <si>
    <t>Bob Ruggio, JR SWI Ltd</t>
  </si>
  <si>
    <t>Shoreline Village (resubmittal)</t>
  </si>
  <si>
    <t>3600 S LAMAR BLVD</t>
  </si>
  <si>
    <t>SP-06-0330D</t>
  </si>
  <si>
    <t>4720 ROCKCLIFF RD</t>
  </si>
  <si>
    <t>SP-06-0292C</t>
  </si>
  <si>
    <t>10101 S 1ST ST</t>
  </si>
  <si>
    <t>SP-06-0357C</t>
  </si>
  <si>
    <t>10001 S 1ST ST</t>
  </si>
  <si>
    <t>1023 W 24TH ST</t>
  </si>
  <si>
    <t>Enfield Homes</t>
  </si>
  <si>
    <t>(512) 328-8988</t>
  </si>
  <si>
    <t>6715 WINDRIFT WY</t>
  </si>
  <si>
    <t>Katherine Loayza</t>
  </si>
  <si>
    <t>8824 N FM 620 RD</t>
  </si>
  <si>
    <t>SP-06-0409C</t>
  </si>
  <si>
    <t>919 KEITH LN</t>
  </si>
  <si>
    <t>SP-06-0411C</t>
  </si>
  <si>
    <t>Este Lofts</t>
  </si>
  <si>
    <t>The Sycamore</t>
  </si>
  <si>
    <t>Spring Condominiums</t>
  </si>
  <si>
    <t>Jefferson At West Campus (Smart Housing)</t>
  </si>
  <si>
    <t>Keith Lane Condos</t>
  </si>
  <si>
    <t>2225 E 6Th St</t>
  </si>
  <si>
    <t>1205 Elm St</t>
  </si>
  <si>
    <t>12101 Dessau Rd</t>
  </si>
  <si>
    <t>1300 W Dittmar Rd</t>
  </si>
  <si>
    <t>2025 Calle Caliche</t>
  </si>
  <si>
    <t>2931 E 12Th St</t>
  </si>
  <si>
    <t>5921 Hi Line Rd</t>
  </si>
  <si>
    <t>6000 S Congress Ave</t>
  </si>
  <si>
    <t>300 Bowie St</t>
  </si>
  <si>
    <t>600 W 26Th St</t>
  </si>
  <si>
    <t>919 Keith Ln</t>
  </si>
  <si>
    <t>Tony Gendon, Consort Inc.</t>
  </si>
  <si>
    <t>469-0500</t>
  </si>
  <si>
    <t>The Magnolia resub of SP-06-0134C</t>
  </si>
  <si>
    <t>Brent Denton, Ardent Residential</t>
  </si>
  <si>
    <t>472-6110</t>
  </si>
  <si>
    <t>10549237, 10038992</t>
  </si>
  <si>
    <t>Westgate Grove Condos</t>
  </si>
  <si>
    <t>Lawrence Hanrahan, Hanrahan Priotchard Eng.</t>
  </si>
  <si>
    <t>Mueller House Condos</t>
  </si>
  <si>
    <t>John Bohnen, Standard Pacific Homes</t>
  </si>
  <si>
    <t>(512) 506-4015</t>
  </si>
  <si>
    <t>10532696, 10052930, 309991</t>
  </si>
  <si>
    <t>Verandas Del Mercado</t>
  </si>
  <si>
    <t xml:space="preserve">1011 40TH ST   </t>
  </si>
  <si>
    <t>10701 S I 35 SVC RD NB</t>
  </si>
  <si>
    <t>SP-05-1324C</t>
  </si>
  <si>
    <t>1601 E CESAR CHAVEZ ST</t>
  </si>
  <si>
    <t>SP-05-1272C</t>
  </si>
  <si>
    <t>SP-96-0149C</t>
  </si>
  <si>
    <t>SP-96-0148C</t>
  </si>
  <si>
    <t>SP-93-0539D</t>
  </si>
  <si>
    <t>Jefferson at Stone Creek</t>
  </si>
  <si>
    <t>SP-93-0508C</t>
  </si>
  <si>
    <t>Jefferson at Stonehollow Section I</t>
  </si>
  <si>
    <t>11900 Stonehollow Dr</t>
  </si>
  <si>
    <t>SP-93-0507C</t>
  </si>
  <si>
    <t>Jeanette Bates/America's Preferred Homes</t>
  </si>
  <si>
    <t>713-622-2937</t>
  </si>
  <si>
    <t>SP-96-0181C</t>
  </si>
  <si>
    <t>David Holt</t>
  </si>
  <si>
    <t>327-4660</t>
  </si>
  <si>
    <t>SP-95-0274C</t>
  </si>
  <si>
    <t>Windcrest-Parkside</t>
  </si>
  <si>
    <t>1088 Park Plaza</t>
  </si>
  <si>
    <t>10009824, 311077</t>
  </si>
  <si>
    <t>Block at 25th and West Avenue (SMART Housing)</t>
  </si>
  <si>
    <t>Santora Villas (SMART Housing)</t>
  </si>
  <si>
    <t>Darlene Louk, Forestar Real Estate Group Inc.</t>
  </si>
  <si>
    <t>(512) 433-5200</t>
  </si>
  <si>
    <t>Indian Hill Estates (extension)</t>
  </si>
  <si>
    <t>10208879, 254060</t>
  </si>
  <si>
    <t>Creekside Apartments (resubmittal)</t>
  </si>
  <si>
    <t>Analysis</t>
  </si>
  <si>
    <t>City of Austin Multifamily Report</t>
  </si>
  <si>
    <t>Summed</t>
  </si>
  <si>
    <t>DATA FOR GRAPH</t>
  </si>
  <si>
    <t>2Q93</t>
  </si>
  <si>
    <t>3Q93</t>
  </si>
  <si>
    <t>4Q93</t>
  </si>
  <si>
    <t>1Q94</t>
  </si>
  <si>
    <t>2Q94</t>
  </si>
  <si>
    <t>3Q94</t>
  </si>
  <si>
    <t>4Q94</t>
  </si>
  <si>
    <t>1Q95</t>
  </si>
  <si>
    <t>2Q95</t>
  </si>
  <si>
    <t>3Q95</t>
  </si>
  <si>
    <t>4Q95</t>
  </si>
  <si>
    <t>1Q96</t>
  </si>
  <si>
    <t>2Q96</t>
  </si>
  <si>
    <t>3Q96</t>
  </si>
  <si>
    <t>4Q96</t>
  </si>
  <si>
    <t>1Q97</t>
  </si>
  <si>
    <t>2Q97</t>
  </si>
  <si>
    <t>3Q97</t>
  </si>
  <si>
    <t>4Q97</t>
  </si>
  <si>
    <t>1Q98</t>
  </si>
  <si>
    <t>2Q98</t>
  </si>
  <si>
    <t>3Q98</t>
  </si>
  <si>
    <t>4Q98</t>
  </si>
  <si>
    <t>Marquis at Ladera Vista</t>
  </si>
  <si>
    <t>John Simmons, Canyon Creek Develop.</t>
  </si>
  <si>
    <t>512-469-0500</t>
  </si>
  <si>
    <t xml:space="preserve">4900 East Oltorf </t>
  </si>
  <si>
    <t>11624 Jollyville Road</t>
  </si>
  <si>
    <t>Metropolis</t>
  </si>
  <si>
    <t>1225 S PLEASANT VALLEY RD</t>
  </si>
  <si>
    <t>11400 JOLLYVILLE ROAD</t>
  </si>
  <si>
    <t>SP-01-0448C</t>
  </si>
  <si>
    <t>Midtown Commons at Crestview Station (fka Allen Street Condos)</t>
  </si>
  <si>
    <t>4Q09</t>
  </si>
  <si>
    <t>3211 Palm Way</t>
  </si>
  <si>
    <t>2906 Pearl St</t>
  </si>
  <si>
    <t>2906 PEARL ST</t>
  </si>
  <si>
    <t>Kurt Prosser</t>
  </si>
  <si>
    <t>721 Congress</t>
  </si>
  <si>
    <t>721 Congress Ave</t>
  </si>
  <si>
    <t>1605 ENFIELD RD</t>
  </si>
  <si>
    <t>John Friedman, Klotz Assoc.</t>
  </si>
  <si>
    <t>328-5771</t>
  </si>
  <si>
    <t>SP-05-0946C</t>
  </si>
  <si>
    <t>Broadstone Metric</t>
  </si>
  <si>
    <t>12400 Metric Blvd</t>
  </si>
  <si>
    <t>Jonathan Neslund, Bury and Partners</t>
  </si>
  <si>
    <t>SP-05-1130C</t>
  </si>
  <si>
    <t>Caswell Lofts</t>
  </si>
  <si>
    <t>2205 N Lamar Blvd</t>
  </si>
  <si>
    <t>2205 N LAMAR BLVD</t>
  </si>
  <si>
    <t>Kent Collins, Centro Development</t>
  </si>
  <si>
    <t>474-8700</t>
  </si>
  <si>
    <t>SP-05-0040C</t>
  </si>
  <si>
    <t>Lamar on the Creek (Resub of SP-04-0723C)</t>
  </si>
  <si>
    <t>Spicewood Condominiums</t>
  </si>
  <si>
    <t>201 Lavaca St</t>
  </si>
  <si>
    <t>8038 Exchange Dr</t>
  </si>
  <si>
    <t>2320 Gracy Farms La</t>
  </si>
  <si>
    <t>401 Little Texas La</t>
  </si>
  <si>
    <t>SP-2007-0556C</t>
  </si>
  <si>
    <t>Greg Griffin, Griffin Engineering Group</t>
  </si>
  <si>
    <t>MacMora II Cottage (new project)</t>
  </si>
  <si>
    <t>David Mahn</t>
  </si>
  <si>
    <t>10065419, 10047576</t>
  </si>
  <si>
    <t>9201 Brodie Ln</t>
  </si>
  <si>
    <t>1702 S Lamar Blvd</t>
  </si>
  <si>
    <t>5602 Jim Hogg Ave</t>
  </si>
  <si>
    <t>AMLI Downtown Tower</t>
  </si>
  <si>
    <t xml:space="preserve">3501 Shoreline Dr                                </t>
  </si>
  <si>
    <t>Davenport Rim</t>
  </si>
  <si>
    <t>9/202001</t>
  </si>
  <si>
    <t>7901 SOUTHWEST PKWY</t>
  </si>
  <si>
    <t>SP-05-1266C</t>
  </si>
  <si>
    <t>SP-05-1249D</t>
  </si>
  <si>
    <t>10301 MANCHACA RD</t>
  </si>
  <si>
    <t>210 BARTON SPRINGS RD</t>
  </si>
  <si>
    <t>Swede Hill Lofts</t>
  </si>
  <si>
    <t>Red River Flats</t>
  </si>
  <si>
    <t>Milano Apartments</t>
  </si>
  <si>
    <t>1000 W Howard Lane</t>
  </si>
  <si>
    <t>Tom Steinhoff</t>
  </si>
  <si>
    <t>(281) 596-9445</t>
  </si>
  <si>
    <t>3q05</t>
  </si>
  <si>
    <t>713-621-5300</t>
  </si>
  <si>
    <t>214-999-4565</t>
  </si>
  <si>
    <t>972-328-0011</t>
  </si>
  <si>
    <t>Kevin Mueller, Gray-Jansing and Assoc.</t>
  </si>
  <si>
    <t>James McCarthy, Tomen Parke Assoc.</t>
  </si>
  <si>
    <t>4q05</t>
  </si>
  <si>
    <t>4Q05</t>
  </si>
  <si>
    <t>SP-03-0021C</t>
  </si>
  <si>
    <t>ZOM (fka West Avenue Lofts Phase II)</t>
  </si>
  <si>
    <t>269462, 214182, 173311</t>
  </si>
  <si>
    <t>721 North Lamar Boulevard</t>
  </si>
  <si>
    <t xml:space="preserve">115 Sandra Muraida Way </t>
  </si>
  <si>
    <t xml:space="preserve">SP-98-0309C              </t>
  </si>
  <si>
    <t>SP-00-2448D</t>
  </si>
  <si>
    <t>5923 Hi-Line Road</t>
  </si>
  <si>
    <t>Iron Rock (Blackhawk Apartments)</t>
  </si>
  <si>
    <t>Franklin Apartments - Smart Housing</t>
  </si>
  <si>
    <t>Parker Springs Condominiums - Smart Housing</t>
  </si>
  <si>
    <t>Riverside Meadows - Smart Housing</t>
  </si>
  <si>
    <t>2600 Gracy Farms Ln</t>
  </si>
  <si>
    <t>SP-93-0251C</t>
  </si>
  <si>
    <t>San Marin  (The Woodlands @ Walnut Ck)</t>
  </si>
  <si>
    <t>3625 Duval Rd</t>
  </si>
  <si>
    <t>SP-04-0009C</t>
  </si>
  <si>
    <t>8515 Brodie Lane</t>
  </si>
  <si>
    <t>Fairfield Residential</t>
  </si>
  <si>
    <t>817-640-1182</t>
  </si>
  <si>
    <t>SP-94-0407C</t>
  </si>
  <si>
    <t>San Miguel</t>
  </si>
  <si>
    <t>4025 Duval Rd</t>
  </si>
  <si>
    <t>Scott Robinson, Westwood Residential</t>
  </si>
  <si>
    <t xml:space="preserve">3905 MARATHON BLVD  </t>
  </si>
  <si>
    <t>78756</t>
  </si>
  <si>
    <t>78727</t>
  </si>
  <si>
    <t>SP-2007-0442C</t>
  </si>
  <si>
    <t>Bee Caves Apartments</t>
  </si>
  <si>
    <t xml:space="preserve">8600 SH 71    </t>
  </si>
  <si>
    <t>78735</t>
  </si>
  <si>
    <t>SP-2007-0453C</t>
  </si>
  <si>
    <t>21C Austin</t>
  </si>
  <si>
    <t xml:space="preserve">208 3RD ST  </t>
  </si>
  <si>
    <t>78701</t>
  </si>
  <si>
    <t xml:space="preserve">1000 12TH ST   </t>
  </si>
  <si>
    <t>SP-2007-0475C</t>
  </si>
  <si>
    <t>ClearWater</t>
  </si>
  <si>
    <t xml:space="preserve">5705 DIEHL TRL  </t>
  </si>
  <si>
    <t>SP-2007-0478C.SH</t>
  </si>
  <si>
    <t>Rio Grande Flats</t>
  </si>
  <si>
    <t xml:space="preserve">2807 RIO GRANDE ST  </t>
  </si>
  <si>
    <t xml:space="preserve">10617 MACMORA RD  </t>
  </si>
  <si>
    <t>78758</t>
  </si>
  <si>
    <t>SP-2007-0481C</t>
  </si>
  <si>
    <t>SP-2007-0496D</t>
  </si>
  <si>
    <t>SP-2007-0498C</t>
  </si>
  <si>
    <t xml:space="preserve">2021 5TH ST  </t>
  </si>
  <si>
    <t xml:space="preserve">5350 BURNET RD   </t>
  </si>
  <si>
    <t>SP-2007-0535C</t>
  </si>
  <si>
    <t>SP-2009-0185C.SH</t>
  </si>
  <si>
    <t xml:space="preserve">747  LITTLE TEXAS LN   </t>
  </si>
  <si>
    <t>SP-2009-0188C</t>
  </si>
  <si>
    <t>7308 OLD BEE CAVES RD</t>
  </si>
  <si>
    <t>SP-06-0183C.SH</t>
  </si>
  <si>
    <t>2200 PEARL ST</t>
  </si>
  <si>
    <t>SP-06-0184C.SH</t>
  </si>
  <si>
    <t>2208 PEARL ST</t>
  </si>
  <si>
    <t>SP-06-0334C</t>
  </si>
  <si>
    <t>4100 W SLAUGHTER LN</t>
  </si>
  <si>
    <t>SP-02-0451C(XT)</t>
  </si>
  <si>
    <t>SP-06-0316C</t>
  </si>
  <si>
    <t>505-457-7785</t>
  </si>
  <si>
    <t>1500 Riverside Drive</t>
  </si>
  <si>
    <t>Mark Schuster</t>
  </si>
  <si>
    <t>781-707-9201</t>
  </si>
  <si>
    <t>2505 LONGVIEW ST</t>
  </si>
  <si>
    <t>Kanton Labaj</t>
  </si>
  <si>
    <t>751-2088</t>
  </si>
  <si>
    <t>The Remington</t>
  </si>
  <si>
    <t>Cottages on Scott Drive</t>
  </si>
  <si>
    <t>Thomas Wells, Koontz/McCombs LLC</t>
  </si>
  <si>
    <t>Doug Hickok, UG Venture LTD</t>
  </si>
  <si>
    <t>285329, 282536</t>
  </si>
  <si>
    <t>2222 Rio Grande Street</t>
  </si>
  <si>
    <t>Shahid Ullah</t>
  </si>
  <si>
    <t>899-7001</t>
  </si>
  <si>
    <t>1502 South 1st Street</t>
  </si>
  <si>
    <t>Kate Grossman, Urban Design</t>
  </si>
  <si>
    <t>Cardinal Lane Apartments</t>
  </si>
  <si>
    <t>Hartford Estates</t>
  </si>
  <si>
    <t>Rey Cedillos, Cedillos and Wilson</t>
  </si>
  <si>
    <t>Andrew Evans, ATS Engineers</t>
  </si>
  <si>
    <t>John Hines, Gray and Associates</t>
  </si>
  <si>
    <t>Paulo Misi, Bury and Partners</t>
  </si>
  <si>
    <t>The Triangle, Tract 5 (new section being developed)</t>
  </si>
  <si>
    <t>Jason Rodgers, Garrett and Ihnan Engineers</t>
  </si>
  <si>
    <t>Darren Webber, Jones and Carter</t>
  </si>
  <si>
    <t>10707838, 10109353, 10087722</t>
  </si>
  <si>
    <t>Emerald Point (several resubs)</t>
  </si>
  <si>
    <t>10708999, 10514572, 10036022, 299557</t>
  </si>
  <si>
    <t>Will Marsh, ERG Partners</t>
  </si>
  <si>
    <t>472-1800</t>
  </si>
  <si>
    <t>SP-96-0229C</t>
  </si>
  <si>
    <t>Ranchos Las Palmas</t>
  </si>
  <si>
    <t>5701 South Mo-Pac</t>
  </si>
  <si>
    <t>Mike Pacillio, Ewing Properties</t>
  </si>
  <si>
    <t>Benny Woolery, Fairfield Residential</t>
  </si>
  <si>
    <t>512-346-7976</t>
  </si>
  <si>
    <t>SP-2008-0214C</t>
  </si>
  <si>
    <t>1717 TOOMEY RD</t>
  </si>
  <si>
    <t>SP-2008-0217C</t>
  </si>
  <si>
    <t xml:space="preserve">800  WEST AVE   </t>
  </si>
  <si>
    <t>SP-2008-0222D</t>
  </si>
  <si>
    <t>Legacy Oaks</t>
  </si>
  <si>
    <t xml:space="preserve">8001-1/2 S IH 35 SVRD NB  </t>
  </si>
  <si>
    <t>SP-2008-0234C</t>
  </si>
  <si>
    <t>SP-2008-0239C</t>
  </si>
  <si>
    <t>78753</t>
  </si>
  <si>
    <t xml:space="preserve">12220  WALNUT PARK XING   </t>
  </si>
  <si>
    <t>SP-2008-0241C</t>
  </si>
  <si>
    <t xml:space="preserve">604  ALLEN ST   </t>
  </si>
  <si>
    <t>8800 W US 290 HWY</t>
  </si>
  <si>
    <t>SP-2008-0245D</t>
  </si>
  <si>
    <t>78736</t>
  </si>
  <si>
    <t>Fox Hill Apartments</t>
  </si>
  <si>
    <t xml:space="preserve">9415  MC NEIL DR   </t>
  </si>
  <si>
    <t>SP-2008-0249C.SH</t>
  </si>
  <si>
    <t>Mary Ellen Barlow, West Campus 26th LP</t>
  </si>
  <si>
    <t>Susan Kirby</t>
  </si>
  <si>
    <t>10565539, 10022327</t>
  </si>
  <si>
    <t>10545829, 10065398</t>
  </si>
  <si>
    <t>William Mclean, McLean and Howard, LLP</t>
  </si>
  <si>
    <t>(512) 328-2008</t>
  </si>
  <si>
    <t>(713) 338.3310</t>
  </si>
  <si>
    <t>Jim Potts, Verde Ladera Apartments LP</t>
  </si>
  <si>
    <t>10564445, 303599</t>
  </si>
  <si>
    <t>Steiner Ranch Mixed Use Condos</t>
  </si>
  <si>
    <t>Bill Gabler, Loomis Partners</t>
  </si>
  <si>
    <t>(512) 327-1180</t>
  </si>
  <si>
    <t>10533570, 10034268</t>
  </si>
  <si>
    <t>Ben Bufkin, RREEF Inc.</t>
  </si>
  <si>
    <t>(512) 682-5500</t>
  </si>
  <si>
    <t>SP-2007-0332C(XT)</t>
  </si>
  <si>
    <t>10551399, 10039437</t>
  </si>
  <si>
    <t>10547299, 10222967, 10051893</t>
  </si>
  <si>
    <t>Ian Asseistine, Techridge Spectrum, BCLP</t>
  </si>
  <si>
    <t>(604) 681-7500</t>
  </si>
  <si>
    <t>3Q02</t>
  </si>
  <si>
    <t>Nalle Woods</t>
  </si>
  <si>
    <t>Metric Boulevard Condominiums</t>
  </si>
  <si>
    <t>Town Vista (Smart Housing)</t>
  </si>
  <si>
    <t>Charles Place--Mary Lee Foundation</t>
  </si>
  <si>
    <t>Oak Springs Villas (Smart Housing)</t>
  </si>
  <si>
    <t>SP-03-0195C</t>
  </si>
  <si>
    <t>Kinney Park Condos</t>
  </si>
  <si>
    <t>1115 Kinney Avenue</t>
  </si>
  <si>
    <t>1115 KINNEY AVENUE</t>
  </si>
  <si>
    <t>Pete S. Malone</t>
  </si>
  <si>
    <t>899-0601</t>
  </si>
  <si>
    <t>9th Street Condominiums</t>
  </si>
  <si>
    <t>SP-02-0007C</t>
  </si>
  <si>
    <t>9501 N CAPITAL OF TEXAS HWY</t>
  </si>
  <si>
    <t>1719 SPYGLASS DR</t>
  </si>
  <si>
    <t>2224-2620 WALSH TARLTON LN</t>
  </si>
  <si>
    <t>SP-2009-0008C</t>
  </si>
  <si>
    <t>3523 GONZALES ST</t>
  </si>
  <si>
    <t>SP-2009-0072C</t>
  </si>
  <si>
    <t xml:space="preserve">3523  GONZALES ST   </t>
  </si>
  <si>
    <t>3121 PALM WAY</t>
  </si>
  <si>
    <t>SP-2009-0040C</t>
  </si>
  <si>
    <t>3700 CLAWSON RD</t>
  </si>
  <si>
    <t>Perry Lorenz, New Urban Partners</t>
  </si>
  <si>
    <t>512-478-8774</t>
  </si>
  <si>
    <t>The Gardens of West Seventh</t>
  </si>
  <si>
    <t>1115 West Seventh</t>
  </si>
  <si>
    <t>Norwalk Brownstone Condominiums</t>
  </si>
  <si>
    <t>Micheal Wick</t>
  </si>
  <si>
    <t>713-570-0336</t>
  </si>
  <si>
    <t>Buster Hoffmaster, Sutton Company</t>
  </si>
  <si>
    <t>SP-95-0133C</t>
  </si>
  <si>
    <t>9501 N F M 620 RD</t>
  </si>
  <si>
    <t>Jefferson Commons at Town Lake</t>
  </si>
  <si>
    <t>Theresa Canchola, Robert Wunsch Devel.</t>
  </si>
  <si>
    <t>Steffen Waltz, PPT Development</t>
  </si>
  <si>
    <t>SP-00-2184C</t>
  </si>
  <si>
    <t>Stewart Bul</t>
  </si>
  <si>
    <t>(214) 360-7690</t>
  </si>
  <si>
    <t>Jerry Perales, Bury and Partners</t>
  </si>
  <si>
    <t>John McKinnerney, SW Campus Inc</t>
  </si>
  <si>
    <t xml:space="preserve">1805 FRONTIER VALLEY DR   </t>
  </si>
  <si>
    <t>Richard Janson, Santora Villas</t>
  </si>
  <si>
    <t>219-9500</t>
  </si>
  <si>
    <t>Lucy Hibberd, RPC Investment, INC</t>
  </si>
  <si>
    <t>454-4872</t>
  </si>
  <si>
    <t>James Austin, Swanee Terrace LP</t>
  </si>
  <si>
    <t>10025433, 313308</t>
  </si>
  <si>
    <t xml:space="preserve">1710 GRAND AVENUE PKWY   </t>
  </si>
  <si>
    <t>Bert Pence, Grand Avenue at I-35 LTD</t>
  </si>
  <si>
    <t>476-9200</t>
  </si>
  <si>
    <t>Diana Wang, Bury + Partners</t>
  </si>
  <si>
    <t>John McCormack, Solo Star Realty</t>
  </si>
  <si>
    <t>(713) 984-8800</t>
  </si>
  <si>
    <t>The Texan at Pearl; SMART Housing</t>
  </si>
  <si>
    <t>7707 S I 35 SVC RD NB</t>
  </si>
  <si>
    <t>4Q00</t>
  </si>
  <si>
    <t>12820 N Lamar Blvd</t>
  </si>
  <si>
    <t>800 W 5Th St</t>
  </si>
  <si>
    <t>8546 Adirondack Trl</t>
  </si>
  <si>
    <t>12612 N Lamar Blvd</t>
  </si>
  <si>
    <t>972-851-3215</t>
  </si>
  <si>
    <t>Laurie Swan, Stratus Properties</t>
  </si>
  <si>
    <t>Mansions at Steiner Ranch</t>
  </si>
  <si>
    <t>Steve Hay, Stratus Properties</t>
  </si>
  <si>
    <t>Guadalupe 31</t>
  </si>
  <si>
    <t>The Reserve at Walnut Creek (form. Creekstone)</t>
  </si>
  <si>
    <t>The Villas of Bristol Heights (Bristol Park)</t>
  </si>
  <si>
    <t>Alastair Jenkin, Bury and Partners</t>
  </si>
  <si>
    <t>Howard Estes</t>
  </si>
  <si>
    <t>261-6200</t>
  </si>
  <si>
    <t>SP-00-2468C</t>
  </si>
  <si>
    <t>701 Woodward Street</t>
  </si>
  <si>
    <t>Carl Conley</t>
  </si>
  <si>
    <t>328-3506</t>
  </si>
  <si>
    <t>6410 Hudson Bend Road</t>
  </si>
  <si>
    <t>Andres Cardenas</t>
  </si>
  <si>
    <t>327-1180</t>
  </si>
  <si>
    <t>SP-00-2484C</t>
  </si>
  <si>
    <t>Lantana MF</t>
  </si>
  <si>
    <t>7701 Rialto Blvd</t>
  </si>
  <si>
    <t>478-5788</t>
  </si>
  <si>
    <t>SP-01-0330C</t>
  </si>
  <si>
    <t>2500 SAN ANTONIO ST</t>
  </si>
  <si>
    <t>Vincent Hauser, Foy Development</t>
  </si>
  <si>
    <t>Jefferson At Pecan Park</t>
  </si>
  <si>
    <t>Parker @ Woodward</t>
  </si>
  <si>
    <t>Slaughter Creek Multi-Family</t>
  </si>
  <si>
    <t>City Demographer</t>
  </si>
  <si>
    <t>Ryan Robinson,</t>
  </si>
  <si>
    <t>Manor House, City Housing Program</t>
  </si>
  <si>
    <t>900 Banister La</t>
  </si>
  <si>
    <t>6500 N Capital Of Texas Hwy</t>
  </si>
  <si>
    <t>1601 Houston St</t>
  </si>
  <si>
    <t>SP-04-1096C</t>
  </si>
  <si>
    <t>1401 EVA ST</t>
  </si>
  <si>
    <t>1400 S CONGRESS AVE</t>
  </si>
  <si>
    <t>300 N LAMAR BLVD</t>
  </si>
  <si>
    <t>SP-04-1156C</t>
  </si>
  <si>
    <t>3016 GUADALUPE ST</t>
  </si>
  <si>
    <t>Piazza Navarro</t>
  </si>
  <si>
    <t>Saltillo Lofts (Smart Housing)</t>
  </si>
  <si>
    <t>Deaton Hill Condominiums (Smart Housing)</t>
  </si>
  <si>
    <t>Block 51 (Downtown) Mixed Use Tower (new IBC Bank)</t>
  </si>
  <si>
    <t>3Q10</t>
  </si>
  <si>
    <t>Steve Jamison, Hanrahan-Prichard</t>
  </si>
  <si>
    <t>2510 Leon Street (Smart Housing)</t>
  </si>
  <si>
    <t>SP-2007-0185C.SH</t>
  </si>
  <si>
    <t xml:space="preserve">702 W 25TH ST   </t>
  </si>
  <si>
    <t xml:space="preserve">2708  SAN PEDRO ST   </t>
  </si>
  <si>
    <t>SP-2007-0347C</t>
  </si>
  <si>
    <t>SP-2007-0316D</t>
  </si>
  <si>
    <t>Susan Drive Condo's</t>
  </si>
  <si>
    <t xml:space="preserve">1601  SUSAN DR   </t>
  </si>
  <si>
    <t>South Town Cottages</t>
  </si>
  <si>
    <t>Stone Creek Ranch - Smart Housing</t>
  </si>
  <si>
    <t>Stone Creek Ranch Phase Two</t>
  </si>
  <si>
    <t>Stonegate (Fairfield at Slaughter Creek)</t>
  </si>
  <si>
    <t>Circle S (South Congress Apts)</t>
  </si>
  <si>
    <t>Fountains of Austin - Smart Housing</t>
  </si>
  <si>
    <t>501 E Stassney La</t>
  </si>
  <si>
    <t>9512 F M 2222 Rd</t>
  </si>
  <si>
    <t>1215 E Yager La</t>
  </si>
  <si>
    <t>6804 N Capital Of Tx Hwy</t>
  </si>
  <si>
    <t>1023 W 24Th St</t>
  </si>
  <si>
    <t>6715 Windrift Wy</t>
  </si>
  <si>
    <t>Jim Witliff, Land Answers</t>
  </si>
  <si>
    <t>Betty Torres, Permit Solutions</t>
  </si>
  <si>
    <t>10098868, 10076703</t>
  </si>
  <si>
    <t xml:space="preserve">2425 E RIVERSIDE DR </t>
  </si>
  <si>
    <t>721 N LAMAR BLVD</t>
  </si>
  <si>
    <t>4508 DUVAL RD</t>
  </si>
  <si>
    <t>1304 NORWALK LN</t>
  </si>
  <si>
    <t>Geocodable Address</t>
  </si>
  <si>
    <t>400 E 5TH ST</t>
  </si>
  <si>
    <t>1612 FARO DRIVE</t>
  </si>
  <si>
    <t>SP-02-0287C.SH</t>
  </si>
  <si>
    <t>2201 MONTOPOLIS DR</t>
  </si>
  <si>
    <t>SP-02-0293C.SH</t>
  </si>
  <si>
    <t>SP-02-0283C</t>
  </si>
  <si>
    <t>1319 LAMAR SQUARE DR</t>
  </si>
  <si>
    <t>Charlene Crump, Mary Lee Found.</t>
  </si>
  <si>
    <t>443-5777</t>
  </si>
  <si>
    <t>SP-02-0318D</t>
  </si>
  <si>
    <t>8000 DECKER LN</t>
  </si>
  <si>
    <t>David Smith, The Wallace Group</t>
  </si>
  <si>
    <t>833-6828</t>
  </si>
  <si>
    <t>Courtyards at Onion Creek (fka Onion Creek MU)</t>
  </si>
  <si>
    <t>1Q08</t>
  </si>
  <si>
    <t>Villas at Stone Oak Ranch, The</t>
  </si>
  <si>
    <t>10800 Boulder La</t>
  </si>
  <si>
    <t>Fairfield-Montandon Oaks</t>
  </si>
  <si>
    <t>11203 F M 2222 Rd</t>
  </si>
  <si>
    <t>7707 I 35 South</t>
  </si>
  <si>
    <t>5117 North Lamar BLVD</t>
  </si>
  <si>
    <t>SP-2010-0301C.SH</t>
  </si>
  <si>
    <t>Texan North Lamar Mixed Use</t>
  </si>
  <si>
    <t>Uptown Lofts</t>
  </si>
  <si>
    <t>Rosemont at Old Manor Road (SH) (SP-04-0246C)</t>
  </si>
  <si>
    <t>Paragon Condos</t>
  </si>
  <si>
    <t>907 Duncan Ln</t>
  </si>
  <si>
    <t>Ali Sarabi</t>
  </si>
  <si>
    <t>(503) 780-8263</t>
  </si>
  <si>
    <t>2616 Salado Street</t>
  </si>
  <si>
    <t>6701 Covered Bridge Dr</t>
  </si>
  <si>
    <t>1320 W Parmer Ln</t>
  </si>
  <si>
    <t>13145 N Us Hwy 183</t>
  </si>
  <si>
    <t>300 S Lamar Blvd</t>
  </si>
  <si>
    <t>604 North Bluff Dr</t>
  </si>
  <si>
    <t>10701 S I 35 Svc Rd Nb</t>
  </si>
  <si>
    <t>1601 E Cesar Chavez St</t>
  </si>
  <si>
    <t>7901 Southwest Pkwy</t>
  </si>
  <si>
    <t>10301 Manchaca Rd</t>
  </si>
  <si>
    <t>210 Barton Springs Rd</t>
  </si>
  <si>
    <t>Rick DuPont, LRC Lakeview Props</t>
  </si>
  <si>
    <t>302-1500</t>
  </si>
  <si>
    <t>300 South Lamar (Binswanger site)</t>
  </si>
  <si>
    <t>Rustin Roussel, Bury &amp; Partners</t>
  </si>
  <si>
    <t>12409 Dessau Road</t>
  </si>
  <si>
    <t>12409 DESSAU RD</t>
  </si>
  <si>
    <t>Paul Joseph, Dessau 21 LTD</t>
  </si>
  <si>
    <t>657-1490</t>
  </si>
  <si>
    <t>287121, 284457</t>
  </si>
  <si>
    <t>78745</t>
  </si>
  <si>
    <t>SPC-2007-0577C</t>
  </si>
  <si>
    <t xml:space="preserve">9725 NORTH LAKE CREEK PKWY   </t>
  </si>
  <si>
    <t>78717</t>
  </si>
  <si>
    <t>SP-2007-0580C</t>
  </si>
  <si>
    <t>Pioneer Cottages</t>
  </si>
  <si>
    <t xml:space="preserve">1801 BRAKER LN   </t>
  </si>
  <si>
    <t>78754</t>
  </si>
  <si>
    <t>SP-2007-0581C</t>
  </si>
  <si>
    <t>Alexan Ribelin Ranch</t>
  </si>
  <si>
    <t>Alan Robison, College Houses, INC</t>
  </si>
  <si>
    <t>476-5678</t>
  </si>
  <si>
    <t>10700 Macmora Rd</t>
  </si>
  <si>
    <t>SP-04-0107C</t>
  </si>
  <si>
    <t>Piazza Navona  Condominiums</t>
  </si>
  <si>
    <t>713 W 26th Street</t>
  </si>
  <si>
    <t>713 W 26TH ST</t>
  </si>
  <si>
    <t>Bill Frost, Doucet and Assoc.</t>
  </si>
  <si>
    <t>583-2600</t>
  </si>
  <si>
    <t>Platinum Onion Creek</t>
  </si>
  <si>
    <t>11301 FARRAH LN</t>
  </si>
  <si>
    <t>SP-2011-0184C</t>
  </si>
  <si>
    <t>The Park at Lakeline</t>
  </si>
  <si>
    <t>2800 S LAKELINE BLVD</t>
  </si>
  <si>
    <t>SP-2011-0215C</t>
  </si>
  <si>
    <t>11301 BURNET RD</t>
  </si>
  <si>
    <t>SP-2011-0199C</t>
  </si>
  <si>
    <t>Legacy Apartments</t>
  </si>
  <si>
    <t>1342 LAMAR SQUARE DR</t>
  </si>
  <si>
    <t>SP-2011-0245C.SH</t>
  </si>
  <si>
    <t>8110 FM 2222 RD</t>
  </si>
  <si>
    <t>SP-2011-0240B</t>
  </si>
  <si>
    <t>SP-06-0402C(XT2)</t>
  </si>
  <si>
    <t>Southpark Meadows Condominiums</t>
  </si>
  <si>
    <t>801 TAFT LN</t>
  </si>
  <si>
    <t>SP-2011-0251C</t>
  </si>
  <si>
    <t>2304 Leon Street Apartments</t>
  </si>
  <si>
    <t>2304 LEON ST</t>
  </si>
  <si>
    <t>SP-2011-0250C</t>
  </si>
  <si>
    <t>5309 JEFF DAVIS AVE</t>
  </si>
  <si>
    <t>SP-2011-0219C</t>
  </si>
  <si>
    <t>Steiner Ranch Apartments</t>
  </si>
  <si>
    <t>4800 STEINER RANCH BLVD</t>
  </si>
  <si>
    <t>SP-2011-0200D</t>
  </si>
  <si>
    <t>Tarrytown Courts</t>
  </si>
  <si>
    <t>2612 W 12TH ST</t>
  </si>
  <si>
    <t>SP-2011-0193C</t>
  </si>
  <si>
    <t>South Shore - Section 1B&amp;1C</t>
  </si>
  <si>
    <t>SP-2007-0467C(XT)</t>
  </si>
  <si>
    <t>SP-2007-0351C(XT)</t>
  </si>
  <si>
    <t>South Lamar Plaza</t>
  </si>
  <si>
    <t>266-7810</t>
  </si>
  <si>
    <t>Comanche Canyon Ranch Condos</t>
  </si>
  <si>
    <t>Barton Place Condominiums</t>
  </si>
  <si>
    <t>Ben Turner, Consort Inc.</t>
  </si>
  <si>
    <t>10085314, 10020539</t>
  </si>
  <si>
    <t>Gemsong Perry, Jones and Carter Inc.</t>
  </si>
  <si>
    <t>441-9493, ex. 234</t>
  </si>
  <si>
    <t>David Smith, Corwin Engineering</t>
  </si>
  <si>
    <t>492-6294</t>
  </si>
  <si>
    <t>Texas Design Interests</t>
  </si>
  <si>
    <t>10087403, 10071627</t>
  </si>
  <si>
    <t>Sungari Lofts (resub of SP-2007-0522C)</t>
  </si>
  <si>
    <t>James Austin, Thornton Cottages Inc.</t>
  </si>
  <si>
    <t>740-3390</t>
  </si>
  <si>
    <t>SP-00-2339D</t>
  </si>
  <si>
    <t>397-5808</t>
  </si>
  <si>
    <t>SP-00-2386D</t>
  </si>
  <si>
    <t>George Conn, Austin I-35 South, L.L.P.</t>
  </si>
  <si>
    <t>3Q04</t>
  </si>
  <si>
    <t>(713) 261-8575</t>
  </si>
  <si>
    <t>(214) 373-0448</t>
  </si>
  <si>
    <t>West Avenue Lofts Phase I (Post on Shoal)</t>
  </si>
  <si>
    <t>SP-01-0509C.SH</t>
  </si>
  <si>
    <t>214-750-1709</t>
  </si>
  <si>
    <t>SP-01-0527D</t>
  </si>
  <si>
    <t>515 E SLAUGHTER LN</t>
  </si>
  <si>
    <t>FRED SOLIS</t>
  </si>
  <si>
    <t>The Treehouse (PPT Residential)</t>
  </si>
  <si>
    <t>134920, 210379</t>
  </si>
  <si>
    <t>713-266-7887</t>
  </si>
  <si>
    <t>4Q01</t>
  </si>
  <si>
    <t>Scott Shepherd; Widespread Prop</t>
  </si>
  <si>
    <t>Rosemont at Oak Valley (aka Pleasant Valley Villas--Smart Housing)</t>
  </si>
  <si>
    <t>Allendale Townhomes</t>
  </si>
  <si>
    <t>2100 Cullen Avenue</t>
  </si>
  <si>
    <t>404 Rio Grande Street</t>
  </si>
  <si>
    <t>1881 Grove Blvd</t>
  </si>
  <si>
    <t>2900 Century Park Blvd</t>
  </si>
  <si>
    <t>2800 Waymaker Wy</t>
  </si>
  <si>
    <t>Vistas at Canyon Creek</t>
  </si>
  <si>
    <t>Texan Tower (Smart Housing)</t>
  </si>
  <si>
    <t>Covered Bridge Condominiums</t>
  </si>
  <si>
    <t>Balcones Ranch</t>
  </si>
  <si>
    <t>North Bluff Condominiums</t>
  </si>
  <si>
    <t>Bob Buzbee, Trammell Crow</t>
  </si>
  <si>
    <t>3Q03</t>
  </si>
  <si>
    <t xml:space="preserve">10300 MORADO COVE                                </t>
  </si>
  <si>
    <t>12800 HARRISGLENN DR</t>
  </si>
  <si>
    <t>3100 W WILLIAM CANNON DR</t>
  </si>
  <si>
    <t>6410 HUDSON BEND ROAD</t>
  </si>
  <si>
    <t>11900 HOBBY HORSE CT</t>
  </si>
  <si>
    <t>11901 HOBBY HORSE COURT</t>
  </si>
  <si>
    <t>The Shore (fka Waterfront District Condos)</t>
  </si>
  <si>
    <t>14350 Avery Ranch Blvd</t>
  </si>
  <si>
    <t>10450 Avery Club Dr</t>
  </si>
  <si>
    <t>1318 Newning Ave</t>
  </si>
  <si>
    <t>305 E Yager Ln</t>
  </si>
  <si>
    <t>2212 Pearl St</t>
  </si>
  <si>
    <t>4500 E Oltorf St</t>
  </si>
  <si>
    <t>14761 Merilltown Drive</t>
  </si>
  <si>
    <t>The Lodge at Stone Oak Ranch</t>
  </si>
  <si>
    <t>5200 Parmer Lane West</t>
  </si>
  <si>
    <t>SPC-96-0053A</t>
  </si>
  <si>
    <t>The Preserve at Travis Creek</t>
  </si>
  <si>
    <t>5604 Southwest Parkway</t>
  </si>
  <si>
    <t>SP-2008-0530C</t>
  </si>
  <si>
    <t>SP-05-1228D(XT)</t>
  </si>
  <si>
    <t>SP-2009-0004C</t>
  </si>
  <si>
    <t>78746</t>
  </si>
  <si>
    <t xml:space="preserve">1719  SPYGLASS DR   </t>
  </si>
  <si>
    <t>The Domain II</t>
  </si>
  <si>
    <t>Rivermont Place Apartments (SMART Housing)</t>
  </si>
  <si>
    <t xml:space="preserve">Post South Lamar </t>
  </si>
  <si>
    <t>Alta Vista (fka Terrazas on Twelfth)</t>
  </si>
  <si>
    <t>214-369-9433</t>
  </si>
  <si>
    <t>SP-92-0264C</t>
  </si>
  <si>
    <t>San Remo</t>
  </si>
  <si>
    <t>2204 San Gabriel</t>
  </si>
  <si>
    <t xml:space="preserve">Corridor Engineering </t>
  </si>
  <si>
    <t>512-250-5598</t>
  </si>
  <si>
    <t>SP-97-0084C</t>
  </si>
  <si>
    <t>San Tierra Condominiums</t>
  </si>
  <si>
    <t>12815 Burnet Road</t>
  </si>
  <si>
    <t>San Tierra LTD., Fred Leimberger</t>
  </si>
  <si>
    <t>317-377-7100</t>
  </si>
  <si>
    <t>SP-99-0246C</t>
  </si>
  <si>
    <t>Scharfe Townhomes</t>
  </si>
  <si>
    <t>(210) 826-2600</t>
  </si>
  <si>
    <t>Share of Total</t>
  </si>
  <si>
    <t>Charles Crump</t>
  </si>
  <si>
    <t>SP-03-0247C.SH</t>
  </si>
  <si>
    <t>Estates at Canyon Creek (resub of SP-02-0367D)</t>
  </si>
  <si>
    <t>SP-03-0250D</t>
  </si>
  <si>
    <t>210224, 220363</t>
  </si>
  <si>
    <t>Macmora Condominiums (requested extension)</t>
  </si>
  <si>
    <t>SP-00-2154C (XT)</t>
  </si>
  <si>
    <t>Bryant Nail, Amicus Partners</t>
  </si>
  <si>
    <t>SP-00-2292C</t>
  </si>
  <si>
    <t>452-0371</t>
  </si>
  <si>
    <t>3Q07</t>
  </si>
  <si>
    <t>78703</t>
  </si>
  <si>
    <t>78741</t>
  </si>
  <si>
    <t>328-6995</t>
  </si>
  <si>
    <t>Nikki Hoelter</t>
  </si>
  <si>
    <t>Wilford Navarro</t>
  </si>
  <si>
    <t>328-3220</t>
  </si>
  <si>
    <t>Wayne Harwell</t>
  </si>
  <si>
    <t>(210) 829-7272</t>
  </si>
  <si>
    <t>Richard Kooris</t>
  </si>
  <si>
    <t>485-3000</t>
  </si>
  <si>
    <t>603 Brushy St</t>
  </si>
  <si>
    <t>SP-06-0304C</t>
  </si>
  <si>
    <t>469-5350</t>
  </si>
  <si>
    <t>SPC-93-0294C</t>
  </si>
  <si>
    <t>3rd and Brazos</t>
  </si>
  <si>
    <t>Joseph Isaja, Bury and Partners</t>
  </si>
  <si>
    <t>SP-2011-0084C</t>
  </si>
  <si>
    <t>301 Brazos Street</t>
  </si>
  <si>
    <t>Brent Kroener, CDK-Riversdie</t>
  </si>
  <si>
    <t>214.253.2141</t>
  </si>
  <si>
    <t>Domain Apartments at Rock Rose (Block W)</t>
  </si>
  <si>
    <t>300 BOWIE ST</t>
  </si>
  <si>
    <t>SP-06-0489D.SH</t>
  </si>
  <si>
    <t>SP-06-0553C.SH</t>
  </si>
  <si>
    <t>600 W 26TH ST</t>
  </si>
  <si>
    <t>8000 EXCHANGE DRIVE</t>
  </si>
  <si>
    <t>2104 E ANDERSON LN</t>
  </si>
  <si>
    <t>801 W 5TH ST</t>
  </si>
  <si>
    <t>603 N CUERNAVACA DR</t>
  </si>
  <si>
    <t>4800 W WILLIAM CANNON BLVD</t>
  </si>
  <si>
    <t>2717 S LAMAR BLVD</t>
  </si>
  <si>
    <t>14200 THE LAKES BLVD</t>
  </si>
  <si>
    <t>2900  MANOR RD</t>
  </si>
  <si>
    <t>Tom Anker, DR Horton</t>
  </si>
  <si>
    <t>533-1400</t>
  </si>
  <si>
    <t>Russell Cartwright</t>
  </si>
  <si>
    <t>(713) 249-0784</t>
  </si>
  <si>
    <t>John Bertsch, Don Mar LLC</t>
  </si>
  <si>
    <t>(619) 255-5186</t>
  </si>
  <si>
    <t>Walden Oaks at Bull Creek</t>
  </si>
  <si>
    <t>K.C. Engineering</t>
  </si>
  <si>
    <t>512-288-7572</t>
  </si>
  <si>
    <t>SP-97-0334C</t>
  </si>
  <si>
    <t>Bob Shepard, MV Walnut Creek, LTD.</t>
  </si>
  <si>
    <t>512-451-5555</t>
  </si>
  <si>
    <t>Watersbend</t>
  </si>
  <si>
    <t>2104 Anderson Lane East</t>
  </si>
  <si>
    <t>Dan Beckman</t>
  </si>
  <si>
    <t>SP-98-0207C</t>
  </si>
  <si>
    <t>Whispering Valley Townhomes</t>
  </si>
  <si>
    <t>John Gavurnik</t>
  </si>
  <si>
    <t>930-5204</t>
  </si>
  <si>
    <t>SP-94-0316C</t>
  </si>
  <si>
    <t>Windcrest at Yager Lane</t>
  </si>
  <si>
    <t>301 E. Yager Ln</t>
  </si>
  <si>
    <t>7432 N LAMAR BLVD</t>
  </si>
  <si>
    <t>1500 E RIVERSIDE DR</t>
  </si>
  <si>
    <t>2106 Cullen Ave</t>
  </si>
  <si>
    <t>2209 Rio Grande St</t>
  </si>
  <si>
    <t>Hardin House (SH)</t>
  </si>
  <si>
    <t>Madison House South (SH)</t>
  </si>
  <si>
    <t>SP-2009-0273C</t>
  </si>
  <si>
    <t>Colina Vista Phases 2-4</t>
  </si>
  <si>
    <t>SPC-2009-0248C</t>
  </si>
  <si>
    <t>1102 E Stassney Lane</t>
  </si>
  <si>
    <t>5807 City Park Road</t>
  </si>
  <si>
    <t>1901 CROSSING PLACE</t>
  </si>
  <si>
    <t>1950 WEBBERVILLE ROAD</t>
  </si>
  <si>
    <t>1803 E 20th St</t>
  </si>
  <si>
    <t>7310 E Ben White Blvd</t>
  </si>
  <si>
    <t>2910 S Lakeline Blvd</t>
  </si>
  <si>
    <t>9707 ANDERSON MILL ROAD</t>
  </si>
  <si>
    <t>Rod Madden, MDC Partners. Inc.</t>
  </si>
  <si>
    <t>512.346-1200</t>
  </si>
  <si>
    <t>SP-2008-0609C</t>
  </si>
  <si>
    <t>Domain Mixed Use, Block C1</t>
  </si>
  <si>
    <t xml:space="preserve">11701  DOMAIN BLVD   </t>
  </si>
  <si>
    <t>SP-2008-0567C</t>
  </si>
  <si>
    <t xml:space="preserve">2906 E MARTIN LUTHER KING JR BLVD   </t>
  </si>
  <si>
    <t>78722</t>
  </si>
  <si>
    <t>Alan Rhames. Axiom Engineers</t>
  </si>
  <si>
    <t>512.506.9335</t>
  </si>
  <si>
    <t xml:space="preserve">5901  BOLM RD   </t>
  </si>
  <si>
    <t>78721</t>
  </si>
  <si>
    <t>David Coombs, Coombs Environmental</t>
  </si>
  <si>
    <t>512.763.1600</t>
  </si>
  <si>
    <t>SP-2008-0536C</t>
  </si>
  <si>
    <t>Rivertowne Mall</t>
  </si>
  <si>
    <t xml:space="preserve">2011 E RIVERSIDE DR   </t>
  </si>
  <si>
    <t>Jeff Musgrove, Proximity Partners</t>
  </si>
  <si>
    <t>512.477-1312</t>
  </si>
  <si>
    <t>SP-2008-0527C</t>
  </si>
  <si>
    <t>Verde Ladera Apartments</t>
  </si>
  <si>
    <t xml:space="preserve">7500 S IH 35 SVRD SB  </t>
  </si>
  <si>
    <t>Jerry Stone, Verde Ladera Apts.</t>
  </si>
  <si>
    <t>(469) 420-6056</t>
  </si>
  <si>
    <t>SP-2008-0580C</t>
  </si>
  <si>
    <t>W. 15th  St. Condos</t>
  </si>
  <si>
    <t xml:space="preserve">515 W 15TH ST   </t>
  </si>
  <si>
    <t>Jimmy Nassour, Cedar Development</t>
  </si>
  <si>
    <t>512.329-6055</t>
  </si>
  <si>
    <t>SP-2008-0540C</t>
  </si>
  <si>
    <t>Walnut Grove Townhomes</t>
  </si>
  <si>
    <t xml:space="preserve">5309  JEFF DAVIS AVE   </t>
  </si>
  <si>
    <t>Blake Houston, Inside Development</t>
  </si>
  <si>
    <t>512.469-7653</t>
  </si>
  <si>
    <t>SP-2008-0521C</t>
  </si>
  <si>
    <t>Woodlawn Condominiums</t>
  </si>
  <si>
    <t>Alexan Silverado</t>
  </si>
  <si>
    <t>11300 W Parmer Lane</t>
  </si>
  <si>
    <t>11300 W PARMER LN</t>
  </si>
  <si>
    <t>none required</t>
  </si>
  <si>
    <t>SP-05-0309CS</t>
  </si>
  <si>
    <t>2906 Pearl Street</t>
  </si>
  <si>
    <t>Dave Holland, GK Turtle Rock LTD</t>
  </si>
  <si>
    <t>(972) 960-5965</t>
  </si>
  <si>
    <t>14815 Avery Ranch Blvd</t>
  </si>
  <si>
    <t>SP-06-0359C</t>
  </si>
  <si>
    <t>Avery Church Triplexes at Parmer Lane</t>
  </si>
  <si>
    <t>Robert Wunsch, Waterstone Development</t>
  </si>
  <si>
    <t>343-5411</t>
  </si>
  <si>
    <t>Paradise Oaks Apartments</t>
  </si>
  <si>
    <t>4q08</t>
  </si>
  <si>
    <t>1q09</t>
  </si>
  <si>
    <t>2q09</t>
  </si>
  <si>
    <t>Cal Donsky, Cohen-Emmett Joint Venture</t>
  </si>
  <si>
    <t>SP-00-2434C</t>
  </si>
  <si>
    <t>478-1075</t>
  </si>
  <si>
    <t>Art Carpenter, HEF 1-AUS NO. 2</t>
  </si>
  <si>
    <t>SP-00-2389C</t>
  </si>
  <si>
    <t>Stephanie Duprie, Urban Design Group</t>
  </si>
  <si>
    <t>SP-99-2117D(XT)</t>
  </si>
  <si>
    <t>Coldwater Condominiums</t>
  </si>
  <si>
    <t>5525 City Park Rd</t>
  </si>
  <si>
    <t>John Cowman, Gray Mountain LTD</t>
  </si>
  <si>
    <t>512-343-0600</t>
  </si>
  <si>
    <t>Forest Hills Apartments</t>
  </si>
  <si>
    <t>2209 HANCOCK DRIVE</t>
  </si>
  <si>
    <t>8038 EXCHANGE DR</t>
  </si>
  <si>
    <t>10306 MORADO COVE</t>
  </si>
  <si>
    <t>1500 CROSSING PLACE</t>
  </si>
  <si>
    <t>124 CUMBERLAND RD</t>
  </si>
  <si>
    <t>8700 BRODIE LANE</t>
  </si>
  <si>
    <t>2347 DOUGLAS STREET</t>
  </si>
  <si>
    <t>500 E STASSNEY LANE</t>
  </si>
  <si>
    <t>June Routh, Urban Design Group</t>
  </si>
  <si>
    <t>10665593, 10641044, 10479844, 310850</t>
  </si>
  <si>
    <t>Jeremy McCartha, Urban Design Group</t>
  </si>
  <si>
    <t>Jonathan McKee, Bury &amp; Partners</t>
  </si>
  <si>
    <t>Michelle Casillas</t>
  </si>
  <si>
    <t>SP-2011-0244C.SH</t>
  </si>
  <si>
    <t>Tuscany Villas Apartments (Smart Housing)</t>
  </si>
  <si>
    <t>Sandstone Duplexes</t>
  </si>
  <si>
    <t>Bella Sarah</t>
  </si>
  <si>
    <t>La Vid Urban Homes</t>
  </si>
  <si>
    <t>Robertson Hill Tract 7</t>
  </si>
  <si>
    <t>The Triangle (now defunct, see Triangle)</t>
  </si>
  <si>
    <t>The Cottages at Alpine (several resubs)</t>
  </si>
  <si>
    <t>SP-03-0116C</t>
  </si>
  <si>
    <t>447-2026</t>
  </si>
  <si>
    <t xml:space="preserve">5402 Beacon Drive                                  </t>
  </si>
  <si>
    <t xml:space="preserve">Beacon Ridge Townhomes         </t>
  </si>
  <si>
    <t>2Q00</t>
  </si>
  <si>
    <t xml:space="preserve">Campus Crossing Multi-Family Site      </t>
  </si>
  <si>
    <t xml:space="preserve">Lost Canyon                            </t>
  </si>
  <si>
    <t xml:space="preserve">Southwest Trails                       </t>
  </si>
  <si>
    <t>Mario Chapa</t>
  </si>
  <si>
    <t>844-0208</t>
  </si>
  <si>
    <t>Parker Lane Condominiums</t>
  </si>
  <si>
    <t>Bel Air Condominiums (SH)</t>
  </si>
  <si>
    <t>900 SAN MARCOS ST</t>
  </si>
  <si>
    <t>11000 Anderson Mill Rd</t>
  </si>
  <si>
    <t>4801 S Congress Ave</t>
  </si>
  <si>
    <t>900 San Marcos St</t>
  </si>
  <si>
    <t>4525 Guadalupe St</t>
  </si>
  <si>
    <t>1402 Parker Ln</t>
  </si>
  <si>
    <t>1208 E 11TH ST</t>
  </si>
  <si>
    <t>1208 E 11Th St</t>
  </si>
  <si>
    <t>Ruth Belmarez, Urban Design Group</t>
  </si>
  <si>
    <t>SP-02-0158C.SH</t>
  </si>
  <si>
    <t>333 E SLAUGHTER LN</t>
  </si>
  <si>
    <t>Michael Atlas, East Slaughter Ln Apts</t>
  </si>
  <si>
    <t>(713) 266-7887</t>
  </si>
  <si>
    <t>14350 AVERY RANCH BLVD</t>
  </si>
  <si>
    <t>SP-02-0194C</t>
  </si>
  <si>
    <t>10450 AVERY CLUB DR</t>
  </si>
  <si>
    <t>381-1188</t>
  </si>
  <si>
    <t>SP-02-0204C</t>
  </si>
  <si>
    <t>12001 DESSAU RD</t>
  </si>
  <si>
    <t>(972) 265-6700</t>
  </si>
  <si>
    <t>SP-02-0226C</t>
  </si>
  <si>
    <t>5700 BRODIE LANE</t>
  </si>
  <si>
    <t>6800 MCNEIL DRIVE</t>
  </si>
  <si>
    <t>11900 STONEHOLLOW DR</t>
  </si>
  <si>
    <t>11915 STONEHOLLOW DR</t>
  </si>
  <si>
    <t>5500 BRODIE LANE</t>
  </si>
  <si>
    <t>12100 METRIC BLVD</t>
  </si>
  <si>
    <t>12113 METRIC BLVD</t>
  </si>
  <si>
    <t>3401 W PARMER LANE</t>
  </si>
  <si>
    <t>7601 N F M 620</t>
  </si>
  <si>
    <t xml:space="preserve">8701 W PARMER LN </t>
  </si>
  <si>
    <t xml:space="preserve">4700 E RIVERSIDE DR </t>
  </si>
  <si>
    <t>4701 E RIVERSIDE DR</t>
  </si>
  <si>
    <t>1221 S CONGRESS AVE</t>
  </si>
  <si>
    <t>2600 SCOFIELD RIDGE PARKWAY</t>
  </si>
  <si>
    <t>2601 SCOFIELD RIDGE PARKWAY</t>
  </si>
  <si>
    <t>2824 RIO GRANDE ST</t>
  </si>
  <si>
    <t xml:space="preserve">JPI at The Ballpark </t>
  </si>
  <si>
    <t>1109 S Pleasant Valley Rd</t>
  </si>
  <si>
    <t>Residences at Onion Creek</t>
  </si>
  <si>
    <t xml:space="preserve">810 E SLAUGHTER LN   </t>
  </si>
  <si>
    <t>78744</t>
  </si>
  <si>
    <t>Jefferson at Waters Park</t>
  </si>
  <si>
    <t>3401 W Parmer Lane</t>
  </si>
  <si>
    <t>Mission Hills</t>
  </si>
  <si>
    <t>2900 Sunridge Drive</t>
  </si>
  <si>
    <t>SP-95-0129C</t>
  </si>
  <si>
    <t>Jefferson Commons, Phase I</t>
  </si>
  <si>
    <t>4700 East Riverside Drive</t>
  </si>
  <si>
    <t>SP-96-0159C</t>
  </si>
  <si>
    <t>Jefferson Commons, Phase II</t>
  </si>
  <si>
    <t>4701 Riverside Drive</t>
  </si>
  <si>
    <t>O. Henry Lofts</t>
  </si>
  <si>
    <t>400 East 5th Street</t>
  </si>
  <si>
    <t>SP-95-0063C</t>
  </si>
  <si>
    <t xml:space="preserve">Jefferson on Congress </t>
  </si>
  <si>
    <t>1221 South Congress Avenue</t>
  </si>
  <si>
    <t>02/14/95</t>
  </si>
  <si>
    <t>Riata</t>
  </si>
  <si>
    <t>12320 Alameda Trace Circle</t>
  </si>
  <si>
    <t>SP-92-0454C</t>
  </si>
  <si>
    <t>La Mirage  (Jollyville Oaks)</t>
  </si>
  <si>
    <t xml:space="preserve">SP-00-2140D             </t>
  </si>
  <si>
    <t>11400 Jollyville Road</t>
  </si>
  <si>
    <t>Bury &amp; Pittman, Inc.</t>
  </si>
  <si>
    <t>Riverlodge Apartments (Wiltex 2222)</t>
  </si>
  <si>
    <t>John Chudy, Pecan Park LLC</t>
  </si>
  <si>
    <t>(409) 399-9353</t>
  </si>
  <si>
    <t>El Presidio</t>
  </si>
  <si>
    <t>John Davenport, Stonehill--PRM</t>
  </si>
  <si>
    <t>(469) 916-5843</t>
  </si>
  <si>
    <t>Kinney Avenue Lofts</t>
  </si>
  <si>
    <t xml:space="preserve">SP-03-0244C  </t>
  </si>
  <si>
    <t>1205 Kinney Avenue</t>
  </si>
  <si>
    <t>1205 KINNEY AVENUE</t>
  </si>
  <si>
    <t>275-9624</t>
  </si>
  <si>
    <t>Shirley Overton</t>
  </si>
  <si>
    <t>Jim Wittliff, Land Answers</t>
  </si>
  <si>
    <t>416-6611</t>
  </si>
  <si>
    <t>Mueller Multi-family</t>
  </si>
  <si>
    <t>1714 Aldrich Avenue</t>
  </si>
  <si>
    <t>308148, 295648, 292903</t>
  </si>
  <si>
    <t>Sola City Homes (several resubs)</t>
  </si>
  <si>
    <t>4Q06</t>
  </si>
  <si>
    <t>1007 S CONGRESS AVE</t>
  </si>
  <si>
    <t>401 LITTLE TEXAS LA</t>
  </si>
  <si>
    <t>Sue Welch</t>
  </si>
  <si>
    <t>Richard Anderson</t>
  </si>
  <si>
    <t>CHRISTOPHER JOHNSON</t>
  </si>
  <si>
    <t>512-930-5204</t>
  </si>
  <si>
    <t>SP-01-0449C</t>
  </si>
  <si>
    <t>2615 SAN PEDRO ST</t>
  </si>
  <si>
    <t>KATHY HAUGHT</t>
  </si>
  <si>
    <t>512-657-1013</t>
  </si>
  <si>
    <t>SP-01-0458C</t>
  </si>
  <si>
    <t>912 W 23RD ST</t>
  </si>
  <si>
    <t>LAURA KNOTT</t>
  </si>
  <si>
    <t>SP-01-0460C.SH</t>
  </si>
  <si>
    <t>4601 E ST ELMO RD</t>
  </si>
  <si>
    <t>813-247-2828</t>
  </si>
  <si>
    <t>SP-01-0466C</t>
  </si>
  <si>
    <t>911 KEITH LA</t>
  </si>
  <si>
    <t>512-472-5556</t>
  </si>
  <si>
    <t>SP-01-0478C.SH</t>
  </si>
  <si>
    <t>SP-02-0100C.SH</t>
  </si>
  <si>
    <t>6300 S CONGRESS AVE</t>
  </si>
  <si>
    <t>Gary Caywood</t>
  </si>
  <si>
    <t>918-1867</t>
  </si>
  <si>
    <t>SP-02-0106C</t>
  </si>
  <si>
    <t>3801 S CONGRESS AV</t>
  </si>
  <si>
    <t>03/312003</t>
  </si>
  <si>
    <t>Houston Street Condos (several resubs)</t>
  </si>
  <si>
    <t>Shadow Creek Apts (several resubs)</t>
  </si>
  <si>
    <t>SP-03-0126C</t>
  </si>
  <si>
    <t>SP-05-1587D</t>
  </si>
  <si>
    <t>3301 SCOTT DR</t>
  </si>
  <si>
    <t>SP-05-1602C</t>
  </si>
  <si>
    <t>13730 N F M 620 RD</t>
  </si>
  <si>
    <t>SP-05-1621C.SH</t>
  </si>
  <si>
    <t>SP-05-1646C</t>
  </si>
  <si>
    <t>1502 S 1ST ST</t>
  </si>
  <si>
    <t>SP-05-1656C</t>
  </si>
  <si>
    <t>707 CARDINAL LN</t>
  </si>
  <si>
    <t>SP-05-1661CS</t>
  </si>
  <si>
    <t>South Congress Apts - Penn Field, resub</t>
  </si>
  <si>
    <t>SP-03-0032C</t>
  </si>
  <si>
    <t>The Reserve (several resubs)</t>
  </si>
  <si>
    <t>SP-02-0421C</t>
  </si>
  <si>
    <t>White Rock at Canyon Ridge</t>
  </si>
  <si>
    <t>SP-02-0358C</t>
  </si>
  <si>
    <t>SP-2009-0376C.SH</t>
  </si>
  <si>
    <t>La Guadalupe on Goodwin Apartments</t>
  </si>
  <si>
    <t>2717 Goodwin Avenue</t>
  </si>
  <si>
    <t>Mark Rodgers, Guadalupe Dev. Corp.</t>
  </si>
  <si>
    <t>512.441-9493</t>
  </si>
  <si>
    <t>763--1100</t>
  </si>
  <si>
    <t>Ashok Perera</t>
  </si>
  <si>
    <t>499-0908</t>
  </si>
  <si>
    <t>Jim Von Dyke</t>
  </si>
  <si>
    <t>(407) 324-5752</t>
  </si>
  <si>
    <t>Mark Rogers, Guadalupe Neighborhood Development</t>
  </si>
  <si>
    <t>479-6275</t>
  </si>
  <si>
    <t xml:space="preserve">--with current Status shown regardless of which other Status categories the project passed through during the quarter. </t>
  </si>
  <si>
    <t>(regardless</t>
  </si>
  <si>
    <t>of change</t>
  </si>
  <si>
    <t xml:space="preserve">during the </t>
  </si>
  <si>
    <t>Unique ID</t>
  </si>
  <si>
    <t>add point comment</t>
  </si>
  <si>
    <t>ZIP Code</t>
  </si>
  <si>
    <t>quarter)</t>
  </si>
  <si>
    <t>n =</t>
  </si>
  <si>
    <t>APPROVALS</t>
  </si>
  <si>
    <t>INITIATED CONSTRUCTION</t>
  </si>
  <si>
    <t>COMPLETED CONSTRUCTION</t>
  </si>
  <si>
    <t>Alexan Onion Creek (Smart Housing)</t>
  </si>
  <si>
    <t>Waterstreet Lofts</t>
  </si>
  <si>
    <t>Sierra Vista Condominiums</t>
  </si>
  <si>
    <t>Sweetwater Glen</t>
  </si>
  <si>
    <t>807 E 14Th St</t>
  </si>
  <si>
    <t>2800 South 5th Street</t>
  </si>
  <si>
    <t>The Denizen (fka Salvation Army South Austin Tract)</t>
  </si>
  <si>
    <t>1q12</t>
  </si>
  <si>
    <t>1Q12</t>
  </si>
  <si>
    <t>The Eleven (fka FMF Robertson Hill)</t>
  </si>
  <si>
    <t>811 E 11TH ST</t>
  </si>
  <si>
    <t xml:space="preserve">Robertson Hill Multi-Family Development </t>
  </si>
  <si>
    <t>UNIQUE ID</t>
  </si>
  <si>
    <t>SP-2012-0007C</t>
  </si>
  <si>
    <t>Austin Skyhouse</t>
  </si>
  <si>
    <t>51 RAINEY STREET</t>
  </si>
  <si>
    <t>James Borders, NGI-AU Skyhouse</t>
  </si>
  <si>
    <t>404.961.7940</t>
  </si>
  <si>
    <t>SP-2008-0213C(XT)</t>
  </si>
  <si>
    <t>SP-2012-0193C</t>
  </si>
  <si>
    <t>Abacus Apartment Complex</t>
  </si>
  <si>
    <t>304 E WILLIAM CANNON DR</t>
  </si>
  <si>
    <t>SP-2012-0142C.SH</t>
  </si>
  <si>
    <t>ACDC East 12th Street Multifamily Housing</t>
  </si>
  <si>
    <t>3101 E 12TH ST</t>
  </si>
  <si>
    <t>SP-2012-0146C</t>
  </si>
  <si>
    <t>Broadstone at the Arboretum</t>
  </si>
  <si>
    <t>10011 STONELAKE BLVD</t>
  </si>
  <si>
    <t>SP-2012-0152C</t>
  </si>
  <si>
    <t>SP-2012-0197C</t>
  </si>
  <si>
    <t>Mueller Town Center</t>
  </si>
  <si>
    <t>1900 SIMOND AVE</t>
  </si>
  <si>
    <t>SP-2012-0212C</t>
  </si>
  <si>
    <t>2314 ENFIELD RD</t>
  </si>
  <si>
    <t>SP-2012-0170D</t>
  </si>
  <si>
    <t>SP-2012-0120D</t>
  </si>
  <si>
    <t>Longhorn Canyon Condominiums</t>
  </si>
  <si>
    <t>SP-2012-0173C</t>
  </si>
  <si>
    <t>SP-2012-0143C</t>
  </si>
  <si>
    <t>9308 S 1ST ST</t>
  </si>
  <si>
    <t>SP-2012-0167C</t>
  </si>
  <si>
    <t>Legacy at South First Street</t>
  </si>
  <si>
    <t>8800 S 1ST ST</t>
  </si>
  <si>
    <t>SP-2012-0207C</t>
  </si>
  <si>
    <t>SP-2012-0175D</t>
  </si>
  <si>
    <t>4200 STEINER RANCH BLVD</t>
  </si>
  <si>
    <t>SP-2012-0164C.SH</t>
  </si>
  <si>
    <t>Westgate Grove</t>
  </si>
  <si>
    <t>8601 1/2 WEST GATE BLVD</t>
  </si>
  <si>
    <t>512.467.1696</t>
  </si>
  <si>
    <t>512.899.3310</t>
  </si>
  <si>
    <t>512.328.3506</t>
  </si>
  <si>
    <t>512.904.0505</t>
  </si>
  <si>
    <t>512.917.0801</t>
  </si>
  <si>
    <t>Johnny Cuchia</t>
  </si>
  <si>
    <t>10753583, 10142662</t>
  </si>
  <si>
    <t>Robert Heiser, Heiser Development</t>
  </si>
  <si>
    <t>Stephanie Stanford, Bury and Partners</t>
  </si>
  <si>
    <t>Travis Flake, Bury and Partners</t>
  </si>
  <si>
    <t>10780139, 10628791, 10113287, 10036134</t>
  </si>
  <si>
    <t>SP-2008-0061D(XT2).MGA</t>
  </si>
  <si>
    <t>Vintage Condos at Steiner Ranch (newer submission)</t>
  </si>
  <si>
    <t>Vintage Condos at Steiner Ranch (newest submission)</t>
  </si>
  <si>
    <t>Stephen Delgado, Texas Engineering Solutions</t>
  </si>
  <si>
    <t>The Oaks at Techridge Phase II (new submission)</t>
  </si>
  <si>
    <t>10757080, 10661970, 10698506, 10535726, 10023637, 282997</t>
  </si>
  <si>
    <t>SP-2012-0148C, SP-2007-0241C(R1)</t>
  </si>
  <si>
    <t>Landmark Southpark (Phases I and II)</t>
  </si>
  <si>
    <t>Shervin Nooshin, Bury and Partners</t>
  </si>
  <si>
    <t>Four Points Apartments Center</t>
  </si>
  <si>
    <t>Bradley Lingvai, Big Red Dog Inc.</t>
  </si>
  <si>
    <t>Steiner Ranch Condos</t>
  </si>
  <si>
    <t>Stephen R. Jamison, Hanrahan-Pritchard Engineering</t>
  </si>
  <si>
    <t>Lawrence Hanrahan, Hanrahan-Pritchard Engineering</t>
  </si>
  <si>
    <t>SP-2012-0219D</t>
  </si>
  <si>
    <t>Steiner Ranch Multifamily</t>
  </si>
  <si>
    <t>4300 N QUINLAN PARK ROAD</t>
  </si>
  <si>
    <t>Robert Brown, Big Red Dog Inc.</t>
  </si>
  <si>
    <t>512.326.3905</t>
  </si>
  <si>
    <r>
      <t xml:space="preserve">Coldwater Apartments </t>
    </r>
    <r>
      <rPr>
        <sz val="10"/>
        <rFont val="Times New Roman"/>
        <family val="1"/>
      </rPr>
      <t>(fka Toomey Road MF, resub of SP-2008-0218C)</t>
    </r>
  </si>
  <si>
    <t>3210 ESPERANZA XING</t>
  </si>
  <si>
    <t>East Avenue Multifamily, Lot 7</t>
  </si>
  <si>
    <t>3400 HARMON AVENUE</t>
  </si>
  <si>
    <t>Callaway House (fka American Campus Tower Apartments)</t>
  </si>
  <si>
    <t>7200 Easy Wind Drive</t>
  </si>
  <si>
    <t>Block at 26th (replaces SP-2007-0724C)</t>
  </si>
  <si>
    <t>11024 FOUR POINTS DR</t>
  </si>
  <si>
    <t>Christine Barton-Holmes</t>
  </si>
  <si>
    <t>2Q12</t>
  </si>
  <si>
    <t>2q12</t>
  </si>
  <si>
    <r>
      <t>Units</t>
    </r>
    <r>
      <rPr>
        <b/>
        <sz val="14"/>
        <rFont val="Times New Roman"/>
        <family val="1"/>
      </rPr>
      <t>(1)</t>
    </r>
  </si>
  <si>
    <t>NOTES:</t>
  </si>
  <si>
    <t>SP-2012-0307C</t>
  </si>
  <si>
    <t>901 E YAGER LN</t>
  </si>
  <si>
    <t>SP-2012-0290C</t>
  </si>
  <si>
    <t>Lightsey Condominiums</t>
  </si>
  <si>
    <t>3001 DEL CURTO RD</t>
  </si>
  <si>
    <t>SP-2012-0284C</t>
  </si>
  <si>
    <t>SP-2008-0551C(XT)</t>
  </si>
  <si>
    <t>Capital Studios</t>
  </si>
  <si>
    <t>309 E 11TH ST</t>
  </si>
  <si>
    <t>SP-2012-0258C</t>
  </si>
  <si>
    <t>SP-2012-0273C.SH</t>
  </si>
  <si>
    <t>2800 LYONS RD</t>
  </si>
  <si>
    <t>SP-2012-0263C.SH</t>
  </si>
  <si>
    <t>211 S LAMAR BLVD NB</t>
  </si>
  <si>
    <t>SP-2012-0271C</t>
  </si>
  <si>
    <t>5501 S MOPAC EXPY NB</t>
  </si>
  <si>
    <t>SP-2012-0311C</t>
  </si>
  <si>
    <t>Pearl and MLK</t>
  </si>
  <si>
    <t>706 W MARTIN LUTHER KING JR BLVD</t>
  </si>
  <si>
    <t>SP-2012-0280C.SH</t>
  </si>
  <si>
    <t>Waters at Willow Run</t>
  </si>
  <si>
    <t>15433 FM 1325 RD</t>
  </si>
  <si>
    <t>SP-2012-0276C</t>
  </si>
  <si>
    <t>78728</t>
  </si>
  <si>
    <t>SP-2012-0323C.SH</t>
  </si>
  <si>
    <t>SP-2012-0298C</t>
  </si>
  <si>
    <t>West Lynn Homes</t>
  </si>
  <si>
    <t>609 WEST LYNN ST</t>
  </si>
  <si>
    <t>SP-2012-0309C</t>
  </si>
  <si>
    <t>Villas of Barton Ridge Estates</t>
  </si>
  <si>
    <t>10555 1/2 W SH 71</t>
  </si>
  <si>
    <t>SP-2012-0249D</t>
  </si>
  <si>
    <t>512.454.8711</t>
  </si>
  <si>
    <t>512.535.1820</t>
  </si>
  <si>
    <t>Tres Howland, Noble S&amp;E Works</t>
  </si>
  <si>
    <t>10818861, 10212359</t>
  </si>
  <si>
    <t>Riverside &amp; Lamar Multi-Family (Paggi House site)</t>
  </si>
  <si>
    <t>Jeffery Scott, Bury and Partners</t>
  </si>
  <si>
    <t>Shelly Mitchell, Pape-Dawson Engineers</t>
  </si>
  <si>
    <t>The Springs of Walnut Creek Phase IV</t>
  </si>
  <si>
    <t>10815417, 10684545</t>
  </si>
  <si>
    <t>Waller Creekside Apartments on 51st (resub of SP-2011-0330C)</t>
  </si>
  <si>
    <t>Steven G. Frost, Vickrey and Associates</t>
  </si>
  <si>
    <t>The Works at Pleasant Valley</t>
  </si>
  <si>
    <t>3100 ESPERANZA XING</t>
  </si>
  <si>
    <t>SP-2012-0330C</t>
  </si>
  <si>
    <t>10500 LAKELINE MALL DR</t>
  </si>
  <si>
    <t>SP-2012-0331C</t>
  </si>
  <si>
    <t>Mansions at Lakeline Apartments</t>
  </si>
  <si>
    <t>SP-2012-0332C</t>
  </si>
  <si>
    <t>210.545.1122</t>
  </si>
  <si>
    <t>Roger W. Gunderman, Macina Bose Copeland &amp; Assoc.</t>
  </si>
  <si>
    <t>The Addison on Burnet (new submission)</t>
  </si>
  <si>
    <t>Wells Branch Center, Phase I</t>
  </si>
  <si>
    <t>Circle at West Campus (fka Longview)</t>
  </si>
  <si>
    <t xml:space="preserve">NEW SUBMISSIONS </t>
  </si>
  <si>
    <r>
      <rPr>
        <sz val="12"/>
        <rFont val="Times New Roman"/>
        <family val="1"/>
      </rPr>
      <t xml:space="preserve">Units figures in </t>
    </r>
    <r>
      <rPr>
        <b/>
        <sz val="12"/>
        <rFont val="Times New Roman"/>
        <family val="1"/>
      </rPr>
      <t>bold</t>
    </r>
    <r>
      <rPr>
        <sz val="12"/>
        <rFont val="Times New Roman"/>
        <family val="1"/>
      </rPr>
      <t xml:space="preserve"> are approximations</t>
    </r>
  </si>
  <si>
    <t>3Q12</t>
  </si>
  <si>
    <t>3q12</t>
  </si>
  <si>
    <t>(1) Total Incoming Units includes unit counts from all existing Approved Site Plans--but many of these units will never</t>
  </si>
  <si>
    <t>be built.  Approved Site Plans will eventually expire if construction is not initiated--however, it is often difficult to determine</t>
  </si>
  <si>
    <t>which of these site plans represent defunct, abandoned projects.  As a general rule of thumb, the older the Approval date</t>
  </si>
  <si>
    <t>of the Approved Site Plan the more likely it is to be a defunct project.</t>
  </si>
  <si>
    <t>Multifamily Project Status Changes During the Fourth Quarter, 2012</t>
  </si>
  <si>
    <t>5453 BURNET RD</t>
  </si>
  <si>
    <t>10798317, 10597924</t>
  </si>
  <si>
    <t>10808006, 10582566</t>
  </si>
  <si>
    <t>2401 SAN GABRIEL ST</t>
  </si>
  <si>
    <t>SP-2012-0417C.SH</t>
  </si>
  <si>
    <t xml:space="preserve">Dessau Road Apartments </t>
  </si>
  <si>
    <t>13301 DESSAU RD</t>
  </si>
  <si>
    <t>SP-2012-0383D</t>
  </si>
  <si>
    <t>401 GUADALUPE ST</t>
  </si>
  <si>
    <t>SP-2012-0434C</t>
  </si>
  <si>
    <t>Whitehouse Tract</t>
  </si>
  <si>
    <t>11400 OLD SAN ANTONIO RD</t>
  </si>
  <si>
    <t>SP-2012-0369D</t>
  </si>
  <si>
    <t>78652</t>
  </si>
  <si>
    <t>11811 DOMAIN DR</t>
  </si>
  <si>
    <t>SP-2012-0355C</t>
  </si>
  <si>
    <t>4361 S CONGRESS AVE</t>
  </si>
  <si>
    <t>SP-2012-0347C</t>
  </si>
  <si>
    <t>SP-2012-0424C</t>
  </si>
  <si>
    <t>2032 ROBERT BROWNING ST</t>
  </si>
  <si>
    <t>SP-2012-0404C</t>
  </si>
  <si>
    <t>Thornton Apartments</t>
  </si>
  <si>
    <t>2501 THORNTON RD</t>
  </si>
  <si>
    <t>SP-2012-0351C</t>
  </si>
  <si>
    <t>Villas on 26th St.</t>
  </si>
  <si>
    <t>800 W 26TH ST</t>
  </si>
  <si>
    <t>SP-2012-0380C.SH</t>
  </si>
  <si>
    <t>422 W RIVERSIDE DR</t>
  </si>
  <si>
    <t>SP-2012-0398C</t>
  </si>
  <si>
    <t>4540 PAGE ST</t>
  </si>
  <si>
    <t>SP-2012-0373C</t>
  </si>
  <si>
    <t xml:space="preserve">Grove Tract Loft Development </t>
  </si>
  <si>
    <t>2301 GROVE BLVD</t>
  </si>
  <si>
    <t>SP-2012-0413C</t>
  </si>
  <si>
    <t>William Cannon Apartments</t>
  </si>
  <si>
    <t>2112 E WILLIAM CANNON DR</t>
  </si>
  <si>
    <t>SP-2012-0430C.SH</t>
  </si>
  <si>
    <t>Lakeshore Apartments- Lot 10</t>
  </si>
  <si>
    <t>1201 LADY BIRD LN</t>
  </si>
  <si>
    <t>SP-2012-0436C</t>
  </si>
  <si>
    <t xml:space="preserve">2304 Leon Street Apartments </t>
  </si>
  <si>
    <t>SP-2012-0401C</t>
  </si>
  <si>
    <t>Paddock at Norwood</t>
  </si>
  <si>
    <t>1044 NORWOOD PARK BLVD</t>
  </si>
  <si>
    <t>SP-2012-0422C.SH</t>
  </si>
  <si>
    <t>Tech Ridge Center Phase III Apartments</t>
  </si>
  <si>
    <t>12600 MC CALLEN PASS</t>
  </si>
  <si>
    <t>SP-2012-0346C</t>
  </si>
  <si>
    <t>The Point at Ben White</t>
  </si>
  <si>
    <t>6934 E BEN WHITE BLVD WB</t>
  </si>
  <si>
    <t>SP-2012-0423C</t>
  </si>
  <si>
    <t xml:space="preserve">5100 South Congress </t>
  </si>
  <si>
    <t>SP-2012-0403C</t>
  </si>
  <si>
    <t>Avery Station Cluster II</t>
  </si>
  <si>
    <t>STAKED PLAINS DR</t>
  </si>
  <si>
    <t>SP-2012-0416C</t>
  </si>
  <si>
    <t>6701 BURNET RD</t>
  </si>
  <si>
    <t>SP-2012-0353C</t>
  </si>
  <si>
    <t>78757</t>
  </si>
  <si>
    <t>1309 CHICON ST</t>
  </si>
  <si>
    <t>SP-2012-0407C</t>
  </si>
  <si>
    <t>1301 CHICON ST</t>
  </si>
  <si>
    <t>SP-2012-0406C</t>
  </si>
  <si>
    <t>1212 CHICON ST</t>
  </si>
  <si>
    <t>SP-2012-0409C</t>
  </si>
  <si>
    <t>SP-05-1220C (FKA SP-00-2599C)</t>
  </si>
  <si>
    <t>Jay Baker</t>
  </si>
  <si>
    <t>Alan Rhames, Axiom Engineers</t>
  </si>
  <si>
    <t>Michael Duval</t>
  </si>
  <si>
    <t>T.W. Hoysa, Longaro and Clark</t>
  </si>
  <si>
    <t>Megan Wanek, Bury &amp; Partners</t>
  </si>
  <si>
    <t>10861707, 10117925</t>
  </si>
  <si>
    <t>512.474.5867</t>
  </si>
  <si>
    <t>Michael McHone</t>
  </si>
  <si>
    <t>512.292.8000</t>
  </si>
  <si>
    <t>Joe Farias, Bury &amp; Partners</t>
  </si>
  <si>
    <t>Jason Rodgers, Garrett-Ihnen Engineering</t>
  </si>
  <si>
    <t>Domain V Apartments, Block U</t>
  </si>
  <si>
    <t>10864003, 10647696</t>
  </si>
  <si>
    <t>Broadstone at the Lake (former Run Tex site)</t>
  </si>
  <si>
    <t>Travis Flake, Bury &amp; Partners</t>
  </si>
  <si>
    <t>AVI "Live/Work Units"  at Mueller, Project I</t>
  </si>
  <si>
    <t>AVI "Live/Work Units"  at Mueller, Project II</t>
  </si>
  <si>
    <t>Brandon D. Mettler, Bury &amp; Partners</t>
  </si>
  <si>
    <t>The Domain-Block Z High Rise (to be replaced by SP-2012-0355C)</t>
  </si>
  <si>
    <t>Voided</t>
  </si>
  <si>
    <t>Republic Square Mixed Use (Hotel Za Za + residential units)</t>
  </si>
  <si>
    <t>317.208.3769</t>
  </si>
  <si>
    <t>Craig Lintner, PEDCOR Investments</t>
  </si>
  <si>
    <t>Robert Brown, Big Red Dog Engineering</t>
  </si>
  <si>
    <t>Regents West at 24th Street (former Kash-Karry site)</t>
  </si>
  <si>
    <t>Eleana Galicia, Urban Design Group</t>
  </si>
  <si>
    <t>James Huffcut, Pape-Dawson Engineers, Inc,</t>
  </si>
  <si>
    <t>Nick Brown, Bury &amp; Partners</t>
  </si>
  <si>
    <t>10854137, 10209355, 10143642</t>
  </si>
  <si>
    <t>Shervin Nooshin, Bury &amp; Partners</t>
  </si>
  <si>
    <t>Burnet Marketplace Mixed Use</t>
  </si>
  <si>
    <t>Domain Block Z (replaces Approved SPC-2008-0400C)</t>
  </si>
  <si>
    <t>South Urban Lofts (replaces Approved SP-2007-0351C)</t>
  </si>
  <si>
    <t>1155 Barton Springs Road (replaces Approved SP-06-0440C)</t>
  </si>
  <si>
    <t xml:space="preserve">1900 BARTON SPRINGS RD   </t>
  </si>
  <si>
    <t>311  BOWIE ST</t>
  </si>
  <si>
    <t>Forest Trail East</t>
  </si>
  <si>
    <t>Forest Trail West</t>
  </si>
  <si>
    <t>SPC-2012-0154C</t>
  </si>
  <si>
    <t>Tarrytown Place Condos</t>
  </si>
  <si>
    <r>
      <t xml:space="preserve">Barton Trails </t>
    </r>
    <r>
      <rPr>
        <sz val="10"/>
        <rFont val="Times New Roman"/>
        <family val="1"/>
      </rPr>
      <t>(former site of The Artisan, SP-06-0444C)</t>
    </r>
  </si>
  <si>
    <r>
      <t xml:space="preserve">Fannie Mae Stewart Village </t>
    </r>
    <r>
      <rPr>
        <sz val="8"/>
        <rFont val="Times New Roman"/>
        <family val="1"/>
      </rPr>
      <t>(withrawal &amp; resub of SP2011-0244C.SH)</t>
    </r>
  </si>
  <si>
    <t>1333 ARENA DR</t>
  </si>
  <si>
    <t>1330 and 1414 ARENA DR</t>
  </si>
  <si>
    <t>SP-2010-0149C</t>
  </si>
  <si>
    <t>Mueller Multi-family, Phase II</t>
  </si>
  <si>
    <t>4646 Mueller Boulevard</t>
  </si>
  <si>
    <t>Alastair Jenkin, Bury &amp; Partners</t>
  </si>
  <si>
    <t>Landmark Southpark (Phases I)</t>
  </si>
  <si>
    <t xml:space="preserve">3401 S LAMAR BLVD </t>
  </si>
  <si>
    <t>Broken Spoke Mixed Use</t>
  </si>
  <si>
    <t>1603 Enfield Rd</t>
  </si>
  <si>
    <t>The Pleiades  (fka 'Bolter Mulitfamily Center (re-sub of SP-05-0578C))</t>
  </si>
  <si>
    <t>5100 S CONGRESS AVE</t>
  </si>
  <si>
    <t>Chicon Mixed Use, Phase I</t>
  </si>
  <si>
    <t>Chicon Mixed Use, Phase II</t>
  </si>
  <si>
    <t>Chicon Mixed Use, Phase III</t>
  </si>
  <si>
    <t>Nicholas Kehl, Big Red Dog Engineering</t>
  </si>
  <si>
    <t>4Q12</t>
  </si>
  <si>
    <t>construction or completed between 01-01-92 through 01-01-13</t>
  </si>
  <si>
    <t>The Development Pipeline from:  01-01-92 through 01-01-13</t>
  </si>
  <si>
    <t>What's New from 07-01-12 through 01-01-13:</t>
  </si>
  <si>
    <t xml:space="preserve">    New projects with Site Plans Under Review:  25</t>
  </si>
  <si>
    <t xml:space="preserve">    Projects that were Approved:  10</t>
  </si>
  <si>
    <t xml:space="preserve">    Projects that initiated Construction:  13</t>
  </si>
  <si>
    <t xml:space="preserve">    Projects that were Completed:  6</t>
  </si>
  <si>
    <t>4q12</t>
  </si>
  <si>
    <t>All told, there are more than 12,000 condo and apartment units under construction within the City</t>
  </si>
  <si>
    <t>by the "loop" of Ben White, US 183 and MoPac.</t>
  </si>
  <si>
    <t>of Austin and an astounding 7,500 of these units are going up inside the central City--central as defined</t>
  </si>
  <si>
    <t>Over 3,800 units from 25 new projects were submitted for site plan review as just under 2,800 units</t>
  </si>
  <si>
    <t>Austin's multifamily market continued to be dominated by new projects under construction during</t>
  </si>
  <si>
    <t>the fourth quarter of 2012 as 13 developments with almost 3,000 units initiated construction--</t>
  </si>
  <si>
    <t>the biggest quarter for new construction since the peak of late 2007.</t>
  </si>
  <si>
    <t>were granted full entitlement through an approved site plan.  The pipeline of new supply is probably</t>
  </si>
  <si>
    <t xml:space="preserve">near its maximum in terms of how much multifamily product can be delivered to what is still considered </t>
  </si>
  <si>
    <t>a very healthy market.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</si>
</sst>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_)"/>
    <numFmt numFmtId="165" formatCode="mmm\-yy_)"/>
    <numFmt numFmtId="166" formatCode="0_)"/>
    <numFmt numFmtId="167" formatCode="mm/dd/yy"/>
    <numFmt numFmtId="168" formatCode="dd\-mmm\-yy"/>
    <numFmt numFmtId="169" formatCode="#,##0.0"/>
    <numFmt numFmtId="170" formatCode="0.0%"/>
    <numFmt numFmtId="171" formatCode="0.0"/>
  </numFmts>
  <fonts count="44">
    <font>
      <sz val="12"/>
      <name val="Arial"/>
    </font>
    <font>
      <sz val="12"/>
      <name val="Arial"/>
      <family val="2"/>
    </font>
    <font>
      <sz val="18"/>
      <name val="Arial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/>
      <sz val="9"/>
      <color indexed="12"/>
      <name val="Arial"/>
      <family val="2"/>
    </font>
    <font>
      <b/>
      <sz val="24"/>
      <color indexed="12"/>
      <name val="Times New Roman"/>
      <family val="1"/>
    </font>
    <font>
      <b/>
      <sz val="18"/>
      <color indexed="53"/>
      <name val="Times New Roman"/>
      <family val="1"/>
    </font>
    <font>
      <sz val="10"/>
      <name val="MS Sans Serif"/>
      <family val="2"/>
    </font>
    <font>
      <b/>
      <sz val="20"/>
      <color indexed="12"/>
      <name val="Arial"/>
      <family val="2"/>
    </font>
    <font>
      <b/>
      <sz val="18"/>
      <color indexed="12"/>
      <name val="Arial"/>
      <family val="2"/>
    </font>
    <font>
      <b/>
      <sz val="20"/>
      <color indexed="20"/>
      <name val="Arial"/>
      <family val="2"/>
    </font>
    <font>
      <b/>
      <sz val="36"/>
      <color indexed="53"/>
      <name val="Arial"/>
      <family val="2"/>
    </font>
    <font>
      <b/>
      <u/>
      <sz val="2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4"/>
      <name val="Arial"/>
      <family val="2"/>
    </font>
    <font>
      <sz val="12"/>
      <name val="Times Roman"/>
      <family val="1"/>
    </font>
    <font>
      <sz val="12"/>
      <name val="Times New Roman"/>
      <family val="1"/>
    </font>
    <font>
      <b/>
      <sz val="8"/>
      <color indexed="81"/>
      <name val="Tahoma"/>
      <family val="2"/>
    </font>
    <font>
      <sz val="14"/>
      <color indexed="81"/>
      <name val="Tahoma"/>
      <family val="2"/>
    </font>
    <font>
      <b/>
      <sz val="12"/>
      <color indexed="60"/>
      <name val="Arial"/>
      <family val="2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20"/>
      <name val="Times New Roman"/>
      <family val="1"/>
    </font>
    <font>
      <b/>
      <sz val="18"/>
      <name val="Arial"/>
      <family val="2"/>
    </font>
    <font>
      <sz val="16"/>
      <name val="Times New Roman"/>
      <family val="1"/>
    </font>
    <font>
      <b/>
      <sz val="20"/>
      <color rgb="FFFF0000"/>
      <name val="Times New Roman"/>
      <family val="1"/>
    </font>
    <font>
      <sz val="10"/>
      <name val="Times New Roman"/>
      <family val="1"/>
    </font>
    <font>
      <b/>
      <sz val="12"/>
      <color rgb="FFC00000"/>
      <name val="Times New Roman"/>
      <family val="1"/>
    </font>
    <font>
      <b/>
      <sz val="14"/>
      <name val="Times New Roman"/>
      <family val="1"/>
    </font>
    <font>
      <sz val="8"/>
      <color indexed="81"/>
      <name val="Tahoma"/>
      <family val="2"/>
    </font>
    <font>
      <sz val="16"/>
      <color indexed="81"/>
      <name val="Times New Roman"/>
      <family val="1"/>
    </font>
    <font>
      <sz val="20"/>
      <name val="Times New Roman"/>
      <family val="1"/>
    </font>
    <font>
      <b/>
      <sz val="16"/>
      <color rgb="FFFF0000"/>
      <name val="Times New Roman"/>
      <family val="1"/>
    </font>
    <font>
      <sz val="12"/>
      <color rgb="FF0033CC"/>
      <name val="Times New Roman"/>
      <family val="1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gray125">
        <bgColor indexed="51"/>
      </patternFill>
    </fill>
    <fill>
      <patternFill patternType="gray0625">
        <bgColor indexed="51"/>
      </patternFill>
    </fill>
  </fills>
  <borders count="13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/>
      <right/>
      <top style="medium">
        <color indexed="12"/>
      </top>
      <bottom/>
      <diagonal/>
    </border>
    <border>
      <left/>
      <right/>
      <top/>
      <bottom style="medium">
        <color indexed="5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3" fillId="0" borderId="0"/>
    <xf numFmtId="0" fontId="25" fillId="0" borderId="0"/>
  </cellStyleXfs>
  <cellXfs count="182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/>
    <xf numFmtId="0" fontId="4" fillId="0" borderId="0" xfId="0" applyFont="1" applyProtection="1"/>
    <xf numFmtId="3" fontId="4" fillId="0" borderId="0" xfId="0" applyNumberFormat="1" applyFont="1" applyAlignment="1" applyProtection="1">
      <alignment horizontal="center"/>
    </xf>
    <xf numFmtId="167" fontId="4" fillId="0" borderId="0" xfId="0" applyNumberFormat="1" applyFont="1" applyAlignment="1" applyProtection="1">
      <alignment horizontal="center"/>
    </xf>
    <xf numFmtId="165" fontId="4" fillId="0" borderId="0" xfId="0" applyNumberFormat="1" applyFont="1" applyAlignment="1" applyProtection="1">
      <alignment horizontal="center"/>
    </xf>
    <xf numFmtId="0" fontId="4" fillId="0" borderId="0" xfId="0" applyFont="1"/>
    <xf numFmtId="0" fontId="5" fillId="0" borderId="0" xfId="0" applyFont="1" applyAlignment="1" applyProtection="1">
      <alignment horizontal="left"/>
    </xf>
    <xf numFmtId="166" fontId="4" fillId="0" borderId="0" xfId="0" applyNumberFormat="1" applyFont="1" applyProtection="1"/>
    <xf numFmtId="166" fontId="4" fillId="0" borderId="0" xfId="0" applyNumberFormat="1" applyFont="1" applyAlignment="1" applyProtection="1">
      <alignment horizontal="center"/>
    </xf>
    <xf numFmtId="166" fontId="4" fillId="0" borderId="0" xfId="0" applyNumberFormat="1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6" fillId="0" borderId="0" xfId="0" applyFont="1" applyProtection="1"/>
    <xf numFmtId="0" fontId="7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/>
    <xf numFmtId="167" fontId="5" fillId="0" borderId="0" xfId="0" applyNumberFormat="1" applyFont="1" applyAlignment="1" applyProtection="1">
      <alignment horizontal="center"/>
    </xf>
    <xf numFmtId="3" fontId="5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fill"/>
    </xf>
    <xf numFmtId="0" fontId="4" fillId="0" borderId="0" xfId="0" quotePrefix="1" applyFont="1" applyAlignment="1" applyProtection="1"/>
    <xf numFmtId="0" fontId="8" fillId="0" borderId="0" xfId="0" applyFont="1"/>
    <xf numFmtId="0" fontId="8" fillId="0" borderId="0" xfId="0" applyFont="1" applyAlignment="1">
      <alignment horizontal="right"/>
    </xf>
    <xf numFmtId="1" fontId="4" fillId="0" borderId="0" xfId="0" applyNumberFormat="1" applyFont="1"/>
    <xf numFmtId="16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/>
    <xf numFmtId="0" fontId="4" fillId="0" borderId="0" xfId="0" applyFont="1" applyAlignment="1">
      <alignment horizontal="right"/>
    </xf>
    <xf numFmtId="37" fontId="4" fillId="0" borderId="0" xfId="0" applyNumberFormat="1" applyFont="1" applyAlignment="1" applyProtection="1">
      <alignment horizontal="right"/>
    </xf>
    <xf numFmtId="1" fontId="4" fillId="0" borderId="0" xfId="0" applyNumberFormat="1" applyFont="1" applyAlignment="1" applyProtection="1">
      <alignment horizontal="center"/>
    </xf>
    <xf numFmtId="0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/>
    <xf numFmtId="1" fontId="4" fillId="0" borderId="0" xfId="0" applyNumberFormat="1" applyFont="1" applyAlignment="1">
      <alignment horizontal="center"/>
    </xf>
    <xf numFmtId="3" fontId="4" fillId="0" borderId="0" xfId="0" quotePrefix="1" applyNumberFormat="1" applyFont="1"/>
    <xf numFmtId="165" fontId="5" fillId="0" borderId="0" xfId="0" applyNumberFormat="1" applyFont="1" applyAlignment="1" applyProtection="1">
      <alignment horizontal="center"/>
    </xf>
    <xf numFmtId="37" fontId="4" fillId="0" borderId="0" xfId="0" applyNumberFormat="1" applyFont="1" applyAlignment="1" applyProtection="1">
      <alignment horizontal="center"/>
    </xf>
    <xf numFmtId="164" fontId="4" fillId="0" borderId="0" xfId="0" applyNumberFormat="1" applyFont="1" applyAlignment="1" applyProtection="1">
      <alignment horizontal="center"/>
    </xf>
    <xf numFmtId="39" fontId="4" fillId="0" borderId="0" xfId="0" applyNumberFormat="1" applyFont="1" applyAlignment="1" applyProtection="1">
      <alignment horizontal="center"/>
    </xf>
    <xf numFmtId="0" fontId="4" fillId="0" borderId="0" xfId="0" quotePrefix="1" applyFont="1" applyAlignment="1">
      <alignment horizontal="center"/>
    </xf>
    <xf numFmtId="0" fontId="4" fillId="0" borderId="0" xfId="0" quotePrefix="1" applyFont="1"/>
    <xf numFmtId="166" fontId="7" fillId="0" borderId="0" xfId="0" applyNumberFormat="1" applyFont="1" applyAlignment="1" applyProtection="1">
      <alignment horizontal="center"/>
    </xf>
    <xf numFmtId="0" fontId="7" fillId="0" borderId="0" xfId="0" applyFont="1"/>
    <xf numFmtId="2" fontId="4" fillId="0" borderId="0" xfId="0" applyNumberFormat="1" applyFont="1" applyAlignment="1" applyProtection="1">
      <alignment horizontal="center"/>
    </xf>
    <xf numFmtId="0" fontId="4" fillId="0" borderId="0" xfId="0" quotePrefix="1" applyFont="1" applyAlignment="1" applyProtection="1">
      <alignment horizontal="left"/>
    </xf>
    <xf numFmtId="2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4" fillId="0" borderId="0" xfId="0" quotePrefix="1" applyNumberFormat="1" applyFont="1"/>
    <xf numFmtId="0" fontId="4" fillId="0" borderId="0" xfId="0" applyNumberFormat="1" applyFont="1"/>
    <xf numFmtId="0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quotePrefix="1" applyNumberFormat="1" applyFont="1" applyAlignment="1">
      <alignment horizontal="left"/>
    </xf>
    <xf numFmtId="0" fontId="4" fillId="0" borderId="0" xfId="0" applyFont="1" applyFill="1" applyBorder="1" applyAlignment="1">
      <alignment horizontal="left" wrapText="1"/>
    </xf>
    <xf numFmtId="3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0" fontId="10" fillId="0" borderId="0" xfId="0" applyFont="1" applyAlignment="1" applyProtection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 applyProtection="1">
      <alignment horizontal="left"/>
    </xf>
    <xf numFmtId="0" fontId="4" fillId="0" borderId="0" xfId="2" quotePrefix="1" applyNumberFormat="1" applyFont="1"/>
    <xf numFmtId="0" fontId="4" fillId="0" borderId="0" xfId="2" quotePrefix="1" applyNumberFormat="1" applyFont="1" applyAlignment="1">
      <alignment horizontal="left"/>
    </xf>
    <xf numFmtId="14" fontId="4" fillId="0" borderId="0" xfId="2" applyNumberFormat="1" applyFont="1" applyAlignment="1">
      <alignment horizontal="center"/>
    </xf>
    <xf numFmtId="0" fontId="4" fillId="0" borderId="0" xfId="2" applyNumberFormat="1" applyFont="1"/>
    <xf numFmtId="0" fontId="4" fillId="0" borderId="0" xfId="2" applyNumberFormat="1" applyFont="1" applyAlignment="1">
      <alignment horizontal="left"/>
    </xf>
    <xf numFmtId="0" fontId="4" fillId="0" borderId="0" xfId="2" quotePrefix="1" applyNumberFormat="1" applyFont="1" applyAlignment="1">
      <alignment horizontal="center"/>
    </xf>
    <xf numFmtId="0" fontId="5" fillId="0" borderId="0" xfId="0" applyFont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0" borderId="0" xfId="0" applyFont="1" applyAlignment="1">
      <alignment horizontal="right"/>
    </xf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170" fontId="5" fillId="0" borderId="0" xfId="0" applyNumberFormat="1" applyFont="1"/>
    <xf numFmtId="170" fontId="0" fillId="0" borderId="0" xfId="0" applyNumberFormat="1"/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3" borderId="2" xfId="0" applyFont="1" applyFill="1" applyBorder="1" applyAlignment="1" applyProtection="1">
      <alignment horizontal="left"/>
    </xf>
    <xf numFmtId="0" fontId="5" fillId="3" borderId="3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/>
    <xf numFmtId="3" fontId="5" fillId="3" borderId="3" xfId="0" applyNumberFormat="1" applyFont="1" applyFill="1" applyBorder="1" applyAlignment="1" applyProtection="1">
      <alignment horizontal="center"/>
    </xf>
    <xf numFmtId="167" fontId="5" fillId="3" borderId="3" xfId="0" applyNumberFormat="1" applyFont="1" applyFill="1" applyBorder="1" applyAlignment="1" applyProtection="1">
      <alignment horizontal="center"/>
    </xf>
    <xf numFmtId="0" fontId="4" fillId="3" borderId="4" xfId="0" applyFont="1" applyFill="1" applyBorder="1" applyProtection="1"/>
    <xf numFmtId="0" fontId="4" fillId="0" borderId="0" xfId="0" quotePrefix="1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0" fontId="5" fillId="0" borderId="8" xfId="0" applyFont="1" applyBorder="1"/>
    <xf numFmtId="0" fontId="14" fillId="0" borderId="0" xfId="0" quotePrefix="1" applyFont="1" applyAlignment="1" applyProtection="1">
      <alignment horizontal="left"/>
    </xf>
    <xf numFmtId="2" fontId="4" fillId="0" borderId="0" xfId="0" quotePrefix="1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0" fillId="0" borderId="0" xfId="0" quotePrefix="1" applyNumberFormat="1" applyAlignment="1">
      <alignment horizontal="left"/>
    </xf>
    <xf numFmtId="0" fontId="7" fillId="0" borderId="0" xfId="0" quotePrefix="1" applyNumberFormat="1" applyFont="1" applyAlignment="1">
      <alignment horizontal="center"/>
    </xf>
    <xf numFmtId="3" fontId="0" fillId="0" borderId="0" xfId="0" applyNumberFormat="1"/>
    <xf numFmtId="0" fontId="15" fillId="0" borderId="0" xfId="0" applyFont="1"/>
    <xf numFmtId="167" fontId="4" fillId="0" borderId="0" xfId="0" applyNumberFormat="1" applyFont="1" applyFill="1" applyBorder="1" applyAlignment="1">
      <alignment horizontal="center" wrapText="1"/>
    </xf>
    <xf numFmtId="168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3" applyFont="1" applyFill="1" applyBorder="1" applyAlignment="1">
      <alignment horizontal="left" wrapText="1"/>
    </xf>
    <xf numFmtId="0" fontId="16" fillId="0" borderId="0" xfId="0" applyFont="1" applyAlignment="1" applyProtection="1">
      <alignment horizontal="left"/>
    </xf>
    <xf numFmtId="0" fontId="0" fillId="0" borderId="0" xfId="0" applyBorder="1"/>
    <xf numFmtId="0" fontId="18" fillId="0" borderId="9" xfId="0" applyFont="1" applyBorder="1"/>
    <xf numFmtId="0" fontId="19" fillId="0" borderId="0" xfId="0" applyFont="1"/>
    <xf numFmtId="0" fontId="0" fillId="0" borderId="0" xfId="0" quotePrefix="1"/>
    <xf numFmtId="14" fontId="4" fillId="0" borderId="0" xfId="0" quotePrefix="1" applyNumberFormat="1" applyFont="1" applyAlignment="1">
      <alignment horizontal="center"/>
    </xf>
    <xf numFmtId="2" fontId="4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Alignment="1" applyProtection="1">
      <alignment horizontal="center"/>
    </xf>
    <xf numFmtId="2" fontId="5" fillId="3" borderId="3" xfId="0" applyNumberFormat="1" applyFont="1" applyFill="1" applyBorder="1" applyAlignment="1" applyProtection="1">
      <alignment horizontal="center"/>
    </xf>
    <xf numFmtId="2" fontId="4" fillId="0" borderId="8" xfId="0" applyNumberFormat="1" applyFont="1" applyBorder="1" applyAlignment="1">
      <alignment horizontal="center"/>
    </xf>
    <xf numFmtId="0" fontId="23" fillId="0" borderId="0" xfId="0" applyFont="1" applyAlignment="1" applyProtection="1">
      <alignment horizontal="left"/>
    </xf>
    <xf numFmtId="1" fontId="4" fillId="0" borderId="0" xfId="0" quotePrefix="1" applyNumberFormat="1" applyFont="1" applyAlignment="1">
      <alignment horizontal="center"/>
    </xf>
    <xf numFmtId="171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2" applyNumberFormat="1" applyFont="1" applyAlignment="1">
      <alignment horizontal="center"/>
    </xf>
    <xf numFmtId="0" fontId="22" fillId="0" borderId="0" xfId="0" applyFont="1" applyAlignment="1" applyProtection="1">
      <alignment horizontal="left"/>
    </xf>
    <xf numFmtId="0" fontId="24" fillId="0" borderId="0" xfId="0" applyFont="1" applyAlignment="1" applyProtection="1">
      <alignment horizontal="left"/>
      <protection locked="0"/>
    </xf>
    <xf numFmtId="0" fontId="24" fillId="0" borderId="0" xfId="0" applyFont="1"/>
    <xf numFmtId="0" fontId="24" fillId="0" borderId="0" xfId="0" applyFont="1" applyAlignment="1">
      <alignment horizontal="center"/>
    </xf>
    <xf numFmtId="0" fontId="0" fillId="0" borderId="0" xfId="0" quotePrefix="1" applyNumberFormat="1" applyAlignment="1">
      <alignment horizontal="center"/>
    </xf>
    <xf numFmtId="0" fontId="20" fillId="0" borderId="0" xfId="0" quotePrefix="1" applyFont="1" applyAlignment="1" applyProtection="1">
      <alignment horizontal="center"/>
    </xf>
    <xf numFmtId="0" fontId="17" fillId="0" borderId="0" xfId="1" applyFont="1" applyAlignment="1" applyProtection="1">
      <alignment horizontal="left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171" fontId="4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2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" fontId="4" fillId="0" borderId="0" xfId="0" applyNumberFormat="1" applyFont="1" applyAlignment="1" applyProtection="1">
      <alignment horizontal="center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0" xfId="4" applyFont="1" applyAlignment="1" applyProtection="1">
      <alignment horizontal="center"/>
      <protection locked="0"/>
    </xf>
    <xf numFmtId="169" fontId="4" fillId="0" borderId="0" xfId="0" applyNumberFormat="1" applyFont="1" applyAlignment="1" applyProtection="1">
      <alignment horizontal="center"/>
      <protection locked="0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2" borderId="10" xfId="0" applyFont="1" applyFill="1" applyBorder="1" applyAlignment="1" applyProtection="1">
      <alignment horizontal="left"/>
    </xf>
    <xf numFmtId="0" fontId="4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/>
    <xf numFmtId="0" fontId="4" fillId="2" borderId="1" xfId="0" applyFont="1" applyFill="1" applyBorder="1" applyAlignment="1" applyProtection="1">
      <alignment horizontal="right"/>
    </xf>
    <xf numFmtId="3" fontId="4" fillId="2" borderId="1" xfId="0" applyNumberFormat="1" applyFont="1" applyFill="1" applyBorder="1" applyAlignment="1" applyProtection="1">
      <alignment horizontal="center"/>
    </xf>
    <xf numFmtId="2" fontId="4" fillId="2" borderId="1" xfId="0" applyNumberFormat="1" applyFont="1" applyFill="1" applyBorder="1" applyAlignment="1" applyProtection="1">
      <alignment horizontal="center"/>
    </xf>
    <xf numFmtId="167" fontId="4" fillId="2" borderId="1" xfId="0" applyNumberFormat="1" applyFont="1" applyFill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</xf>
    <xf numFmtId="0" fontId="4" fillId="0" borderId="0" xfId="0" quotePrefix="1" applyFont="1" applyAlignment="1" applyProtection="1">
      <alignment horizontal="center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4" fillId="0" borderId="0" xfId="0" quotePrefix="1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</xf>
    <xf numFmtId="0" fontId="33" fillId="0" borderId="0" xfId="0" applyFont="1"/>
    <xf numFmtId="3" fontId="28" fillId="0" borderId="0" xfId="0" applyNumberFormat="1" applyFont="1"/>
    <xf numFmtId="0" fontId="1" fillId="0" borderId="0" xfId="0" applyFont="1" applyAlignment="1">
      <alignment horizontal="left"/>
    </xf>
    <xf numFmtId="0" fontId="34" fillId="0" borderId="0" xfId="0" quotePrefix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1" fillId="0" borderId="0" xfId="0" applyFont="1" applyProtection="1">
      <protection locked="0"/>
    </xf>
    <xf numFmtId="0" fontId="36" fillId="0" borderId="0" xfId="0" quotePrefix="1" applyFont="1" applyAlignment="1">
      <alignment horizontal="center"/>
    </xf>
    <xf numFmtId="0" fontId="37" fillId="0" borderId="0" xfId="0" applyFont="1"/>
    <xf numFmtId="37" fontId="5" fillId="0" borderId="0" xfId="0" applyNumberFormat="1" applyFont="1" applyAlignment="1">
      <alignment horizontal="right"/>
    </xf>
    <xf numFmtId="37" fontId="5" fillId="0" borderId="0" xfId="0" applyNumberFormat="1" applyFont="1" applyAlignment="1" applyProtection="1">
      <alignment horizontal="right"/>
    </xf>
    <xf numFmtId="0" fontId="1" fillId="0" borderId="0" xfId="0" applyFont="1"/>
    <xf numFmtId="0" fontId="13" fillId="0" borderId="0" xfId="0" applyFont="1" applyAlignment="1" applyProtection="1">
      <alignment horizontal="center"/>
    </xf>
    <xf numFmtId="0" fontId="6" fillId="0" borderId="0" xfId="0" quotePrefix="1" applyFont="1"/>
    <xf numFmtId="0" fontId="6" fillId="0" borderId="0" xfId="0" applyFont="1"/>
    <xf numFmtId="0" fontId="40" fillId="0" borderId="0" xfId="0" applyFont="1" applyAlignment="1" applyProtection="1">
      <alignment horizontal="left"/>
    </xf>
    <xf numFmtId="0" fontId="41" fillId="0" borderId="0" xfId="0" quotePrefix="1" applyFont="1"/>
    <xf numFmtId="0" fontId="42" fillId="0" borderId="0" xfId="0" applyFont="1" applyAlignment="1" applyProtection="1">
      <alignment horizontal="center"/>
      <protection locked="0"/>
    </xf>
  </cellXfs>
  <cellStyles count="5">
    <cellStyle name="Hyperlink" xfId="1" builtinId="8"/>
    <cellStyle name="Normal" xfId="0" builtinId="0"/>
    <cellStyle name="Normal_Changes" xfId="2"/>
    <cellStyle name="Normal_Data" xfId="3"/>
    <cellStyle name="Normal_Data_1" xfId="4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US" sz="20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 Multifamily Units Submitted Quarterly for Site Plan Approval </a:t>
            </a:r>
            <a:endParaRPr lang="en-US"/>
          </a:p>
        </c:rich>
      </c:tx>
      <c:layout>
        <c:manualLayout>
          <c:xMode val="edge"/>
          <c:yMode val="edge"/>
          <c:x val="0.1547620431637434"/>
          <c:y val="3.832755873628621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5.5860855816499091E-2"/>
          <c:y val="0.13919223374678838"/>
          <c:w val="0.91256756035193676"/>
          <c:h val="0.80009860549589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Data!$AA$18:$AA$101</c:f>
              <c:strCache>
                <c:ptCount val="84"/>
                <c:pt idx="0">
                  <c:v>1Q92</c:v>
                </c:pt>
                <c:pt idx="1">
                  <c:v>2Q92</c:v>
                </c:pt>
                <c:pt idx="2">
                  <c:v>3Q92</c:v>
                </c:pt>
                <c:pt idx="3">
                  <c:v>4Q92</c:v>
                </c:pt>
                <c:pt idx="4">
                  <c:v>1Q93</c:v>
                </c:pt>
                <c:pt idx="5">
                  <c:v>2Q93</c:v>
                </c:pt>
                <c:pt idx="6">
                  <c:v>3Q93</c:v>
                </c:pt>
                <c:pt idx="7">
                  <c:v>4Q93</c:v>
                </c:pt>
                <c:pt idx="8">
                  <c:v>1Q94</c:v>
                </c:pt>
                <c:pt idx="9">
                  <c:v>2Q94</c:v>
                </c:pt>
                <c:pt idx="10">
                  <c:v>3Q94</c:v>
                </c:pt>
                <c:pt idx="11">
                  <c:v>4Q94</c:v>
                </c:pt>
                <c:pt idx="12">
                  <c:v>1Q95</c:v>
                </c:pt>
                <c:pt idx="13">
                  <c:v>2Q95</c:v>
                </c:pt>
                <c:pt idx="14">
                  <c:v>3Q95</c:v>
                </c:pt>
                <c:pt idx="15">
                  <c:v>4Q95</c:v>
                </c:pt>
                <c:pt idx="16">
                  <c:v>1Q96</c:v>
                </c:pt>
                <c:pt idx="17">
                  <c:v>2Q96</c:v>
                </c:pt>
                <c:pt idx="18">
                  <c:v>3Q96</c:v>
                </c:pt>
                <c:pt idx="19">
                  <c:v>4Q96</c:v>
                </c:pt>
                <c:pt idx="20">
                  <c:v>1Q97</c:v>
                </c:pt>
                <c:pt idx="21">
                  <c:v>2Q97</c:v>
                </c:pt>
                <c:pt idx="22">
                  <c:v>3Q97</c:v>
                </c:pt>
                <c:pt idx="23">
                  <c:v>4Q97</c:v>
                </c:pt>
                <c:pt idx="24">
                  <c:v>1Q98</c:v>
                </c:pt>
                <c:pt idx="25">
                  <c:v>2Q98</c:v>
                </c:pt>
                <c:pt idx="26">
                  <c:v>3Q98</c:v>
                </c:pt>
                <c:pt idx="27">
                  <c:v>4Q98</c:v>
                </c:pt>
                <c:pt idx="28">
                  <c:v>1Q99</c:v>
                </c:pt>
                <c:pt idx="29">
                  <c:v>2Q99</c:v>
                </c:pt>
                <c:pt idx="30">
                  <c:v>3Q99</c:v>
                </c:pt>
                <c:pt idx="31">
                  <c:v>4Q99</c:v>
                </c:pt>
                <c:pt idx="32">
                  <c:v>1Q00</c:v>
                </c:pt>
                <c:pt idx="33">
                  <c:v>2Q00</c:v>
                </c:pt>
                <c:pt idx="34">
                  <c:v>3Q00</c:v>
                </c:pt>
                <c:pt idx="35">
                  <c:v>4Q00</c:v>
                </c:pt>
                <c:pt idx="36">
                  <c:v>1Q01</c:v>
                </c:pt>
                <c:pt idx="37">
                  <c:v>2Q01</c:v>
                </c:pt>
                <c:pt idx="38">
                  <c:v>3Q01</c:v>
                </c:pt>
                <c:pt idx="39">
                  <c:v>4Q01</c:v>
                </c:pt>
                <c:pt idx="40">
                  <c:v>1Q02</c:v>
                </c:pt>
                <c:pt idx="41">
                  <c:v>2Q02</c:v>
                </c:pt>
                <c:pt idx="42">
                  <c:v>3Q02</c:v>
                </c:pt>
                <c:pt idx="43">
                  <c:v>4Q02</c:v>
                </c:pt>
                <c:pt idx="44">
                  <c:v>1Q03</c:v>
                </c:pt>
                <c:pt idx="45">
                  <c:v>2Q03</c:v>
                </c:pt>
                <c:pt idx="46">
                  <c:v>3Q03</c:v>
                </c:pt>
                <c:pt idx="47">
                  <c:v>4Q03</c:v>
                </c:pt>
                <c:pt idx="48">
                  <c:v>1Q04</c:v>
                </c:pt>
                <c:pt idx="49">
                  <c:v>2Q04</c:v>
                </c:pt>
                <c:pt idx="50">
                  <c:v>3Q04</c:v>
                </c:pt>
                <c:pt idx="51">
                  <c:v>4Q04</c:v>
                </c:pt>
                <c:pt idx="52">
                  <c:v>1Q05</c:v>
                </c:pt>
                <c:pt idx="53">
                  <c:v>2Q05</c:v>
                </c:pt>
                <c:pt idx="54">
                  <c:v>3Q05</c:v>
                </c:pt>
                <c:pt idx="55">
                  <c:v>4Q05</c:v>
                </c:pt>
                <c:pt idx="56">
                  <c:v>1Q06</c:v>
                </c:pt>
                <c:pt idx="57">
                  <c:v>2Q06</c:v>
                </c:pt>
                <c:pt idx="58">
                  <c:v>3Q06</c:v>
                </c:pt>
                <c:pt idx="59">
                  <c:v>4Q06</c:v>
                </c:pt>
                <c:pt idx="60">
                  <c:v>1Q07</c:v>
                </c:pt>
                <c:pt idx="61">
                  <c:v>2Q07</c:v>
                </c:pt>
                <c:pt idx="62">
                  <c:v>3Q07</c:v>
                </c:pt>
                <c:pt idx="63">
                  <c:v>4Q07</c:v>
                </c:pt>
                <c:pt idx="64">
                  <c:v>1Q08</c:v>
                </c:pt>
                <c:pt idx="65">
                  <c:v>2Q08</c:v>
                </c:pt>
                <c:pt idx="66">
                  <c:v>3Q08</c:v>
                </c:pt>
                <c:pt idx="67">
                  <c:v>4Q08</c:v>
                </c:pt>
                <c:pt idx="68">
                  <c:v>1Q09</c:v>
                </c:pt>
                <c:pt idx="69">
                  <c:v>2Q09</c:v>
                </c:pt>
                <c:pt idx="70">
                  <c:v>3Q09</c:v>
                </c:pt>
                <c:pt idx="71">
                  <c:v>4Q09</c:v>
                </c:pt>
                <c:pt idx="72">
                  <c:v>1Q10</c:v>
                </c:pt>
                <c:pt idx="73">
                  <c:v>2Q10</c:v>
                </c:pt>
                <c:pt idx="74">
                  <c:v>3Q10</c:v>
                </c:pt>
                <c:pt idx="75">
                  <c:v>4Q10</c:v>
                </c:pt>
                <c:pt idx="76">
                  <c:v>1Q11</c:v>
                </c:pt>
                <c:pt idx="77">
                  <c:v>2Q11</c:v>
                </c:pt>
                <c:pt idx="78">
                  <c:v>3Q11</c:v>
                </c:pt>
                <c:pt idx="79">
                  <c:v>4Q11</c:v>
                </c:pt>
                <c:pt idx="80">
                  <c:v>1Q12</c:v>
                </c:pt>
                <c:pt idx="81">
                  <c:v>2Q12</c:v>
                </c:pt>
                <c:pt idx="82">
                  <c:v>3Q12</c:v>
                </c:pt>
                <c:pt idx="83">
                  <c:v>4Q12</c:v>
                </c:pt>
              </c:strCache>
            </c:strRef>
          </c:cat>
          <c:val>
            <c:numRef>
              <c:f>Data!$AB$18:$AB$101</c:f>
              <c:numCache>
                <c:formatCode>General</c:formatCode>
                <c:ptCount val="84"/>
                <c:pt idx="0">
                  <c:v>246</c:v>
                </c:pt>
                <c:pt idx="1">
                  <c:v>131</c:v>
                </c:pt>
                <c:pt idx="2">
                  <c:v>997</c:v>
                </c:pt>
                <c:pt idx="3" formatCode="0_)">
                  <c:v>498</c:v>
                </c:pt>
                <c:pt idx="4" formatCode="0_)">
                  <c:v>454</c:v>
                </c:pt>
                <c:pt idx="5" formatCode="0_)">
                  <c:v>991</c:v>
                </c:pt>
                <c:pt idx="6" formatCode="0_)">
                  <c:v>1347</c:v>
                </c:pt>
                <c:pt idx="7" formatCode="0_)">
                  <c:v>2608</c:v>
                </c:pt>
                <c:pt idx="8" formatCode="0_)">
                  <c:v>344</c:v>
                </c:pt>
                <c:pt idx="9" formatCode="0_)">
                  <c:v>892</c:v>
                </c:pt>
                <c:pt idx="10" formatCode="0_)">
                  <c:v>1327</c:v>
                </c:pt>
                <c:pt idx="11">
                  <c:v>2586</c:v>
                </c:pt>
                <c:pt idx="12" formatCode="0_)">
                  <c:v>586</c:v>
                </c:pt>
                <c:pt idx="13" formatCode="0_)">
                  <c:v>1495</c:v>
                </c:pt>
                <c:pt idx="14" formatCode="0_)">
                  <c:v>1430</c:v>
                </c:pt>
                <c:pt idx="15" formatCode="0_)">
                  <c:v>3350</c:v>
                </c:pt>
                <c:pt idx="16" formatCode="0_)">
                  <c:v>608</c:v>
                </c:pt>
                <c:pt idx="17" formatCode="0_)">
                  <c:v>3331</c:v>
                </c:pt>
                <c:pt idx="18" formatCode="0_)">
                  <c:v>1999</c:v>
                </c:pt>
                <c:pt idx="19" formatCode="0_)">
                  <c:v>296</c:v>
                </c:pt>
                <c:pt idx="20">
                  <c:v>2074</c:v>
                </c:pt>
                <c:pt idx="21" formatCode="0_)">
                  <c:v>1100</c:v>
                </c:pt>
                <c:pt idx="22">
                  <c:v>1363</c:v>
                </c:pt>
                <c:pt idx="23">
                  <c:v>453</c:v>
                </c:pt>
                <c:pt idx="24">
                  <c:v>43</c:v>
                </c:pt>
                <c:pt idx="25" formatCode="0_)">
                  <c:v>1304</c:v>
                </c:pt>
                <c:pt idx="26">
                  <c:v>1747</c:v>
                </c:pt>
                <c:pt idx="27">
                  <c:v>1540</c:v>
                </c:pt>
                <c:pt idx="28">
                  <c:v>1392</c:v>
                </c:pt>
                <c:pt idx="29">
                  <c:v>2311</c:v>
                </c:pt>
                <c:pt idx="30" formatCode="0_)">
                  <c:v>1729</c:v>
                </c:pt>
                <c:pt idx="31" formatCode="0">
                  <c:v>2324.56</c:v>
                </c:pt>
                <c:pt idx="32">
                  <c:v>2481</c:v>
                </c:pt>
                <c:pt idx="33">
                  <c:v>1936</c:v>
                </c:pt>
                <c:pt idx="34">
                  <c:v>3739</c:v>
                </c:pt>
                <c:pt idx="35" formatCode="#,##0">
                  <c:v>1585</c:v>
                </c:pt>
                <c:pt idx="36">
                  <c:v>3662</c:v>
                </c:pt>
                <c:pt idx="37">
                  <c:v>4143</c:v>
                </c:pt>
                <c:pt idx="38">
                  <c:v>3241</c:v>
                </c:pt>
                <c:pt idx="39">
                  <c:v>1391</c:v>
                </c:pt>
                <c:pt idx="40">
                  <c:v>1267</c:v>
                </c:pt>
                <c:pt idx="41" formatCode="0">
                  <c:v>1777</c:v>
                </c:pt>
                <c:pt idx="42">
                  <c:v>1171</c:v>
                </c:pt>
                <c:pt idx="43">
                  <c:v>903</c:v>
                </c:pt>
                <c:pt idx="44">
                  <c:v>1675</c:v>
                </c:pt>
                <c:pt idx="45" formatCode="0">
                  <c:v>379</c:v>
                </c:pt>
                <c:pt idx="46">
                  <c:v>351</c:v>
                </c:pt>
                <c:pt idx="47">
                  <c:v>360</c:v>
                </c:pt>
                <c:pt idx="48">
                  <c:v>593</c:v>
                </c:pt>
                <c:pt idx="49">
                  <c:v>872</c:v>
                </c:pt>
                <c:pt idx="50">
                  <c:v>422</c:v>
                </c:pt>
                <c:pt idx="51">
                  <c:v>1276</c:v>
                </c:pt>
                <c:pt idx="52">
                  <c:v>1868</c:v>
                </c:pt>
                <c:pt idx="53">
                  <c:v>1822</c:v>
                </c:pt>
                <c:pt idx="54">
                  <c:v>4131</c:v>
                </c:pt>
                <c:pt idx="55">
                  <c:v>1955</c:v>
                </c:pt>
                <c:pt idx="56">
                  <c:v>2923</c:v>
                </c:pt>
                <c:pt idx="57">
                  <c:v>2943</c:v>
                </c:pt>
                <c:pt idx="58">
                  <c:v>2399</c:v>
                </c:pt>
                <c:pt idx="59">
                  <c:v>3006</c:v>
                </c:pt>
                <c:pt idx="60" formatCode="#,##0">
                  <c:v>3259</c:v>
                </c:pt>
                <c:pt idx="61" formatCode="#,##0">
                  <c:v>3345</c:v>
                </c:pt>
                <c:pt idx="62" formatCode="#,##0">
                  <c:v>2773</c:v>
                </c:pt>
                <c:pt idx="63" formatCode="#,##0">
                  <c:v>2767</c:v>
                </c:pt>
                <c:pt idx="64" formatCode="#,##0">
                  <c:v>2224</c:v>
                </c:pt>
                <c:pt idx="65" formatCode="#,##0">
                  <c:v>3044</c:v>
                </c:pt>
                <c:pt idx="66" formatCode="#,##0">
                  <c:v>1397</c:v>
                </c:pt>
                <c:pt idx="67" formatCode="#,##0">
                  <c:v>1368</c:v>
                </c:pt>
                <c:pt idx="68" formatCode="#,##0">
                  <c:v>374</c:v>
                </c:pt>
                <c:pt idx="69" formatCode="#,##0">
                  <c:v>387</c:v>
                </c:pt>
                <c:pt idx="70" formatCode="#,##0">
                  <c:v>153</c:v>
                </c:pt>
                <c:pt idx="71" formatCode="#,##0">
                  <c:v>220</c:v>
                </c:pt>
                <c:pt idx="72" formatCode="#,##0">
                  <c:v>187</c:v>
                </c:pt>
                <c:pt idx="73" formatCode="#,##0">
                  <c:v>565</c:v>
                </c:pt>
                <c:pt idx="74" formatCode="#,##0">
                  <c:v>1214</c:v>
                </c:pt>
                <c:pt idx="75" formatCode="#,##0">
                  <c:v>416</c:v>
                </c:pt>
                <c:pt idx="76" formatCode="#,##0">
                  <c:v>1878</c:v>
                </c:pt>
                <c:pt idx="77" formatCode="#,##0">
                  <c:v>2459</c:v>
                </c:pt>
                <c:pt idx="78" formatCode="#,##0">
                  <c:v>4175</c:v>
                </c:pt>
                <c:pt idx="79" formatCode="#,##0">
                  <c:v>1896</c:v>
                </c:pt>
                <c:pt idx="80" formatCode="#,##0">
                  <c:v>3386</c:v>
                </c:pt>
                <c:pt idx="81" formatCode="#,##0">
                  <c:v>2778</c:v>
                </c:pt>
                <c:pt idx="82" formatCode="#,##0">
                  <c:v>2024</c:v>
                </c:pt>
                <c:pt idx="83" formatCode="#,##0">
                  <c:v>3818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893056"/>
        <c:axId val="206896512"/>
      </c:barChart>
      <c:catAx>
        <c:axId val="20689305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896512"/>
        <c:crosses val="autoZero"/>
        <c:auto val="0"/>
        <c:lblAlgn val="ctr"/>
        <c:lblOffset val="100"/>
        <c:tickLblSkip val="4"/>
        <c:tickMarkSkip val="4"/>
        <c:noMultiLvlLbl val="0"/>
      </c:catAx>
      <c:valAx>
        <c:axId val="206896512"/>
        <c:scaling>
          <c:orientation val="minMax"/>
          <c:max val="45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893056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US" sz="20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 Multifamily Units Submitted Quarterly for Site Plan Approval </a:t>
            </a:r>
            <a:endParaRPr lang="en-US"/>
          </a:p>
        </c:rich>
      </c:tx>
      <c:layout>
        <c:manualLayout>
          <c:xMode val="edge"/>
          <c:yMode val="edge"/>
          <c:x val="0.1547620431637434"/>
          <c:y val="3.832755873628621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5.5860855816499091E-2"/>
          <c:y val="0.13919223374678838"/>
          <c:w val="0.91256756035193676"/>
          <c:h val="0.80009860549589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Data!$AA$18:$AA$101</c:f>
              <c:strCache>
                <c:ptCount val="84"/>
                <c:pt idx="0">
                  <c:v>1Q92</c:v>
                </c:pt>
                <c:pt idx="1">
                  <c:v>2Q92</c:v>
                </c:pt>
                <c:pt idx="2">
                  <c:v>3Q92</c:v>
                </c:pt>
                <c:pt idx="3">
                  <c:v>4Q92</c:v>
                </c:pt>
                <c:pt idx="4">
                  <c:v>1Q93</c:v>
                </c:pt>
                <c:pt idx="5">
                  <c:v>2Q93</c:v>
                </c:pt>
                <c:pt idx="6">
                  <c:v>3Q93</c:v>
                </c:pt>
                <c:pt idx="7">
                  <c:v>4Q93</c:v>
                </c:pt>
                <c:pt idx="8">
                  <c:v>1Q94</c:v>
                </c:pt>
                <c:pt idx="9">
                  <c:v>2Q94</c:v>
                </c:pt>
                <c:pt idx="10">
                  <c:v>3Q94</c:v>
                </c:pt>
                <c:pt idx="11">
                  <c:v>4Q94</c:v>
                </c:pt>
                <c:pt idx="12">
                  <c:v>1Q95</c:v>
                </c:pt>
                <c:pt idx="13">
                  <c:v>2Q95</c:v>
                </c:pt>
                <c:pt idx="14">
                  <c:v>3Q95</c:v>
                </c:pt>
                <c:pt idx="15">
                  <c:v>4Q95</c:v>
                </c:pt>
                <c:pt idx="16">
                  <c:v>1Q96</c:v>
                </c:pt>
                <c:pt idx="17">
                  <c:v>2Q96</c:v>
                </c:pt>
                <c:pt idx="18">
                  <c:v>3Q96</c:v>
                </c:pt>
                <c:pt idx="19">
                  <c:v>4Q96</c:v>
                </c:pt>
                <c:pt idx="20">
                  <c:v>1Q97</c:v>
                </c:pt>
                <c:pt idx="21">
                  <c:v>2Q97</c:v>
                </c:pt>
                <c:pt idx="22">
                  <c:v>3Q97</c:v>
                </c:pt>
                <c:pt idx="23">
                  <c:v>4Q97</c:v>
                </c:pt>
                <c:pt idx="24">
                  <c:v>1Q98</c:v>
                </c:pt>
                <c:pt idx="25">
                  <c:v>2Q98</c:v>
                </c:pt>
                <c:pt idx="26">
                  <c:v>3Q98</c:v>
                </c:pt>
                <c:pt idx="27">
                  <c:v>4Q98</c:v>
                </c:pt>
                <c:pt idx="28">
                  <c:v>1Q99</c:v>
                </c:pt>
                <c:pt idx="29">
                  <c:v>2Q99</c:v>
                </c:pt>
                <c:pt idx="30">
                  <c:v>3Q99</c:v>
                </c:pt>
                <c:pt idx="31">
                  <c:v>4Q99</c:v>
                </c:pt>
                <c:pt idx="32">
                  <c:v>1Q00</c:v>
                </c:pt>
                <c:pt idx="33">
                  <c:v>2Q00</c:v>
                </c:pt>
                <c:pt idx="34">
                  <c:v>3Q00</c:v>
                </c:pt>
                <c:pt idx="35">
                  <c:v>4Q00</c:v>
                </c:pt>
                <c:pt idx="36">
                  <c:v>1Q01</c:v>
                </c:pt>
                <c:pt idx="37">
                  <c:v>2Q01</c:v>
                </c:pt>
                <c:pt idx="38">
                  <c:v>3Q01</c:v>
                </c:pt>
                <c:pt idx="39">
                  <c:v>4Q01</c:v>
                </c:pt>
                <c:pt idx="40">
                  <c:v>1Q02</c:v>
                </c:pt>
                <c:pt idx="41">
                  <c:v>2Q02</c:v>
                </c:pt>
                <c:pt idx="42">
                  <c:v>3Q02</c:v>
                </c:pt>
                <c:pt idx="43">
                  <c:v>4Q02</c:v>
                </c:pt>
                <c:pt idx="44">
                  <c:v>1Q03</c:v>
                </c:pt>
                <c:pt idx="45">
                  <c:v>2Q03</c:v>
                </c:pt>
                <c:pt idx="46">
                  <c:v>3Q03</c:v>
                </c:pt>
                <c:pt idx="47">
                  <c:v>4Q03</c:v>
                </c:pt>
                <c:pt idx="48">
                  <c:v>1Q04</c:v>
                </c:pt>
                <c:pt idx="49">
                  <c:v>2Q04</c:v>
                </c:pt>
                <c:pt idx="50">
                  <c:v>3Q04</c:v>
                </c:pt>
                <c:pt idx="51">
                  <c:v>4Q04</c:v>
                </c:pt>
                <c:pt idx="52">
                  <c:v>1Q05</c:v>
                </c:pt>
                <c:pt idx="53">
                  <c:v>2Q05</c:v>
                </c:pt>
                <c:pt idx="54">
                  <c:v>3Q05</c:v>
                </c:pt>
                <c:pt idx="55">
                  <c:v>4Q05</c:v>
                </c:pt>
                <c:pt idx="56">
                  <c:v>1Q06</c:v>
                </c:pt>
                <c:pt idx="57">
                  <c:v>2Q06</c:v>
                </c:pt>
                <c:pt idx="58">
                  <c:v>3Q06</c:v>
                </c:pt>
                <c:pt idx="59">
                  <c:v>4Q06</c:v>
                </c:pt>
                <c:pt idx="60">
                  <c:v>1Q07</c:v>
                </c:pt>
                <c:pt idx="61">
                  <c:v>2Q07</c:v>
                </c:pt>
                <c:pt idx="62">
                  <c:v>3Q07</c:v>
                </c:pt>
                <c:pt idx="63">
                  <c:v>4Q07</c:v>
                </c:pt>
                <c:pt idx="64">
                  <c:v>1Q08</c:v>
                </c:pt>
                <c:pt idx="65">
                  <c:v>2Q08</c:v>
                </c:pt>
                <c:pt idx="66">
                  <c:v>3Q08</c:v>
                </c:pt>
                <c:pt idx="67">
                  <c:v>4Q08</c:v>
                </c:pt>
                <c:pt idx="68">
                  <c:v>1Q09</c:v>
                </c:pt>
                <c:pt idx="69">
                  <c:v>2Q09</c:v>
                </c:pt>
                <c:pt idx="70">
                  <c:v>3Q09</c:v>
                </c:pt>
                <c:pt idx="71">
                  <c:v>4Q09</c:v>
                </c:pt>
                <c:pt idx="72">
                  <c:v>1Q10</c:v>
                </c:pt>
                <c:pt idx="73">
                  <c:v>2Q10</c:v>
                </c:pt>
                <c:pt idx="74">
                  <c:v>3Q10</c:v>
                </c:pt>
                <c:pt idx="75">
                  <c:v>4Q10</c:v>
                </c:pt>
                <c:pt idx="76">
                  <c:v>1Q11</c:v>
                </c:pt>
                <c:pt idx="77">
                  <c:v>2Q11</c:v>
                </c:pt>
                <c:pt idx="78">
                  <c:v>3Q11</c:v>
                </c:pt>
                <c:pt idx="79">
                  <c:v>4Q11</c:v>
                </c:pt>
                <c:pt idx="80">
                  <c:v>1Q12</c:v>
                </c:pt>
                <c:pt idx="81">
                  <c:v>2Q12</c:v>
                </c:pt>
                <c:pt idx="82">
                  <c:v>3Q12</c:v>
                </c:pt>
                <c:pt idx="83">
                  <c:v>4Q12</c:v>
                </c:pt>
              </c:strCache>
            </c:strRef>
          </c:cat>
          <c:val>
            <c:numRef>
              <c:f>Data!$AB$18:$AB$101</c:f>
              <c:numCache>
                <c:formatCode>General</c:formatCode>
                <c:ptCount val="84"/>
                <c:pt idx="0">
                  <c:v>246</c:v>
                </c:pt>
                <c:pt idx="1">
                  <c:v>131</c:v>
                </c:pt>
                <c:pt idx="2">
                  <c:v>997</c:v>
                </c:pt>
                <c:pt idx="3" formatCode="0_)">
                  <c:v>498</c:v>
                </c:pt>
                <c:pt idx="4" formatCode="0_)">
                  <c:v>454</c:v>
                </c:pt>
                <c:pt idx="5" formatCode="0_)">
                  <c:v>991</c:v>
                </c:pt>
                <c:pt idx="6" formatCode="0_)">
                  <c:v>1347</c:v>
                </c:pt>
                <c:pt idx="7" formatCode="0_)">
                  <c:v>2608</c:v>
                </c:pt>
                <c:pt idx="8" formatCode="0_)">
                  <c:v>344</c:v>
                </c:pt>
                <c:pt idx="9" formatCode="0_)">
                  <c:v>892</c:v>
                </c:pt>
                <c:pt idx="10" formatCode="0_)">
                  <c:v>1327</c:v>
                </c:pt>
                <c:pt idx="11">
                  <c:v>2586</c:v>
                </c:pt>
                <c:pt idx="12" formatCode="0_)">
                  <c:v>586</c:v>
                </c:pt>
                <c:pt idx="13" formatCode="0_)">
                  <c:v>1495</c:v>
                </c:pt>
                <c:pt idx="14" formatCode="0_)">
                  <c:v>1430</c:v>
                </c:pt>
                <c:pt idx="15" formatCode="0_)">
                  <c:v>3350</c:v>
                </c:pt>
                <c:pt idx="16" formatCode="0_)">
                  <c:v>608</c:v>
                </c:pt>
                <c:pt idx="17" formatCode="0_)">
                  <c:v>3331</c:v>
                </c:pt>
                <c:pt idx="18" formatCode="0_)">
                  <c:v>1999</c:v>
                </c:pt>
                <c:pt idx="19" formatCode="0_)">
                  <c:v>296</c:v>
                </c:pt>
                <c:pt idx="20">
                  <c:v>2074</c:v>
                </c:pt>
                <c:pt idx="21" formatCode="0_)">
                  <c:v>1100</c:v>
                </c:pt>
                <c:pt idx="22">
                  <c:v>1363</c:v>
                </c:pt>
                <c:pt idx="23">
                  <c:v>453</c:v>
                </c:pt>
                <c:pt idx="24">
                  <c:v>43</c:v>
                </c:pt>
                <c:pt idx="25" formatCode="0_)">
                  <c:v>1304</c:v>
                </c:pt>
                <c:pt idx="26">
                  <c:v>1747</c:v>
                </c:pt>
                <c:pt idx="27">
                  <c:v>1540</c:v>
                </c:pt>
                <c:pt idx="28">
                  <c:v>1392</c:v>
                </c:pt>
                <c:pt idx="29">
                  <c:v>2311</c:v>
                </c:pt>
                <c:pt idx="30" formatCode="0_)">
                  <c:v>1729</c:v>
                </c:pt>
                <c:pt idx="31" formatCode="0">
                  <c:v>2324.56</c:v>
                </c:pt>
                <c:pt idx="32">
                  <c:v>2481</c:v>
                </c:pt>
                <c:pt idx="33">
                  <c:v>1936</c:v>
                </c:pt>
                <c:pt idx="34">
                  <c:v>3739</c:v>
                </c:pt>
                <c:pt idx="35" formatCode="#,##0">
                  <c:v>1585</c:v>
                </c:pt>
                <c:pt idx="36">
                  <c:v>3662</c:v>
                </c:pt>
                <c:pt idx="37">
                  <c:v>4143</c:v>
                </c:pt>
                <c:pt idx="38">
                  <c:v>3241</c:v>
                </c:pt>
                <c:pt idx="39">
                  <c:v>1391</c:v>
                </c:pt>
                <c:pt idx="40">
                  <c:v>1267</c:v>
                </c:pt>
                <c:pt idx="41" formatCode="0">
                  <c:v>1777</c:v>
                </c:pt>
                <c:pt idx="42">
                  <c:v>1171</c:v>
                </c:pt>
                <c:pt idx="43">
                  <c:v>903</c:v>
                </c:pt>
                <c:pt idx="44">
                  <c:v>1675</c:v>
                </c:pt>
                <c:pt idx="45" formatCode="0">
                  <c:v>379</c:v>
                </c:pt>
                <c:pt idx="46">
                  <c:v>351</c:v>
                </c:pt>
                <c:pt idx="47">
                  <c:v>360</c:v>
                </c:pt>
                <c:pt idx="48">
                  <c:v>593</c:v>
                </c:pt>
                <c:pt idx="49">
                  <c:v>872</c:v>
                </c:pt>
                <c:pt idx="50">
                  <c:v>422</c:v>
                </c:pt>
                <c:pt idx="51">
                  <c:v>1276</c:v>
                </c:pt>
                <c:pt idx="52">
                  <c:v>1868</c:v>
                </c:pt>
                <c:pt idx="53">
                  <c:v>1822</c:v>
                </c:pt>
                <c:pt idx="54">
                  <c:v>4131</c:v>
                </c:pt>
                <c:pt idx="55">
                  <c:v>1955</c:v>
                </c:pt>
                <c:pt idx="56">
                  <c:v>2923</c:v>
                </c:pt>
                <c:pt idx="57">
                  <c:v>2943</c:v>
                </c:pt>
                <c:pt idx="58">
                  <c:v>2399</c:v>
                </c:pt>
                <c:pt idx="59">
                  <c:v>3006</c:v>
                </c:pt>
                <c:pt idx="60" formatCode="#,##0">
                  <c:v>3259</c:v>
                </c:pt>
                <c:pt idx="61" formatCode="#,##0">
                  <c:v>3345</c:v>
                </c:pt>
                <c:pt idx="62" formatCode="#,##0">
                  <c:v>2773</c:v>
                </c:pt>
                <c:pt idx="63" formatCode="#,##0">
                  <c:v>2767</c:v>
                </c:pt>
                <c:pt idx="64" formatCode="#,##0">
                  <c:v>2224</c:v>
                </c:pt>
                <c:pt idx="65" formatCode="#,##0">
                  <c:v>3044</c:v>
                </c:pt>
                <c:pt idx="66" formatCode="#,##0">
                  <c:v>1397</c:v>
                </c:pt>
                <c:pt idx="67" formatCode="#,##0">
                  <c:v>1368</c:v>
                </c:pt>
                <c:pt idx="68" formatCode="#,##0">
                  <c:v>374</c:v>
                </c:pt>
                <c:pt idx="69" formatCode="#,##0">
                  <c:v>387</c:v>
                </c:pt>
                <c:pt idx="70" formatCode="#,##0">
                  <c:v>153</c:v>
                </c:pt>
                <c:pt idx="71" formatCode="#,##0">
                  <c:v>220</c:v>
                </c:pt>
                <c:pt idx="72" formatCode="#,##0">
                  <c:v>187</c:v>
                </c:pt>
                <c:pt idx="73" formatCode="#,##0">
                  <c:v>565</c:v>
                </c:pt>
                <c:pt idx="74" formatCode="#,##0">
                  <c:v>1214</c:v>
                </c:pt>
                <c:pt idx="75" formatCode="#,##0">
                  <c:v>416</c:v>
                </c:pt>
                <c:pt idx="76" formatCode="#,##0">
                  <c:v>1878</c:v>
                </c:pt>
                <c:pt idx="77" formatCode="#,##0">
                  <c:v>2459</c:v>
                </c:pt>
                <c:pt idx="78" formatCode="#,##0">
                  <c:v>4175</c:v>
                </c:pt>
                <c:pt idx="79" formatCode="#,##0">
                  <c:v>1896</c:v>
                </c:pt>
                <c:pt idx="80" formatCode="#,##0">
                  <c:v>3386</c:v>
                </c:pt>
                <c:pt idx="81" formatCode="#,##0">
                  <c:v>2778</c:v>
                </c:pt>
                <c:pt idx="82" formatCode="#,##0">
                  <c:v>2024</c:v>
                </c:pt>
                <c:pt idx="83" formatCode="#,##0">
                  <c:v>3818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357440"/>
        <c:axId val="209957248"/>
      </c:barChart>
      <c:catAx>
        <c:axId val="20935744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957248"/>
        <c:crosses val="autoZero"/>
        <c:auto val="0"/>
        <c:lblAlgn val="ctr"/>
        <c:lblOffset val="100"/>
        <c:tickLblSkip val="4"/>
        <c:tickMarkSkip val="4"/>
        <c:noMultiLvlLbl val="0"/>
      </c:catAx>
      <c:valAx>
        <c:axId val="209957248"/>
        <c:scaling>
          <c:orientation val="minMax"/>
          <c:max val="45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357440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14965236541928"/>
          <c:y val="4.5060696711080268E-2"/>
          <c:w val="0.86666861231279702"/>
          <c:h val="0.9098794528198900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Data!$AR$1076:$AR$1102</c:f>
              <c:numCache>
                <c:formatCode>General</c:formatCode>
                <c:ptCount val="27"/>
              </c:numCache>
            </c:numRef>
          </c:cat>
          <c:val>
            <c:numRef>
              <c:f>Data!$AS$1076:$AS$1102</c:f>
              <c:numCache>
                <c:formatCode>General</c:formatCode>
                <c:ptCount val="2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89536"/>
        <c:axId val="212736256"/>
      </c:lineChart>
      <c:catAx>
        <c:axId val="21188953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73625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21273625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88953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41</xdr:row>
      <xdr:rowOff>152400</xdr:rowOff>
    </xdr:from>
    <xdr:to>
      <xdr:col>17</xdr:col>
      <xdr:colOff>971550</xdr:colOff>
      <xdr:row>72</xdr:row>
      <xdr:rowOff>133350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4</xdr:row>
      <xdr:rowOff>28575</xdr:rowOff>
    </xdr:from>
    <xdr:to>
      <xdr:col>20</xdr:col>
      <xdr:colOff>266700</xdr:colOff>
      <xdr:row>8</xdr:row>
      <xdr:rowOff>161925</xdr:rowOff>
    </xdr:to>
    <xdr:sp macro="" textlink="">
      <xdr:nvSpPr>
        <xdr:cNvPr id="3074" name="Oval 2"/>
        <xdr:cNvSpPr>
          <a:spLocks noChangeArrowheads="1"/>
        </xdr:cNvSpPr>
      </xdr:nvSpPr>
      <xdr:spPr bwMode="auto">
        <a:xfrm>
          <a:off x="14516100" y="790575"/>
          <a:ext cx="990600" cy="895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136071</xdr:colOff>
      <xdr:row>4</xdr:row>
      <xdr:rowOff>81643</xdr:rowOff>
    </xdr:from>
    <xdr:to>
      <xdr:col>14</xdr:col>
      <xdr:colOff>680357</xdr:colOff>
      <xdr:row>37</xdr:row>
      <xdr:rowOff>54429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828675</xdr:colOff>
      <xdr:row>1074</xdr:row>
      <xdr:rowOff>47625</xdr:rowOff>
    </xdr:from>
    <xdr:to>
      <xdr:col>50</xdr:col>
      <xdr:colOff>781050</xdr:colOff>
      <xdr:row>1101</xdr:row>
      <xdr:rowOff>142875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44</xdr:col>
      <xdr:colOff>123825</xdr:colOff>
      <xdr:row>867</xdr:row>
      <xdr:rowOff>0</xdr:rowOff>
    </xdr:from>
    <xdr:to>
      <xdr:col>49</xdr:col>
      <xdr:colOff>161925</xdr:colOff>
      <xdr:row>869</xdr:row>
      <xdr:rowOff>38100</xdr:rowOff>
    </xdr:to>
    <xdr:sp macro="" textlink="">
      <xdr:nvSpPr>
        <xdr:cNvPr id="3" name="WordArt 5"/>
        <xdr:cNvSpPr>
          <a:spLocks noChangeArrowheads="1" noChangeShapeType="1" noTextEdit="1"/>
        </xdr:cNvSpPr>
      </xdr:nvSpPr>
      <xdr:spPr bwMode="auto">
        <a:xfrm rot="-2015163">
          <a:off x="60826650" y="180613050"/>
          <a:ext cx="4229100" cy="43815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6350">
                <a:solidFill>
                  <a:srgbClr val="000000"/>
                </a:solidFill>
                <a:round/>
                <a:headEnd/>
                <a:tailEnd/>
              </a:ln>
              <a:noFill/>
              <a:effectLst/>
              <a:latin typeface="Arial Black"/>
            </a:rPr>
            <a:t>Preliminary Draft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3:C23"/>
  <sheetViews>
    <sheetView workbookViewId="0">
      <selection activeCell="B32" sqref="B32"/>
    </sheetView>
  </sheetViews>
  <sheetFormatPr defaultRowHeight="15"/>
  <cols>
    <col min="2" max="2" width="22.88671875" customWidth="1"/>
    <col min="3" max="3" width="71.109375" customWidth="1"/>
  </cols>
  <sheetData>
    <row r="3" spans="2:3">
      <c r="B3" t="s">
        <v>2807</v>
      </c>
    </row>
    <row r="5" spans="2:3" ht="15.75">
      <c r="B5" s="113" t="s">
        <v>2731</v>
      </c>
    </row>
    <row r="6" spans="2:3" ht="15.75">
      <c r="B6" s="113" t="s">
        <v>2732</v>
      </c>
    </row>
    <row r="7" spans="2:3">
      <c r="B7" t="s">
        <v>2807</v>
      </c>
    </row>
    <row r="8" spans="2:3">
      <c r="B8" t="s">
        <v>2807</v>
      </c>
    </row>
    <row r="10" spans="2:3" ht="16.5" thickBot="1">
      <c r="B10" s="112" t="s">
        <v>2733</v>
      </c>
      <c r="C10" s="112" t="s">
        <v>2734</v>
      </c>
    </row>
    <row r="11" spans="2:3">
      <c r="B11" s="111"/>
      <c r="C11" s="111"/>
    </row>
    <row r="12" spans="2:3">
      <c r="B12" t="s">
        <v>2735</v>
      </c>
      <c r="C12" t="s">
        <v>1733</v>
      </c>
    </row>
    <row r="14" spans="2:3">
      <c r="B14" t="s">
        <v>3541</v>
      </c>
      <c r="C14" t="s">
        <v>2298</v>
      </c>
    </row>
    <row r="16" spans="2:3">
      <c r="B16" t="s">
        <v>2299</v>
      </c>
      <c r="C16" t="s">
        <v>2300</v>
      </c>
    </row>
    <row r="18" spans="2:3">
      <c r="B18" t="s">
        <v>2301</v>
      </c>
      <c r="C18" t="s">
        <v>2302</v>
      </c>
    </row>
    <row r="20" spans="2:3">
      <c r="B20" t="s">
        <v>2058</v>
      </c>
      <c r="C20" t="s">
        <v>470</v>
      </c>
    </row>
    <row r="22" spans="2:3">
      <c r="B22" t="s">
        <v>2303</v>
      </c>
      <c r="C22" t="s">
        <v>1734</v>
      </c>
    </row>
    <row r="23" spans="2:3">
      <c r="C23" t="s">
        <v>1445</v>
      </c>
    </row>
  </sheetData>
  <phoneticPr fontId="0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4:U74"/>
  <sheetViews>
    <sheetView tabSelected="1" zoomScale="50" zoomScaleNormal="50" workbookViewId="0">
      <selection activeCell="D10" sqref="D10"/>
    </sheetView>
  </sheetViews>
  <sheetFormatPr defaultRowHeight="15"/>
  <cols>
    <col min="4" max="4" width="16" customWidth="1"/>
    <col min="6" max="6" width="4.6640625" customWidth="1"/>
    <col min="7" max="7" width="14" customWidth="1"/>
    <col min="13" max="13" width="10.44140625" customWidth="1"/>
    <col min="16" max="16" width="12.6640625" customWidth="1"/>
    <col min="17" max="17" width="8.21875" customWidth="1"/>
    <col min="18" max="18" width="14.44140625" customWidth="1"/>
    <col min="23" max="23" width="9.44140625" bestFit="1" customWidth="1"/>
  </cols>
  <sheetData>
    <row r="4" spans="1:18">
      <c r="A4" t="s">
        <v>1446</v>
      </c>
      <c r="C4" t="s">
        <v>2807</v>
      </c>
    </row>
    <row r="5" spans="1:18">
      <c r="C5" t="s">
        <v>2807</v>
      </c>
      <c r="D5" t="s">
        <v>2807</v>
      </c>
    </row>
    <row r="6" spans="1:18">
      <c r="B6" t="s">
        <v>2807</v>
      </c>
      <c r="C6" t="s">
        <v>2807</v>
      </c>
      <c r="D6" t="s">
        <v>2807</v>
      </c>
    </row>
    <row r="7" spans="1:18">
      <c r="C7" t="s">
        <v>2807</v>
      </c>
      <c r="D7" t="s">
        <v>2807</v>
      </c>
    </row>
    <row r="8" spans="1:18" ht="45">
      <c r="B8" t="s">
        <v>2807</v>
      </c>
      <c r="D8" s="110" t="s">
        <v>3542</v>
      </c>
      <c r="E8" s="1"/>
      <c r="F8" s="1"/>
      <c r="G8" s="1"/>
      <c r="H8" s="1"/>
      <c r="I8" s="1"/>
      <c r="J8" s="1"/>
      <c r="K8" s="1"/>
      <c r="L8" s="175"/>
      <c r="M8" s="175"/>
      <c r="N8" s="175"/>
      <c r="O8" s="175"/>
      <c r="P8" s="175"/>
      <c r="Q8" s="175"/>
      <c r="R8" s="175"/>
    </row>
    <row r="9" spans="1:18" ht="30">
      <c r="D9" s="120" t="s">
        <v>4715</v>
      </c>
      <c r="E9" s="1"/>
      <c r="F9" s="1"/>
      <c r="G9" s="1"/>
      <c r="H9" s="1"/>
      <c r="I9" s="1"/>
      <c r="J9" s="1"/>
      <c r="K9" s="1"/>
      <c r="L9" s="175"/>
      <c r="M9" s="175"/>
      <c r="N9" s="175"/>
      <c r="O9" s="175"/>
      <c r="P9" s="175"/>
      <c r="Q9" s="175"/>
      <c r="R9" s="175"/>
    </row>
    <row r="10" spans="1:18" ht="26.25">
      <c r="D10" s="99" t="s">
        <v>2807</v>
      </c>
      <c r="E10" s="1"/>
      <c r="F10" s="1"/>
      <c r="G10" s="1"/>
      <c r="H10" s="131"/>
      <c r="I10" s="175"/>
      <c r="J10" s="1"/>
      <c r="K10" s="1"/>
      <c r="L10" s="175"/>
      <c r="M10" s="175"/>
      <c r="N10" s="175"/>
      <c r="O10" s="175"/>
      <c r="P10" s="175"/>
      <c r="Q10" s="175"/>
      <c r="R10" s="175"/>
    </row>
    <row r="11" spans="1:18">
      <c r="D11" s="2" t="s">
        <v>2807</v>
      </c>
      <c r="E11" s="1"/>
      <c r="F11" s="1"/>
      <c r="G11" s="1"/>
      <c r="H11" s="1"/>
      <c r="I11" s="1"/>
      <c r="J11" s="1"/>
      <c r="K11" s="1"/>
      <c r="L11" s="175"/>
      <c r="M11" s="175"/>
      <c r="N11" s="175"/>
      <c r="O11" s="175"/>
      <c r="P11" s="175"/>
      <c r="Q11" s="175"/>
      <c r="R11" s="175"/>
    </row>
    <row r="12" spans="1:18" ht="23.25">
      <c r="D12" s="164" t="s">
        <v>4716</v>
      </c>
      <c r="E12" s="1"/>
      <c r="F12" s="1"/>
      <c r="G12" s="1"/>
      <c r="H12" s="1"/>
      <c r="I12" s="1"/>
      <c r="J12" s="1"/>
      <c r="K12" s="1"/>
      <c r="L12" s="175"/>
      <c r="M12" s="175"/>
      <c r="N12" s="175"/>
      <c r="O12" s="175"/>
      <c r="P12" s="175"/>
      <c r="Q12" s="175"/>
      <c r="R12" s="175"/>
    </row>
    <row r="13" spans="1:18" ht="23.25">
      <c r="D13" s="3" t="s">
        <v>4717</v>
      </c>
      <c r="E13" s="1"/>
      <c r="F13" s="1"/>
      <c r="G13" s="1"/>
      <c r="H13" s="1"/>
      <c r="I13" s="1"/>
      <c r="J13" s="1"/>
      <c r="K13" s="1"/>
      <c r="L13" s="175"/>
      <c r="M13" s="175"/>
      <c r="N13" s="175"/>
      <c r="O13" s="175"/>
      <c r="P13" s="175"/>
      <c r="Q13" s="175"/>
      <c r="R13" s="175"/>
    </row>
    <row r="14" spans="1:18" ht="23.25">
      <c r="D14" s="3" t="s">
        <v>4718</v>
      </c>
      <c r="E14" s="1"/>
      <c r="F14" s="1"/>
      <c r="G14" s="1"/>
      <c r="H14" s="1"/>
      <c r="I14" s="1"/>
      <c r="J14" s="1"/>
      <c r="K14" s="1"/>
      <c r="L14" s="175"/>
      <c r="M14" s="175"/>
      <c r="N14" s="175"/>
      <c r="O14" s="175"/>
      <c r="P14" s="175"/>
      <c r="Q14" s="175"/>
      <c r="R14" s="175"/>
    </row>
    <row r="15" spans="1:18" ht="23.25">
      <c r="D15" s="3" t="s">
        <v>4719</v>
      </c>
      <c r="E15" s="1"/>
      <c r="F15" s="1"/>
      <c r="G15" s="1"/>
      <c r="H15" s="1"/>
      <c r="I15" s="1"/>
      <c r="J15" s="1"/>
      <c r="K15" s="1"/>
      <c r="L15" s="175"/>
      <c r="M15" s="175"/>
      <c r="N15" s="175"/>
      <c r="O15" s="175"/>
      <c r="P15" s="175"/>
      <c r="Q15" s="175"/>
      <c r="R15" s="175"/>
    </row>
    <row r="16" spans="1:18" ht="23.25">
      <c r="D16" s="3" t="s">
        <v>4720</v>
      </c>
      <c r="E16" s="1"/>
      <c r="F16" s="1"/>
      <c r="G16" s="1"/>
      <c r="H16" s="1"/>
      <c r="I16" s="1"/>
      <c r="J16" s="1"/>
      <c r="K16" s="1"/>
      <c r="L16" s="175"/>
      <c r="M16" s="175"/>
      <c r="N16" s="175"/>
      <c r="O16" s="175"/>
      <c r="P16" s="175"/>
      <c r="Q16" s="175"/>
      <c r="R16" s="175"/>
    </row>
    <row r="17" spans="4:21">
      <c r="D17" s="2" t="s">
        <v>2807</v>
      </c>
      <c r="E17" s="1"/>
      <c r="F17" s="1"/>
      <c r="G17" s="1"/>
      <c r="H17" s="1"/>
      <c r="I17" s="1"/>
      <c r="J17" s="1"/>
      <c r="K17" s="1"/>
      <c r="L17" s="175"/>
      <c r="M17" s="175"/>
      <c r="N17" s="175"/>
      <c r="O17" s="175"/>
      <c r="P17" s="175"/>
      <c r="Q17" s="175"/>
      <c r="R17" s="175"/>
    </row>
    <row r="18" spans="4:21">
      <c r="D18" s="167" t="s">
        <v>2807</v>
      </c>
      <c r="E18" s="1"/>
      <c r="F18" s="1"/>
      <c r="G18" s="1"/>
      <c r="H18" s="1"/>
      <c r="I18" s="1"/>
      <c r="J18" s="1"/>
      <c r="K18" s="1"/>
      <c r="L18" s="175"/>
      <c r="M18" s="175"/>
      <c r="N18" s="175"/>
      <c r="O18" s="175"/>
      <c r="P18" s="175"/>
      <c r="Q18" s="175"/>
      <c r="R18" s="175"/>
    </row>
    <row r="19" spans="4:21">
      <c r="D19" s="167" t="s">
        <v>2807</v>
      </c>
      <c r="E19" s="1"/>
      <c r="F19" s="1"/>
      <c r="G19" s="1"/>
      <c r="H19" s="1"/>
      <c r="I19" s="1"/>
      <c r="J19" s="1"/>
      <c r="K19" s="1"/>
      <c r="L19" s="175"/>
      <c r="M19" s="175"/>
      <c r="N19" s="175"/>
      <c r="O19" s="175"/>
      <c r="P19" s="175"/>
      <c r="Q19" s="175"/>
      <c r="R19" s="175"/>
    </row>
    <row r="20" spans="4:21" ht="26.25">
      <c r="D20" s="125" t="s">
        <v>3541</v>
      </c>
      <c r="E20" s="1"/>
      <c r="F20" s="1"/>
      <c r="G20" s="1"/>
      <c r="H20" s="1"/>
      <c r="I20" s="1"/>
      <c r="J20" s="1"/>
      <c r="K20" s="1"/>
      <c r="L20" s="175"/>
      <c r="M20" s="175"/>
      <c r="N20" s="175"/>
      <c r="O20" s="175"/>
      <c r="P20" s="175"/>
      <c r="Q20" s="175"/>
      <c r="R20" s="175"/>
    </row>
    <row r="21" spans="4:21">
      <c r="D21" s="2" t="s">
        <v>2807</v>
      </c>
      <c r="E21" s="1"/>
      <c r="F21" s="1"/>
      <c r="G21" s="1"/>
      <c r="H21" s="1"/>
      <c r="I21" s="1"/>
      <c r="J21" s="1"/>
      <c r="K21" s="1"/>
      <c r="L21" s="175"/>
      <c r="M21" s="175"/>
      <c r="N21" s="175"/>
      <c r="O21" s="175"/>
      <c r="P21" s="175"/>
      <c r="Q21" s="175"/>
      <c r="R21" s="175"/>
    </row>
    <row r="22" spans="4:21" ht="26.25">
      <c r="D22" s="105" t="s">
        <v>4726</v>
      </c>
      <c r="E22" s="1"/>
      <c r="F22" s="1"/>
      <c r="G22" s="1"/>
      <c r="H22" s="1"/>
      <c r="I22" s="1"/>
      <c r="J22" s="1"/>
      <c r="K22" s="1"/>
      <c r="L22" s="175"/>
      <c r="M22" s="175"/>
      <c r="N22" s="175"/>
      <c r="O22" s="175"/>
      <c r="P22" s="175"/>
      <c r="Q22" s="175"/>
      <c r="R22" s="175"/>
      <c r="U22" s="105"/>
    </row>
    <row r="23" spans="4:21" ht="26.25">
      <c r="D23" s="105" t="s">
        <v>4727</v>
      </c>
      <c r="E23" s="1"/>
      <c r="F23" s="1"/>
      <c r="G23" s="1"/>
      <c r="H23" s="1"/>
      <c r="I23" s="1"/>
      <c r="J23" s="1"/>
      <c r="K23" s="1"/>
      <c r="L23" s="175"/>
      <c r="M23" s="175"/>
      <c r="N23" s="175"/>
      <c r="O23" s="175"/>
      <c r="P23" s="175"/>
      <c r="Q23" s="175"/>
      <c r="R23" s="175"/>
      <c r="U23" s="105"/>
    </row>
    <row r="24" spans="4:21" ht="26.25">
      <c r="D24" s="105" t="s">
        <v>4728</v>
      </c>
      <c r="E24" s="1"/>
      <c r="F24" s="1"/>
      <c r="G24" s="1"/>
      <c r="H24" s="1"/>
      <c r="I24" s="1"/>
      <c r="J24" s="1"/>
      <c r="K24" s="1"/>
      <c r="L24" s="175"/>
      <c r="M24" s="175"/>
      <c r="N24" s="175"/>
      <c r="O24" s="175"/>
      <c r="P24" s="175"/>
      <c r="Q24" s="175"/>
      <c r="R24" s="175"/>
      <c r="U24" s="105"/>
    </row>
    <row r="25" spans="4:21" ht="26.25">
      <c r="D25" s="105"/>
      <c r="E25" s="1"/>
      <c r="F25" s="1"/>
      <c r="G25" s="1"/>
      <c r="H25" s="1"/>
      <c r="I25" s="1"/>
      <c r="J25" s="1"/>
      <c r="K25" s="1"/>
      <c r="L25" s="175"/>
      <c r="M25" s="175"/>
      <c r="N25" s="175"/>
      <c r="O25" s="175"/>
      <c r="P25" s="175"/>
      <c r="Q25" s="175"/>
      <c r="R25" s="175"/>
      <c r="U25" s="105"/>
    </row>
    <row r="26" spans="4:21" ht="26.25">
      <c r="D26" s="105" t="s">
        <v>4722</v>
      </c>
      <c r="E26" s="1"/>
      <c r="F26" s="1"/>
      <c r="G26" s="1"/>
      <c r="H26" s="1"/>
      <c r="I26" s="1"/>
      <c r="J26" s="1"/>
      <c r="K26" s="1"/>
      <c r="L26" s="175"/>
      <c r="M26" s="175"/>
      <c r="N26" s="175"/>
      <c r="O26" s="175"/>
      <c r="P26" s="175"/>
      <c r="Q26" s="175"/>
      <c r="R26" s="175"/>
      <c r="U26" s="105"/>
    </row>
    <row r="27" spans="4:21" ht="26.25">
      <c r="D27" s="105" t="s">
        <v>4724</v>
      </c>
      <c r="E27" s="1"/>
      <c r="F27" s="1"/>
      <c r="G27" s="1"/>
      <c r="H27" s="1"/>
      <c r="I27" s="1"/>
      <c r="J27" s="1"/>
      <c r="K27" s="1"/>
      <c r="L27" s="175"/>
      <c r="M27" s="175"/>
      <c r="N27" s="175"/>
      <c r="O27" s="175"/>
      <c r="P27" s="175"/>
      <c r="Q27" s="175"/>
      <c r="R27" s="175"/>
      <c r="U27" s="105"/>
    </row>
    <row r="28" spans="4:21" ht="26.25">
      <c r="D28" s="105" t="s">
        <v>4723</v>
      </c>
      <c r="E28" s="1"/>
      <c r="F28" s="1"/>
      <c r="G28" s="1"/>
      <c r="H28" s="1"/>
      <c r="I28" s="1"/>
      <c r="J28" s="1"/>
      <c r="K28" s="1"/>
      <c r="L28" s="175"/>
      <c r="M28" s="175"/>
      <c r="N28" s="175"/>
      <c r="O28" s="175"/>
      <c r="P28" s="175"/>
      <c r="Q28" s="175"/>
      <c r="R28" s="175"/>
      <c r="U28" s="105"/>
    </row>
    <row r="29" spans="4:21" ht="26.25">
      <c r="D29" s="105"/>
      <c r="E29" s="1"/>
      <c r="F29" s="1"/>
      <c r="G29" s="1"/>
      <c r="H29" s="1"/>
      <c r="I29" s="1"/>
      <c r="J29" s="1"/>
      <c r="K29" s="1"/>
      <c r="L29" s="175"/>
      <c r="M29" s="175"/>
      <c r="N29" s="175"/>
      <c r="O29" s="175"/>
      <c r="P29" s="175"/>
      <c r="Q29" s="175"/>
      <c r="R29" s="175"/>
      <c r="U29" s="105"/>
    </row>
    <row r="30" spans="4:21" ht="26.25">
      <c r="D30" s="105" t="s">
        <v>4725</v>
      </c>
      <c r="E30" s="1"/>
      <c r="F30" s="1"/>
      <c r="G30" s="1"/>
      <c r="H30" s="1"/>
      <c r="I30" s="1"/>
      <c r="J30" s="1"/>
      <c r="K30" s="1"/>
      <c r="L30" s="175"/>
      <c r="M30" s="175"/>
      <c r="N30" s="175"/>
      <c r="O30" s="175"/>
      <c r="P30" s="175"/>
      <c r="Q30" s="175"/>
      <c r="R30" s="175"/>
      <c r="U30" s="105"/>
    </row>
    <row r="31" spans="4:21" ht="26.25">
      <c r="D31" s="105" t="s">
        <v>4729</v>
      </c>
      <c r="E31" s="1"/>
      <c r="F31" s="1"/>
      <c r="G31" s="1"/>
      <c r="H31" s="1"/>
      <c r="I31" s="1"/>
      <c r="J31" s="1"/>
      <c r="K31" s="1"/>
      <c r="L31" s="175"/>
      <c r="M31" s="175"/>
      <c r="N31" s="175"/>
      <c r="O31" s="175"/>
      <c r="P31" s="175"/>
      <c r="Q31" s="175"/>
      <c r="R31" s="175"/>
      <c r="U31" s="105"/>
    </row>
    <row r="32" spans="4:21" ht="26.25">
      <c r="D32" s="105" t="s">
        <v>4730</v>
      </c>
      <c r="E32" s="1"/>
      <c r="F32" s="1"/>
      <c r="G32" s="1"/>
      <c r="H32" s="1"/>
      <c r="I32" s="1"/>
      <c r="J32" s="1"/>
      <c r="K32" s="1"/>
      <c r="L32" s="175"/>
      <c r="M32" s="175"/>
      <c r="N32" s="175"/>
      <c r="O32" s="175"/>
      <c r="P32" s="175"/>
      <c r="Q32" s="175"/>
      <c r="R32" s="175"/>
      <c r="U32" s="105"/>
    </row>
    <row r="33" spans="3:21" ht="26.25">
      <c r="D33" s="105" t="s">
        <v>4731</v>
      </c>
      <c r="E33" s="1"/>
      <c r="F33" s="1"/>
      <c r="G33" s="1"/>
      <c r="H33" s="1"/>
      <c r="I33" s="1"/>
      <c r="J33" s="1"/>
      <c r="K33" s="1"/>
      <c r="L33" s="175"/>
      <c r="M33" s="175"/>
      <c r="N33" s="175"/>
      <c r="O33" s="175"/>
      <c r="P33" s="175"/>
      <c r="Q33" s="175"/>
      <c r="R33" s="175"/>
      <c r="U33" s="105"/>
    </row>
    <row r="34" spans="3:21" ht="26.25">
      <c r="D34" s="105"/>
      <c r="E34" s="1"/>
      <c r="F34" s="1"/>
      <c r="G34" s="1"/>
      <c r="H34" s="1"/>
      <c r="I34" s="1"/>
      <c r="J34" s="1"/>
      <c r="K34" s="1"/>
      <c r="L34" s="175"/>
      <c r="M34" s="175"/>
      <c r="N34" s="175"/>
      <c r="O34" s="175"/>
      <c r="P34" s="175"/>
      <c r="Q34" s="175"/>
      <c r="R34" s="175"/>
      <c r="U34" s="105"/>
    </row>
    <row r="35" spans="3:21" ht="26.25">
      <c r="D35" s="105" t="s">
        <v>2194</v>
      </c>
      <c r="E35" s="1"/>
      <c r="F35" s="1"/>
      <c r="G35" s="1"/>
      <c r="H35" s="1"/>
      <c r="I35" s="1"/>
      <c r="J35" s="1"/>
      <c r="K35" s="1"/>
      <c r="L35" s="175"/>
      <c r="M35" s="175"/>
      <c r="N35" s="175"/>
      <c r="O35" s="175"/>
      <c r="P35" s="175"/>
      <c r="Q35" s="175"/>
      <c r="R35" s="175"/>
      <c r="U35" s="105"/>
    </row>
    <row r="36" spans="3:21" ht="26.25">
      <c r="D36" s="105" t="s">
        <v>2193</v>
      </c>
      <c r="E36" s="1"/>
      <c r="F36" s="1"/>
      <c r="G36" s="1"/>
      <c r="H36" s="1"/>
      <c r="I36" s="1"/>
      <c r="J36" s="1"/>
      <c r="K36" s="1"/>
      <c r="L36" s="175"/>
      <c r="M36" s="175"/>
      <c r="N36" s="175"/>
      <c r="O36" s="175"/>
      <c r="P36" s="175"/>
      <c r="Q36" s="175"/>
      <c r="R36" s="175"/>
      <c r="U36" s="105"/>
    </row>
    <row r="37" spans="3:21" ht="15.75">
      <c r="D37" s="14"/>
      <c r="E37" s="10"/>
      <c r="F37" s="10"/>
      <c r="G37" s="10"/>
      <c r="H37" s="10"/>
      <c r="I37" s="10"/>
      <c r="J37" s="10"/>
      <c r="K37" s="10"/>
      <c r="L37" s="14"/>
      <c r="M37" s="14"/>
      <c r="N37" s="14"/>
      <c r="O37" s="14"/>
      <c r="P37" s="14"/>
      <c r="Q37" s="14"/>
      <c r="R37" s="14"/>
    </row>
    <row r="38" spans="3:21" ht="15.75">
      <c r="D38" s="14"/>
      <c r="E38" s="10"/>
      <c r="F38" s="10"/>
      <c r="G38" s="10"/>
      <c r="H38" s="10"/>
      <c r="I38" s="10"/>
      <c r="J38" s="10"/>
      <c r="K38" s="10"/>
      <c r="L38" s="14"/>
      <c r="M38" s="14"/>
      <c r="N38" s="14"/>
      <c r="O38" s="14"/>
      <c r="P38" s="14"/>
      <c r="Q38" s="14"/>
      <c r="R38" s="14"/>
    </row>
    <row r="39" spans="3:21" ht="26.25">
      <c r="D39" s="14"/>
      <c r="E39" s="10"/>
      <c r="F39" s="10"/>
      <c r="G39" s="10"/>
      <c r="H39" s="10"/>
      <c r="I39" s="10"/>
      <c r="J39" s="10"/>
      <c r="K39" s="10"/>
      <c r="L39" s="14"/>
      <c r="M39" s="14"/>
      <c r="N39" s="14"/>
      <c r="O39" s="14"/>
      <c r="P39" s="14"/>
      <c r="Q39" s="176" t="s">
        <v>3864</v>
      </c>
      <c r="R39" s="14"/>
    </row>
    <row r="40" spans="3:21" ht="26.25">
      <c r="D40" s="179"/>
      <c r="E40" s="10"/>
      <c r="F40" s="10"/>
      <c r="G40" s="10"/>
      <c r="H40" s="14"/>
      <c r="I40" s="14"/>
      <c r="J40" s="14"/>
      <c r="K40" s="14"/>
      <c r="L40" s="14"/>
      <c r="M40" s="14"/>
      <c r="N40" s="14"/>
      <c r="O40" s="14"/>
      <c r="P40" s="14"/>
      <c r="Q40" s="176" t="s">
        <v>3863</v>
      </c>
      <c r="R40" s="14"/>
    </row>
    <row r="41" spans="3:21">
      <c r="C41" s="114" t="s">
        <v>778</v>
      </c>
      <c r="E41" s="1"/>
      <c r="F41" s="1"/>
      <c r="H41" s="1"/>
      <c r="J41" s="1"/>
      <c r="K41" s="1"/>
    </row>
    <row r="42" spans="3:21" ht="23.25">
      <c r="D42" s="3"/>
      <c r="E42" s="1"/>
      <c r="F42" s="1"/>
      <c r="H42" s="1"/>
      <c r="J42" s="1"/>
      <c r="K42" s="1"/>
    </row>
    <row r="43" spans="3:21" ht="23.25">
      <c r="D43" s="3"/>
      <c r="E43" s="1"/>
      <c r="F43" s="1"/>
      <c r="G43" s="1"/>
      <c r="H43" s="1"/>
      <c r="K43" s="1"/>
      <c r="Q43" s="1"/>
    </row>
    <row r="74" spans="3:19">
      <c r="C74" s="114" t="s">
        <v>778</v>
      </c>
      <c r="S74" s="114" t="s">
        <v>778</v>
      </c>
    </row>
  </sheetData>
  <phoneticPr fontId="0" type="noConversion"/>
  <pageMargins left="0.47" right="0.32" top="0.32" bottom="0.21" header="0.32" footer="0.17"/>
  <pageSetup scale="5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4:E4"/>
  <sheetViews>
    <sheetView zoomScale="70" workbookViewId="0">
      <selection activeCell="D45" sqref="D45"/>
    </sheetView>
  </sheetViews>
  <sheetFormatPr defaultRowHeight="15"/>
  <sheetData>
    <row r="4" spans="1:5">
      <c r="A4" t="s">
        <v>1446</v>
      </c>
      <c r="C4" t="s">
        <v>2807</v>
      </c>
      <c r="D4" t="s">
        <v>2807</v>
      </c>
      <c r="E4" t="s">
        <v>2807</v>
      </c>
    </row>
  </sheetData>
  <phoneticPr fontId="0" type="noConversion"/>
  <pageMargins left="0.17" right="0.16" top="1" bottom="1" header="0.5" footer="0.5"/>
  <pageSetup scale="9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4:O72"/>
  <sheetViews>
    <sheetView zoomScale="80" zoomScaleNormal="80" workbookViewId="0">
      <selection activeCell="D16" sqref="D16"/>
    </sheetView>
  </sheetViews>
  <sheetFormatPr defaultRowHeight="15"/>
  <cols>
    <col min="4" max="4" width="11.21875" customWidth="1"/>
    <col min="5" max="5" width="14.33203125" customWidth="1"/>
    <col min="6" max="6" width="15" customWidth="1"/>
    <col min="7" max="8" width="13.44140625" customWidth="1"/>
    <col min="9" max="9" width="1.21875" customWidth="1"/>
    <col min="10" max="10" width="0.88671875" customWidth="1"/>
    <col min="11" max="11" width="13.21875" customWidth="1"/>
    <col min="12" max="12" width="14.5546875" customWidth="1"/>
    <col min="13" max="13" width="14.109375" customWidth="1"/>
    <col min="14" max="14" width="3.5546875" customWidth="1"/>
    <col min="17" max="17" width="30.5546875" customWidth="1"/>
  </cols>
  <sheetData>
    <row r="4" spans="2:14">
      <c r="D4" t="s">
        <v>2807</v>
      </c>
    </row>
    <row r="5" spans="2:14" ht="30">
      <c r="D5" s="65" t="s">
        <v>2301</v>
      </c>
    </row>
    <row r="6" spans="2:14" ht="22.5">
      <c r="D6" s="66" t="s">
        <v>910</v>
      </c>
    </row>
    <row r="7" spans="2:14" ht="22.5">
      <c r="B7" t="s">
        <v>2807</v>
      </c>
      <c r="D7" s="66" t="s">
        <v>2807</v>
      </c>
    </row>
    <row r="8" spans="2:14" ht="22.5">
      <c r="D8" s="66" t="s">
        <v>2807</v>
      </c>
      <c r="K8" s="78" t="s">
        <v>912</v>
      </c>
      <c r="L8" s="78" t="s">
        <v>912</v>
      </c>
      <c r="M8" s="78"/>
    </row>
    <row r="9" spans="2:14" ht="18.75">
      <c r="D9" s="33"/>
      <c r="E9" s="78" t="s">
        <v>912</v>
      </c>
      <c r="F9" s="78" t="s">
        <v>912</v>
      </c>
      <c r="G9" s="78"/>
      <c r="K9" s="78" t="s">
        <v>913</v>
      </c>
      <c r="L9" s="78" t="s">
        <v>913</v>
      </c>
      <c r="M9" s="78"/>
    </row>
    <row r="10" spans="2:14" ht="18.75">
      <c r="E10" s="78" t="s">
        <v>913</v>
      </c>
      <c r="F10" s="78" t="s">
        <v>913</v>
      </c>
      <c r="G10" s="78"/>
      <c r="H10" s="78" t="s">
        <v>917</v>
      </c>
      <c r="I10" s="78"/>
      <c r="J10" s="78"/>
      <c r="K10" s="78" t="s">
        <v>911</v>
      </c>
      <c r="L10" s="78" t="s">
        <v>914</v>
      </c>
      <c r="M10" s="78" t="s">
        <v>916</v>
      </c>
    </row>
    <row r="11" spans="2:14" ht="18.75">
      <c r="D11" s="74"/>
      <c r="E11" s="78" t="s">
        <v>911</v>
      </c>
      <c r="F11" s="78" t="s">
        <v>914</v>
      </c>
      <c r="G11" s="78" t="s">
        <v>916</v>
      </c>
      <c r="H11" s="78" t="s">
        <v>918</v>
      </c>
      <c r="I11" s="78"/>
      <c r="J11" s="78"/>
      <c r="K11" s="78" t="s">
        <v>915</v>
      </c>
      <c r="L11" s="78" t="s">
        <v>911</v>
      </c>
      <c r="M11" s="78" t="s">
        <v>178</v>
      </c>
      <c r="N11" s="74"/>
    </row>
    <row r="12" spans="2:14" ht="18.75">
      <c r="D12" s="74" t="s">
        <v>1411</v>
      </c>
      <c r="E12" s="78" t="s">
        <v>915</v>
      </c>
      <c r="F12" s="78" t="s">
        <v>911</v>
      </c>
      <c r="G12" s="78" t="s">
        <v>178</v>
      </c>
      <c r="H12" s="78" t="s">
        <v>4523</v>
      </c>
      <c r="I12" s="78"/>
      <c r="J12" s="78"/>
      <c r="K12" s="78" t="s">
        <v>4097</v>
      </c>
      <c r="L12" s="78" t="s">
        <v>4097</v>
      </c>
      <c r="M12" s="78" t="s">
        <v>4097</v>
      </c>
      <c r="N12" s="74"/>
    </row>
    <row r="13" spans="2:14" ht="5.0999999999999996" customHeight="1"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4" spans="2:14" ht="5.0999999999999996" customHeight="1">
      <c r="D14" s="75"/>
      <c r="E14" s="76"/>
      <c r="F14" s="76"/>
      <c r="G14" s="76"/>
      <c r="H14" s="76"/>
      <c r="I14" s="76"/>
      <c r="J14" s="79"/>
      <c r="K14" s="76"/>
      <c r="L14" s="76"/>
      <c r="M14" s="76"/>
      <c r="N14" s="77"/>
    </row>
    <row r="15" spans="2:14" ht="5.25" customHeight="1">
      <c r="D15" s="74"/>
      <c r="E15" s="74"/>
      <c r="F15" s="74"/>
      <c r="G15" s="74"/>
      <c r="H15" s="74"/>
      <c r="I15" s="74"/>
      <c r="J15" s="80"/>
      <c r="K15" s="74"/>
      <c r="L15" s="74"/>
      <c r="M15" s="74"/>
      <c r="N15" s="74"/>
    </row>
    <row r="16" spans="2:14" ht="20.25" customHeight="1">
      <c r="D16" s="74" t="s">
        <v>4721</v>
      </c>
      <c r="E16" s="85">
        <f>SUMIF(Data!$U$18:$U$891,"Under Review",Data!$N$18:$N$891)</f>
        <v>7848</v>
      </c>
      <c r="F16" s="85">
        <f>SUMIF(Data!U$18:U$891,"Approved",Data!N$18:N$891)</f>
        <v>11735</v>
      </c>
      <c r="G16" s="85">
        <f>SUMIF(Data!U$18:U$891,"Construction",Data!N$18:N$891)</f>
        <v>13748</v>
      </c>
      <c r="H16" s="85">
        <f t="shared" ref="H16" si="0">SUM(E16:G16)</f>
        <v>33331</v>
      </c>
      <c r="I16" s="74"/>
      <c r="J16" s="80"/>
      <c r="K16" s="82">
        <f t="shared" ref="K16:K17" si="1">E16/$H16</f>
        <v>0.23545648195373675</v>
      </c>
      <c r="L16" s="82">
        <f t="shared" ref="L16:L17" si="2">F16/$H16</f>
        <v>0.35207464522516574</v>
      </c>
      <c r="M16" s="82">
        <f t="shared" ref="M16:M17" si="3">G16/$H16</f>
        <v>0.41246887282109745</v>
      </c>
      <c r="N16" s="74"/>
    </row>
    <row r="17" spans="2:15" ht="20.25" customHeight="1">
      <c r="D17" s="74" t="s">
        <v>4583</v>
      </c>
      <c r="E17" s="85">
        <v>7087</v>
      </c>
      <c r="F17" s="85">
        <v>12215</v>
      </c>
      <c r="G17" s="85">
        <v>11099</v>
      </c>
      <c r="H17" s="85">
        <f t="shared" ref="H17:H23" si="4">SUM(E17:G17)</f>
        <v>30401</v>
      </c>
      <c r="I17" s="74"/>
      <c r="J17" s="80"/>
      <c r="K17" s="82">
        <f t="shared" si="1"/>
        <v>0.23311733166672149</v>
      </c>
      <c r="L17" s="82">
        <f t="shared" si="2"/>
        <v>0.40179599355284368</v>
      </c>
      <c r="M17" s="82">
        <f t="shared" si="3"/>
        <v>0.36508667478043483</v>
      </c>
      <c r="N17" s="74"/>
    </row>
    <row r="18" spans="2:15" ht="19.5" customHeight="1">
      <c r="D18" s="74" t="s">
        <v>4522</v>
      </c>
      <c r="E18" s="85">
        <v>8758</v>
      </c>
      <c r="F18" s="85">
        <v>10369</v>
      </c>
      <c r="G18" s="85">
        <v>10865</v>
      </c>
      <c r="H18" s="85">
        <f t="shared" si="4"/>
        <v>29992</v>
      </c>
      <c r="I18" s="74"/>
      <c r="J18" s="80"/>
      <c r="K18" s="82">
        <f t="shared" ref="K18:K19" si="5">E18/$H18</f>
        <v>0.2920112029874633</v>
      </c>
      <c r="L18" s="82">
        <f t="shared" ref="L18:L19" si="6">F18/$H18</f>
        <v>0.34572552680714858</v>
      </c>
      <c r="M18" s="82">
        <f t="shared" ref="M18:M19" si="7">G18/$H18</f>
        <v>0.36226327020538812</v>
      </c>
      <c r="N18" s="74"/>
    </row>
    <row r="19" spans="2:15" ht="18.75" customHeight="1">
      <c r="D19" s="74" t="s">
        <v>4440</v>
      </c>
      <c r="E19" s="85">
        <v>8293</v>
      </c>
      <c r="F19" s="85">
        <v>10578</v>
      </c>
      <c r="G19" s="85">
        <v>8628</v>
      </c>
      <c r="H19" s="85">
        <f t="shared" si="4"/>
        <v>27499</v>
      </c>
      <c r="I19" s="74"/>
      <c r="J19" s="80"/>
      <c r="K19" s="82">
        <f t="shared" si="5"/>
        <v>0.30157460271282593</v>
      </c>
      <c r="L19" s="82">
        <f t="shared" si="6"/>
        <v>0.3846685334012146</v>
      </c>
      <c r="M19" s="82">
        <f t="shared" si="7"/>
        <v>0.31375686388595947</v>
      </c>
      <c r="N19" s="74"/>
    </row>
    <row r="20" spans="2:15" ht="18.75" customHeight="1">
      <c r="B20" s="166"/>
      <c r="D20" s="74" t="s">
        <v>665</v>
      </c>
      <c r="E20" s="85">
        <v>7989</v>
      </c>
      <c r="F20" s="85">
        <v>9415</v>
      </c>
      <c r="G20" s="85">
        <v>7587</v>
      </c>
      <c r="H20" s="85">
        <f t="shared" si="4"/>
        <v>24991</v>
      </c>
      <c r="I20" s="74"/>
      <c r="J20" s="80"/>
      <c r="K20" s="82">
        <f>E20/$H20</f>
        <v>0.31967508302989078</v>
      </c>
      <c r="L20" s="82">
        <f>F20/$H20</f>
        <v>0.376735624824937</v>
      </c>
      <c r="M20" s="82">
        <f>G20/$H20</f>
        <v>0.30358929214517227</v>
      </c>
      <c r="N20" s="74"/>
    </row>
    <row r="21" spans="2:15" ht="18.75">
      <c r="B21" s="146"/>
      <c r="D21" s="74" t="s">
        <v>3142</v>
      </c>
      <c r="E21" s="85">
        <v>8179</v>
      </c>
      <c r="F21" s="85">
        <v>8718</v>
      </c>
      <c r="G21" s="85">
        <v>6721</v>
      </c>
      <c r="H21" s="85">
        <f t="shared" si="4"/>
        <v>23618</v>
      </c>
      <c r="I21" s="74"/>
      <c r="J21" s="80"/>
      <c r="K21" s="82">
        <f t="shared" ref="K21:M22" si="8">E21/$H21</f>
        <v>0.34630366669489371</v>
      </c>
      <c r="L21" s="82">
        <f t="shared" si="8"/>
        <v>0.36912524345837922</v>
      </c>
      <c r="M21" s="82">
        <f t="shared" si="8"/>
        <v>0.28457108984672708</v>
      </c>
      <c r="N21" s="74"/>
    </row>
    <row r="22" spans="2:15" ht="18.75">
      <c r="D22" s="74" t="s">
        <v>3141</v>
      </c>
      <c r="E22" s="85">
        <v>4420</v>
      </c>
      <c r="F22" s="85">
        <v>8492</v>
      </c>
      <c r="G22" s="85">
        <v>6470</v>
      </c>
      <c r="H22" s="85">
        <f t="shared" si="4"/>
        <v>19382</v>
      </c>
      <c r="I22" s="74"/>
      <c r="J22" s="80"/>
      <c r="K22" s="82">
        <f t="shared" si="8"/>
        <v>0.22804664121349705</v>
      </c>
      <c r="L22" s="82">
        <f t="shared" si="8"/>
        <v>0.43813847900113506</v>
      </c>
      <c r="M22" s="82">
        <f t="shared" si="8"/>
        <v>0.33381487978536789</v>
      </c>
      <c r="N22" s="74"/>
    </row>
    <row r="23" spans="2:15" ht="18.75">
      <c r="D23" s="74" t="s">
        <v>1732</v>
      </c>
      <c r="E23" s="85">
        <v>3475</v>
      </c>
      <c r="F23" s="85">
        <v>8644</v>
      </c>
      <c r="G23" s="85">
        <v>5023</v>
      </c>
      <c r="H23" s="85">
        <f t="shared" si="4"/>
        <v>17142</v>
      </c>
      <c r="I23" s="74"/>
      <c r="J23" s="80"/>
      <c r="K23" s="82">
        <f t="shared" ref="K23:M26" si="9">E23/$H23</f>
        <v>0.20271846925679618</v>
      </c>
      <c r="L23" s="82">
        <f t="shared" si="9"/>
        <v>0.50425854626064637</v>
      </c>
      <c r="M23" s="82">
        <f t="shared" si="9"/>
        <v>0.29302298448255748</v>
      </c>
      <c r="N23" s="74"/>
    </row>
    <row r="24" spans="2:15" ht="18.75">
      <c r="D24" s="74" t="s">
        <v>1731</v>
      </c>
      <c r="E24" s="85">
        <v>2111</v>
      </c>
      <c r="F24" s="85">
        <v>9089</v>
      </c>
      <c r="G24" s="85">
        <v>4604</v>
      </c>
      <c r="H24" s="85">
        <f t="shared" ref="H24:H31" si="10">SUM(E24:G24)</f>
        <v>15804</v>
      </c>
      <c r="I24" s="74"/>
      <c r="J24" s="80"/>
      <c r="K24" s="82">
        <f t="shared" si="9"/>
        <v>0.1335737787901797</v>
      </c>
      <c r="L24" s="82">
        <f t="shared" si="9"/>
        <v>0.57510756770437865</v>
      </c>
      <c r="M24" s="82">
        <f t="shared" si="9"/>
        <v>0.29131865350544167</v>
      </c>
      <c r="N24" s="74"/>
    </row>
    <row r="25" spans="2:15" ht="18.75">
      <c r="D25" s="74" t="s">
        <v>1730</v>
      </c>
      <c r="E25" s="85">
        <v>2077</v>
      </c>
      <c r="F25" s="85">
        <v>8879</v>
      </c>
      <c r="G25" s="85">
        <v>5435</v>
      </c>
      <c r="H25" s="85">
        <f t="shared" si="10"/>
        <v>16391</v>
      </c>
      <c r="I25" s="74"/>
      <c r="J25" s="80"/>
      <c r="K25" s="82">
        <f t="shared" si="9"/>
        <v>0.12671588066621928</v>
      </c>
      <c r="L25" s="82">
        <f t="shared" si="9"/>
        <v>0.54169971325727528</v>
      </c>
      <c r="M25" s="82">
        <f t="shared" si="9"/>
        <v>0.33158440607650541</v>
      </c>
      <c r="N25" s="74"/>
    </row>
    <row r="26" spans="2:15" ht="21" customHeight="1">
      <c r="D26" s="74" t="s">
        <v>2178</v>
      </c>
      <c r="E26" s="85">
        <v>975</v>
      </c>
      <c r="F26" s="85">
        <v>8919</v>
      </c>
      <c r="G26" s="85">
        <v>5534</v>
      </c>
      <c r="H26" s="85">
        <f t="shared" si="10"/>
        <v>15428</v>
      </c>
      <c r="I26" s="74"/>
      <c r="J26" s="80"/>
      <c r="K26" s="82">
        <f t="shared" si="9"/>
        <v>6.3196785066113564E-2</v>
      </c>
      <c r="L26" s="82">
        <f t="shared" si="9"/>
        <v>0.57810474462017114</v>
      </c>
      <c r="M26" s="82">
        <f t="shared" si="9"/>
        <v>0.35869847031371532</v>
      </c>
      <c r="N26" s="74"/>
    </row>
    <row r="27" spans="2:15" ht="18.75" customHeight="1">
      <c r="D27" s="74" t="s">
        <v>2195</v>
      </c>
      <c r="E27" s="85">
        <v>964</v>
      </c>
      <c r="F27" s="85">
        <v>8314</v>
      </c>
      <c r="G27" s="85">
        <v>6541</v>
      </c>
      <c r="H27" s="85">
        <f t="shared" si="10"/>
        <v>15819</v>
      </c>
      <c r="I27" s="74"/>
      <c r="J27" s="80"/>
      <c r="K27" s="82">
        <f t="shared" ref="K27:M28" si="11">E27/$H27</f>
        <v>6.0939376698906381E-2</v>
      </c>
      <c r="L27" s="82">
        <f t="shared" si="11"/>
        <v>0.52557051646753905</v>
      </c>
      <c r="M27" s="82">
        <f t="shared" si="11"/>
        <v>0.41349010683355458</v>
      </c>
      <c r="N27" s="74"/>
      <c r="O27" s="83"/>
    </row>
    <row r="28" spans="2:15" ht="19.5" customHeight="1">
      <c r="B28" s="84"/>
      <c r="D28" s="74" t="s">
        <v>3137</v>
      </c>
      <c r="E28" s="85">
        <v>1551</v>
      </c>
      <c r="F28" s="85">
        <v>8940</v>
      </c>
      <c r="G28" s="85">
        <v>6411</v>
      </c>
      <c r="H28" s="85">
        <f t="shared" si="10"/>
        <v>16902</v>
      </c>
      <c r="I28" s="74"/>
      <c r="J28" s="80"/>
      <c r="K28" s="82">
        <f t="shared" si="11"/>
        <v>9.1764288249911258E-2</v>
      </c>
      <c r="L28" s="82">
        <f t="shared" si="11"/>
        <v>0.52893148739794105</v>
      </c>
      <c r="M28" s="82">
        <f t="shared" si="11"/>
        <v>0.37930422435214767</v>
      </c>
      <c r="N28" s="74"/>
    </row>
    <row r="29" spans="2:15" ht="18.75" customHeight="1">
      <c r="B29" s="84"/>
      <c r="D29" s="74" t="s">
        <v>3390</v>
      </c>
      <c r="E29" s="85">
        <v>2301</v>
      </c>
      <c r="F29" s="85">
        <v>7652</v>
      </c>
      <c r="G29" s="85">
        <v>10580</v>
      </c>
      <c r="H29" s="85">
        <f t="shared" si="10"/>
        <v>20533</v>
      </c>
      <c r="I29" s="74"/>
      <c r="J29" s="80"/>
      <c r="K29" s="82">
        <f t="shared" ref="K29:M33" si="12">E29/$H29</f>
        <v>0.11206350752447281</v>
      </c>
      <c r="L29" s="82">
        <f t="shared" si="12"/>
        <v>0.37266838747382264</v>
      </c>
      <c r="M29" s="82">
        <f t="shared" si="12"/>
        <v>0.51526810500170461</v>
      </c>
      <c r="N29" s="74"/>
    </row>
    <row r="30" spans="2:15" ht="18.75" customHeight="1">
      <c r="B30" s="84"/>
      <c r="D30" s="74" t="s">
        <v>4233</v>
      </c>
      <c r="E30" s="85">
        <v>2720</v>
      </c>
      <c r="F30" s="85">
        <v>7516</v>
      </c>
      <c r="G30" s="85">
        <v>11173</v>
      </c>
      <c r="H30" s="85">
        <f t="shared" si="10"/>
        <v>21409</v>
      </c>
      <c r="I30" s="74"/>
      <c r="J30" s="80"/>
      <c r="K30" s="82">
        <f>E30/$H30</f>
        <v>0.12704937175954037</v>
      </c>
      <c r="L30" s="82">
        <f>F30/$H30</f>
        <v>0.35106730814143583</v>
      </c>
      <c r="M30" s="82">
        <f>G30/$H30</f>
        <v>0.52188332009902383</v>
      </c>
      <c r="N30" s="74"/>
    </row>
    <row r="31" spans="2:15" ht="18.75" customHeight="1">
      <c r="D31" s="74" t="s">
        <v>4232</v>
      </c>
      <c r="E31" s="85">
        <v>4491</v>
      </c>
      <c r="F31" s="85">
        <v>8174</v>
      </c>
      <c r="G31" s="85">
        <v>10790</v>
      </c>
      <c r="H31" s="85">
        <f t="shared" si="10"/>
        <v>23455</v>
      </c>
      <c r="I31" s="74"/>
      <c r="J31" s="80"/>
      <c r="K31" s="82">
        <f t="shared" si="12"/>
        <v>0.19147303346834363</v>
      </c>
      <c r="L31" s="82">
        <f t="shared" si="12"/>
        <v>0.34849712214879558</v>
      </c>
      <c r="M31" s="82">
        <f t="shared" si="12"/>
        <v>0.46002984438286082</v>
      </c>
      <c r="N31" s="74"/>
    </row>
    <row r="32" spans="2:15" ht="18.75" customHeight="1">
      <c r="D32" s="74" t="s">
        <v>4231</v>
      </c>
      <c r="E32" s="85">
        <v>5889</v>
      </c>
      <c r="F32" s="85">
        <v>8945</v>
      </c>
      <c r="G32" s="85">
        <v>10883</v>
      </c>
      <c r="H32" s="85">
        <f t="shared" ref="H32:H37" si="13">SUM(E32:G32)</f>
        <v>25717</v>
      </c>
      <c r="I32" s="74"/>
      <c r="J32" s="80"/>
      <c r="K32" s="82">
        <f t="shared" si="12"/>
        <v>0.22899249523661391</v>
      </c>
      <c r="L32" s="82">
        <f t="shared" si="12"/>
        <v>0.34782439631372242</v>
      </c>
      <c r="M32" s="82">
        <f t="shared" si="12"/>
        <v>0.42318310844966367</v>
      </c>
      <c r="N32" s="74"/>
    </row>
    <row r="33" spans="1:14" ht="18.75" customHeight="1">
      <c r="A33" s="84"/>
      <c r="B33" s="84"/>
      <c r="C33" s="84"/>
      <c r="D33" s="74" t="s">
        <v>189</v>
      </c>
      <c r="E33" s="85">
        <v>6700</v>
      </c>
      <c r="F33" s="85">
        <v>9309</v>
      </c>
      <c r="G33" s="85">
        <v>11446</v>
      </c>
      <c r="H33" s="85">
        <f t="shared" si="13"/>
        <v>27455</v>
      </c>
      <c r="I33" s="74"/>
      <c r="J33" s="80"/>
      <c r="K33" s="82">
        <f t="shared" si="12"/>
        <v>0.24403569477326534</v>
      </c>
      <c r="L33" s="82">
        <f t="shared" si="12"/>
        <v>0.33906392278273539</v>
      </c>
      <c r="M33" s="82">
        <f t="shared" si="12"/>
        <v>0.4169003824439993</v>
      </c>
      <c r="N33" s="74"/>
    </row>
    <row r="34" spans="1:14" ht="18.75" customHeight="1">
      <c r="D34" s="74" t="s">
        <v>40</v>
      </c>
      <c r="E34" s="85">
        <v>8652</v>
      </c>
      <c r="F34" s="85">
        <v>7544</v>
      </c>
      <c r="G34" s="85">
        <v>12836</v>
      </c>
      <c r="H34" s="85">
        <f t="shared" si="13"/>
        <v>29032</v>
      </c>
      <c r="I34" s="74"/>
      <c r="J34" s="80"/>
      <c r="K34" s="82">
        <f t="shared" ref="K34:M35" si="14">E34/$H34</f>
        <v>0.29801598236428767</v>
      </c>
      <c r="L34" s="82">
        <f t="shared" si="14"/>
        <v>0.25985119867732159</v>
      </c>
      <c r="M34" s="82">
        <f t="shared" si="14"/>
        <v>0.44213281895839074</v>
      </c>
      <c r="N34" s="74"/>
    </row>
    <row r="35" spans="1:14" ht="18" customHeight="1">
      <c r="D35" s="74" t="s">
        <v>2052</v>
      </c>
      <c r="E35" s="85">
        <v>8803</v>
      </c>
      <c r="F35" s="85">
        <v>11784</v>
      </c>
      <c r="G35" s="85">
        <v>11410</v>
      </c>
      <c r="H35" s="85">
        <f t="shared" si="13"/>
        <v>31997</v>
      </c>
      <c r="I35" s="74"/>
      <c r="J35" s="80"/>
      <c r="K35" s="82">
        <f t="shared" si="14"/>
        <v>0.27511954245710535</v>
      </c>
      <c r="L35" s="82">
        <f t="shared" si="14"/>
        <v>0.36828452667437572</v>
      </c>
      <c r="M35" s="82">
        <f t="shared" si="14"/>
        <v>0.35659593086851893</v>
      </c>
      <c r="N35" s="74"/>
    </row>
    <row r="36" spans="1:14" ht="18.75" customHeight="1">
      <c r="D36" s="74" t="s">
        <v>2316</v>
      </c>
      <c r="E36" s="85">
        <v>10640.2</v>
      </c>
      <c r="F36" s="85">
        <v>10734</v>
      </c>
      <c r="G36" s="85">
        <v>10647</v>
      </c>
      <c r="H36" s="85">
        <f t="shared" si="13"/>
        <v>32021.200000000001</v>
      </c>
      <c r="I36" s="74"/>
      <c r="J36" s="80"/>
      <c r="K36" s="82">
        <f t="shared" ref="K36:M37" si="15">E36/$H36</f>
        <v>0.33228611045182566</v>
      </c>
      <c r="L36" s="82">
        <f t="shared" si="15"/>
        <v>0.33521541978439284</v>
      </c>
      <c r="M36" s="82">
        <f t="shared" si="15"/>
        <v>0.3324984697637815</v>
      </c>
      <c r="N36" s="74"/>
    </row>
    <row r="37" spans="1:14" ht="17.25" customHeight="1">
      <c r="D37" s="74" t="s">
        <v>862</v>
      </c>
      <c r="E37" s="85">
        <v>10917.2</v>
      </c>
      <c r="F37" s="85">
        <v>10827</v>
      </c>
      <c r="G37" s="85">
        <v>8802</v>
      </c>
      <c r="H37" s="85">
        <f t="shared" si="13"/>
        <v>30546.2</v>
      </c>
      <c r="I37" s="74"/>
      <c r="J37" s="80"/>
      <c r="K37" s="82">
        <f t="shared" si="15"/>
        <v>0.35739961108092005</v>
      </c>
      <c r="L37" s="82">
        <f t="shared" si="15"/>
        <v>0.35444670695536595</v>
      </c>
      <c r="M37" s="82">
        <f t="shared" si="15"/>
        <v>0.28815368196371399</v>
      </c>
      <c r="N37" s="74"/>
    </row>
    <row r="38" spans="1:14" ht="17.25" customHeight="1">
      <c r="D38" s="74" t="s">
        <v>2469</v>
      </c>
      <c r="E38" s="85">
        <v>12187.2</v>
      </c>
      <c r="F38" s="85">
        <v>9654</v>
      </c>
      <c r="G38" s="85">
        <v>7047</v>
      </c>
      <c r="H38" s="85">
        <f t="shared" ref="H38:H43" si="16">SUM(E38:G38)</f>
        <v>28888.2</v>
      </c>
      <c r="I38" s="74"/>
      <c r="J38" s="80"/>
      <c r="K38" s="82">
        <f>E38/$H38</f>
        <v>0.42187467547303054</v>
      </c>
      <c r="L38" s="82">
        <f t="shared" ref="L38:M41" si="17">F38/$H38</f>
        <v>0.33418489210127317</v>
      </c>
      <c r="M38" s="82">
        <f t="shared" si="17"/>
        <v>0.2439404324256963</v>
      </c>
      <c r="N38" s="74"/>
    </row>
    <row r="39" spans="1:14" ht="17.25" customHeight="1">
      <c r="C39" s="104"/>
      <c r="D39" s="74" t="s">
        <v>2468</v>
      </c>
      <c r="E39" s="85">
        <v>10098.6</v>
      </c>
      <c r="F39" s="85">
        <v>8104.5</v>
      </c>
      <c r="G39" s="85">
        <v>8355.5</v>
      </c>
      <c r="H39" s="85">
        <f t="shared" si="16"/>
        <v>26558.6</v>
      </c>
      <c r="I39" s="74"/>
      <c r="J39" s="80"/>
      <c r="K39" s="82">
        <f>E39/$H39</f>
        <v>0.38023841618157589</v>
      </c>
      <c r="L39" s="82">
        <f t="shared" si="17"/>
        <v>0.30515539222699994</v>
      </c>
      <c r="M39" s="82">
        <f t="shared" si="17"/>
        <v>0.31460619159142428</v>
      </c>
      <c r="N39" s="74"/>
    </row>
    <row r="40" spans="1:14" ht="17.25" customHeight="1">
      <c r="D40" s="74" t="s">
        <v>1437</v>
      </c>
      <c r="E40" s="85">
        <v>8010</v>
      </c>
      <c r="F40" s="85">
        <v>6555</v>
      </c>
      <c r="G40" s="85">
        <v>7640</v>
      </c>
      <c r="H40" s="85">
        <f t="shared" si="16"/>
        <v>22205</v>
      </c>
      <c r="I40" s="74"/>
      <c r="J40" s="80"/>
      <c r="K40" s="82">
        <f>E40/$H40</f>
        <v>0.36072956541319523</v>
      </c>
      <c r="L40" s="82">
        <f>F40/$H40</f>
        <v>0.29520378293177213</v>
      </c>
      <c r="M40" s="82">
        <f>G40/$H40</f>
        <v>0.34406665165503264</v>
      </c>
      <c r="N40" s="74"/>
    </row>
    <row r="41" spans="1:14" ht="18.75">
      <c r="D41" s="74" t="s">
        <v>431</v>
      </c>
      <c r="E41" s="85">
        <v>7620</v>
      </c>
      <c r="F41" s="85">
        <v>5166</v>
      </c>
      <c r="G41" s="85">
        <v>6864</v>
      </c>
      <c r="H41" s="85">
        <f t="shared" si="16"/>
        <v>19650</v>
      </c>
      <c r="I41" s="74"/>
      <c r="J41" s="80"/>
      <c r="K41" s="82">
        <f>E41/$H41</f>
        <v>0.38778625954198476</v>
      </c>
      <c r="L41" s="82">
        <f t="shared" si="17"/>
        <v>0.2629007633587786</v>
      </c>
      <c r="M41" s="82">
        <f t="shared" si="17"/>
        <v>0.34931297709923664</v>
      </c>
      <c r="N41" s="74"/>
    </row>
    <row r="42" spans="1:14" ht="18.75" customHeight="1">
      <c r="D42" s="74" t="s">
        <v>1828</v>
      </c>
      <c r="E42" s="85">
        <v>6762</v>
      </c>
      <c r="F42" s="85">
        <v>10850</v>
      </c>
      <c r="G42" s="85">
        <v>6054</v>
      </c>
      <c r="H42" s="85">
        <f t="shared" si="16"/>
        <v>23666</v>
      </c>
      <c r="I42" s="74"/>
      <c r="J42" s="80"/>
      <c r="K42" s="82">
        <f t="shared" ref="K42:M43" si="18">E42/$H42</f>
        <v>0.28572635848897154</v>
      </c>
      <c r="L42" s="82">
        <f t="shared" si="18"/>
        <v>0.45846361869348434</v>
      </c>
      <c r="M42" s="82">
        <f t="shared" si="18"/>
        <v>0.25581002281754417</v>
      </c>
      <c r="N42" s="74"/>
    </row>
    <row r="43" spans="1:14" ht="18.75">
      <c r="D43" s="74" t="s">
        <v>1968</v>
      </c>
      <c r="E43" s="85">
        <v>5058</v>
      </c>
      <c r="F43" s="85">
        <v>10506</v>
      </c>
      <c r="G43" s="85">
        <v>5208</v>
      </c>
      <c r="H43" s="85">
        <f t="shared" si="16"/>
        <v>20772</v>
      </c>
      <c r="I43" s="74"/>
      <c r="J43" s="80"/>
      <c r="K43" s="82">
        <f t="shared" si="18"/>
        <v>0.24350086655112652</v>
      </c>
      <c r="L43" s="82">
        <f t="shared" si="18"/>
        <v>0.50577700751010979</v>
      </c>
      <c r="M43" s="82">
        <f t="shared" si="18"/>
        <v>0.2507221259387637</v>
      </c>
      <c r="N43" s="74"/>
    </row>
    <row r="44" spans="1:14" ht="18" customHeight="1">
      <c r="B44" s="104"/>
      <c r="D44" s="74" t="s">
        <v>3634</v>
      </c>
      <c r="E44" s="85">
        <v>6335</v>
      </c>
      <c r="F44" s="85">
        <v>7701</v>
      </c>
      <c r="G44" s="85">
        <v>6384</v>
      </c>
      <c r="H44" s="85">
        <f t="shared" ref="H44:H49" si="19">SUM(E44:G44)</f>
        <v>20420</v>
      </c>
      <c r="I44" s="74"/>
      <c r="J44" s="80"/>
      <c r="K44" s="82">
        <f t="shared" ref="K44:M45" si="20">E44/$H44</f>
        <v>0.31023506366307541</v>
      </c>
      <c r="L44" s="82">
        <f t="shared" si="20"/>
        <v>0.37713026444662096</v>
      </c>
      <c r="M44" s="82">
        <f t="shared" si="20"/>
        <v>0.31263467189030364</v>
      </c>
      <c r="N44" s="74"/>
    </row>
    <row r="45" spans="1:14" ht="18.75">
      <c r="D45" s="74" t="s">
        <v>3628</v>
      </c>
      <c r="E45" s="85">
        <v>6448</v>
      </c>
      <c r="F45" s="85">
        <v>7236</v>
      </c>
      <c r="G45" s="85">
        <v>5475</v>
      </c>
      <c r="H45" s="85">
        <f t="shared" si="19"/>
        <v>19159</v>
      </c>
      <c r="I45" s="74"/>
      <c r="J45" s="80"/>
      <c r="K45" s="82">
        <f t="shared" si="20"/>
        <v>0.3365520121091915</v>
      </c>
      <c r="L45" s="82">
        <f t="shared" si="20"/>
        <v>0.37768150738556294</v>
      </c>
      <c r="M45" s="82">
        <f t="shared" si="20"/>
        <v>0.28576648050524556</v>
      </c>
      <c r="N45" s="74"/>
    </row>
    <row r="46" spans="1:14" ht="18.75" customHeight="1">
      <c r="D46" s="74" t="s">
        <v>1213</v>
      </c>
      <c r="E46" s="85">
        <v>4369</v>
      </c>
      <c r="F46" s="85">
        <v>7277</v>
      </c>
      <c r="G46" s="85">
        <v>4602</v>
      </c>
      <c r="H46" s="85">
        <f t="shared" si="19"/>
        <v>16248</v>
      </c>
      <c r="I46" s="74"/>
      <c r="J46" s="80"/>
      <c r="K46" s="82">
        <f t="shared" ref="K46:M47" si="21">E46/$H46</f>
        <v>0.26889463318562284</v>
      </c>
      <c r="L46" s="82">
        <f t="shared" si="21"/>
        <v>0.44787050713934023</v>
      </c>
      <c r="M46" s="82">
        <f t="shared" si="21"/>
        <v>0.28323485967503692</v>
      </c>
      <c r="N46" s="74"/>
    </row>
    <row r="47" spans="1:14" ht="20.25" customHeight="1">
      <c r="D47" s="74" t="s">
        <v>1212</v>
      </c>
      <c r="E47" s="85">
        <v>2881.49</v>
      </c>
      <c r="F47" s="85">
        <v>7718.81</v>
      </c>
      <c r="G47" s="85">
        <v>4553.6499999999996</v>
      </c>
      <c r="H47" s="85">
        <f t="shared" si="19"/>
        <v>15153.949999999999</v>
      </c>
      <c r="I47" s="74"/>
      <c r="J47" s="80"/>
      <c r="K47" s="82">
        <f t="shared" si="21"/>
        <v>0.19014778325123152</v>
      </c>
      <c r="L47" s="82">
        <f t="shared" si="21"/>
        <v>0.50935960591133012</v>
      </c>
      <c r="M47" s="82">
        <f t="shared" si="21"/>
        <v>0.30049261083743845</v>
      </c>
      <c r="N47" s="74"/>
    </row>
    <row r="48" spans="1:14" ht="18.75">
      <c r="D48" s="74" t="s">
        <v>2899</v>
      </c>
      <c r="E48" s="85">
        <v>1848</v>
      </c>
      <c r="F48" s="85">
        <v>7460</v>
      </c>
      <c r="G48" s="85">
        <v>4189</v>
      </c>
      <c r="H48" s="85">
        <f t="shared" si="19"/>
        <v>13497</v>
      </c>
      <c r="I48" s="74"/>
      <c r="J48" s="80"/>
      <c r="K48" s="82">
        <f t="shared" ref="K48:M50" si="22">E48/$H48</f>
        <v>0.13691931540342298</v>
      </c>
      <c r="L48" s="82">
        <f t="shared" si="22"/>
        <v>0.55271541824109061</v>
      </c>
      <c r="M48" s="82">
        <f t="shared" si="22"/>
        <v>0.31036526635548639</v>
      </c>
      <c r="N48" s="74"/>
    </row>
    <row r="49" spans="4:15" ht="18.75">
      <c r="D49" s="74" t="s">
        <v>919</v>
      </c>
      <c r="E49" s="85">
        <v>1812</v>
      </c>
      <c r="F49" s="85">
        <v>7327</v>
      </c>
      <c r="G49" s="85">
        <v>4664</v>
      </c>
      <c r="H49" s="85">
        <f t="shared" si="19"/>
        <v>13803</v>
      </c>
      <c r="I49" s="74"/>
      <c r="J49" s="80"/>
      <c r="K49" s="82">
        <f>E49/$H49</f>
        <v>0.13127580960660726</v>
      </c>
      <c r="L49" s="82">
        <f>F49/$H49</f>
        <v>0.53082663189161772</v>
      </c>
      <c r="M49" s="82">
        <f>G49/$H49</f>
        <v>0.337897558501775</v>
      </c>
      <c r="N49" s="74"/>
    </row>
    <row r="50" spans="4:15" ht="18.75">
      <c r="D50" s="74" t="s">
        <v>920</v>
      </c>
      <c r="E50" s="85">
        <v>1822</v>
      </c>
      <c r="F50" s="85">
        <v>6832</v>
      </c>
      <c r="G50" s="85">
        <v>5187</v>
      </c>
      <c r="H50" s="85">
        <f t="shared" ref="H50:H63" si="23">SUM(E50:G50)</f>
        <v>13841</v>
      </c>
      <c r="I50" s="74"/>
      <c r="J50" s="80"/>
      <c r="K50" s="82">
        <f t="shared" si="22"/>
        <v>0.1316378874358789</v>
      </c>
      <c r="L50" s="82">
        <f t="shared" si="22"/>
        <v>0.49360595332707174</v>
      </c>
      <c r="M50" s="82">
        <f t="shared" si="22"/>
        <v>0.37475615923704936</v>
      </c>
      <c r="N50" s="74"/>
    </row>
    <row r="51" spans="4:15" ht="18.75">
      <c r="D51" s="74" t="s">
        <v>921</v>
      </c>
      <c r="E51" s="173">
        <v>1873</v>
      </c>
      <c r="F51" s="174">
        <v>8958</v>
      </c>
      <c r="G51" s="174">
        <v>3809</v>
      </c>
      <c r="H51" s="85">
        <f t="shared" si="23"/>
        <v>14640</v>
      </c>
      <c r="I51" s="74"/>
      <c r="J51" s="80"/>
      <c r="K51" s="82">
        <f t="shared" ref="K51:M55" si="24">E51/$H51</f>
        <v>0.12793715846994536</v>
      </c>
      <c r="L51" s="82">
        <f t="shared" si="24"/>
        <v>0.6118852459016394</v>
      </c>
      <c r="M51" s="82">
        <f t="shared" si="24"/>
        <v>0.2601775956284153</v>
      </c>
      <c r="N51" s="74"/>
      <c r="O51" s="83"/>
    </row>
    <row r="52" spans="4:15" ht="18.75">
      <c r="D52" s="74" t="s">
        <v>1624</v>
      </c>
      <c r="E52" s="173">
        <v>2739</v>
      </c>
      <c r="F52" s="174">
        <v>8080</v>
      </c>
      <c r="G52" s="174">
        <v>2877</v>
      </c>
      <c r="H52" s="85">
        <f t="shared" si="23"/>
        <v>13696</v>
      </c>
      <c r="I52" s="74"/>
      <c r="J52" s="80"/>
      <c r="K52" s="82">
        <f t="shared" si="24"/>
        <v>0.19998539719626168</v>
      </c>
      <c r="L52" s="82">
        <f t="shared" si="24"/>
        <v>0.58995327102803741</v>
      </c>
      <c r="M52" s="82">
        <f t="shared" si="24"/>
        <v>0.21006133177570094</v>
      </c>
      <c r="N52" s="74"/>
    </row>
    <row r="53" spans="4:15" ht="18.75">
      <c r="D53" s="74" t="s">
        <v>1625</v>
      </c>
      <c r="E53" s="173">
        <v>3367</v>
      </c>
      <c r="F53" s="174">
        <v>7894</v>
      </c>
      <c r="G53" s="174">
        <v>3179</v>
      </c>
      <c r="H53" s="85">
        <f t="shared" si="23"/>
        <v>14440</v>
      </c>
      <c r="I53" s="74"/>
      <c r="J53" s="80"/>
      <c r="K53" s="82">
        <f t="shared" si="24"/>
        <v>0.23317174515235456</v>
      </c>
      <c r="L53" s="82">
        <f t="shared" si="24"/>
        <v>0.5466759002770083</v>
      </c>
      <c r="M53" s="82">
        <f t="shared" si="24"/>
        <v>0.22015235457063712</v>
      </c>
      <c r="N53" s="74"/>
    </row>
    <row r="54" spans="4:15" ht="18.75">
      <c r="D54" s="74" t="s">
        <v>1626</v>
      </c>
      <c r="E54" s="173">
        <v>3717</v>
      </c>
      <c r="F54" s="174">
        <v>7937</v>
      </c>
      <c r="G54" s="174">
        <v>4166</v>
      </c>
      <c r="H54" s="85">
        <f t="shared" si="23"/>
        <v>15820</v>
      </c>
      <c r="I54" s="74"/>
      <c r="J54" s="80"/>
      <c r="K54" s="82">
        <f t="shared" si="24"/>
        <v>0.23495575221238937</v>
      </c>
      <c r="L54" s="82">
        <f t="shared" si="24"/>
        <v>0.50170670037926679</v>
      </c>
      <c r="M54" s="82">
        <f t="shared" si="24"/>
        <v>0.26333754740834386</v>
      </c>
      <c r="N54" s="74"/>
    </row>
    <row r="55" spans="4:15" ht="18.75">
      <c r="D55" s="74" t="s">
        <v>1627</v>
      </c>
      <c r="E55" s="173">
        <v>3900</v>
      </c>
      <c r="F55" s="174">
        <v>7886</v>
      </c>
      <c r="G55" s="174">
        <v>3612</v>
      </c>
      <c r="H55" s="85">
        <f t="shared" si="23"/>
        <v>15398</v>
      </c>
      <c r="I55" s="74"/>
      <c r="J55" s="80"/>
      <c r="K55" s="82">
        <f t="shared" si="24"/>
        <v>0.25327964670736458</v>
      </c>
      <c r="L55" s="82">
        <f t="shared" si="24"/>
        <v>0.51214443434212231</v>
      </c>
      <c r="M55" s="82">
        <f t="shared" si="24"/>
        <v>0.23457591895051305</v>
      </c>
      <c r="N55" s="74"/>
    </row>
    <row r="56" spans="4:15" ht="18.75">
      <c r="D56" s="74" t="s">
        <v>1629</v>
      </c>
      <c r="E56" s="173">
        <v>3648.69</v>
      </c>
      <c r="F56" s="173">
        <v>8513.61</v>
      </c>
      <c r="G56" s="173">
        <v>5909.85</v>
      </c>
      <c r="H56" s="85">
        <f t="shared" si="23"/>
        <v>18072.150000000001</v>
      </c>
      <c r="I56" s="74"/>
      <c r="J56" s="80"/>
      <c r="K56" s="82">
        <v>0.21299999999999999</v>
      </c>
      <c r="L56" s="82">
        <v>0.497</v>
      </c>
      <c r="M56" s="82">
        <v>0.34499999999999997</v>
      </c>
      <c r="N56" s="74"/>
    </row>
    <row r="57" spans="4:15" ht="18.75">
      <c r="D57" s="74" t="s">
        <v>1630</v>
      </c>
      <c r="E57" s="173">
        <v>3196</v>
      </c>
      <c r="F57" s="173">
        <v>8378</v>
      </c>
      <c r="G57" s="173">
        <v>7230</v>
      </c>
      <c r="H57" s="85">
        <f t="shared" si="23"/>
        <v>18804</v>
      </c>
      <c r="I57" s="74"/>
      <c r="J57" s="80"/>
      <c r="K57" s="82">
        <f t="shared" ref="K57:M58" si="25">E57/$H57</f>
        <v>0.16996383748138694</v>
      </c>
      <c r="L57" s="82">
        <f t="shared" si="25"/>
        <v>0.44554350138268456</v>
      </c>
      <c r="M57" s="82">
        <f t="shared" si="25"/>
        <v>0.3844926611359285</v>
      </c>
      <c r="N57" s="74"/>
    </row>
    <row r="58" spans="4:15" ht="18.75">
      <c r="D58" s="74" t="s">
        <v>1631</v>
      </c>
      <c r="E58" s="173">
        <v>5681</v>
      </c>
      <c r="F58" s="173">
        <v>6311</v>
      </c>
      <c r="G58" s="173">
        <v>6534</v>
      </c>
      <c r="H58" s="85">
        <f t="shared" si="23"/>
        <v>18526</v>
      </c>
      <c r="I58" s="74"/>
      <c r="J58" s="80"/>
      <c r="K58" s="82">
        <f t="shared" si="25"/>
        <v>0.30665011335420489</v>
      </c>
      <c r="L58" s="82">
        <f t="shared" si="25"/>
        <v>0.3406563748245709</v>
      </c>
      <c r="M58" s="82">
        <f t="shared" si="25"/>
        <v>0.35269351182122421</v>
      </c>
      <c r="N58" s="74"/>
    </row>
    <row r="59" spans="4:15" ht="18.75">
      <c r="D59" s="74" t="s">
        <v>1632</v>
      </c>
      <c r="E59" s="173">
        <v>6056.55</v>
      </c>
      <c r="F59" s="173">
        <v>5514.75</v>
      </c>
      <c r="G59" s="173">
        <v>7681.95</v>
      </c>
      <c r="H59" s="85">
        <f t="shared" si="23"/>
        <v>19253.25</v>
      </c>
      <c r="I59" s="74"/>
      <c r="J59" s="80"/>
      <c r="K59" s="82">
        <v>0.313</v>
      </c>
      <c r="L59" s="82">
        <v>0.28499999999999998</v>
      </c>
      <c r="M59" s="82">
        <v>0.39700000000000002</v>
      </c>
      <c r="N59" s="74"/>
    </row>
    <row r="60" spans="4:15" ht="18.75">
      <c r="D60" s="74" t="s">
        <v>427</v>
      </c>
      <c r="E60" s="173">
        <v>7609.4</v>
      </c>
      <c r="F60" s="173">
        <v>5584</v>
      </c>
      <c r="G60" s="173">
        <v>10701.56</v>
      </c>
      <c r="H60" s="85">
        <f t="shared" si="23"/>
        <v>23894.959999999999</v>
      </c>
      <c r="I60" s="74"/>
      <c r="J60" s="80"/>
      <c r="K60" s="82">
        <f t="shared" ref="K60:M61" si="26">E60/$H60</f>
        <v>0.31845209198927305</v>
      </c>
      <c r="L60" s="82">
        <f t="shared" si="26"/>
        <v>0.23368944748181208</v>
      </c>
      <c r="M60" s="82">
        <f t="shared" si="26"/>
        <v>0.44785846052891487</v>
      </c>
      <c r="N60" s="74"/>
    </row>
    <row r="61" spans="4:15" ht="18.75">
      <c r="D61" s="74" t="s">
        <v>428</v>
      </c>
      <c r="E61" s="173">
        <v>9092</v>
      </c>
      <c r="F61" s="173">
        <v>4538</v>
      </c>
      <c r="G61" s="173">
        <v>11628</v>
      </c>
      <c r="H61" s="85">
        <f t="shared" si="23"/>
        <v>25258</v>
      </c>
      <c r="I61" s="74"/>
      <c r="J61" s="80"/>
      <c r="K61" s="82">
        <f t="shared" si="26"/>
        <v>0.3599651595534088</v>
      </c>
      <c r="L61" s="82">
        <f t="shared" si="26"/>
        <v>0.17966584844405734</v>
      </c>
      <c r="M61" s="82">
        <f t="shared" si="26"/>
        <v>0.46036899200253384</v>
      </c>
      <c r="N61" s="74"/>
    </row>
    <row r="62" spans="4:15" ht="18.75">
      <c r="D62" s="74" t="s">
        <v>429</v>
      </c>
      <c r="E62" s="173">
        <v>8032.5</v>
      </c>
      <c r="F62" s="173">
        <v>4117.5</v>
      </c>
      <c r="G62" s="173">
        <v>10147.5</v>
      </c>
      <c r="H62" s="85">
        <f t="shared" si="23"/>
        <v>22297.5</v>
      </c>
      <c r="I62" s="74"/>
      <c r="J62" s="80"/>
      <c r="K62" s="82">
        <v>0.35699999999999998</v>
      </c>
      <c r="L62" s="82">
        <v>0.183</v>
      </c>
      <c r="M62" s="82">
        <v>0.45100000000000001</v>
      </c>
      <c r="N62" s="74"/>
    </row>
    <row r="63" spans="4:15" ht="19.5" thickBot="1">
      <c r="D63" s="74" t="s">
        <v>430</v>
      </c>
      <c r="E63" s="173">
        <v>6472</v>
      </c>
      <c r="F63" s="173">
        <v>3631</v>
      </c>
      <c r="G63" s="173">
        <v>8357</v>
      </c>
      <c r="H63" s="85">
        <f t="shared" si="23"/>
        <v>18460</v>
      </c>
      <c r="I63" s="74"/>
      <c r="J63" s="80"/>
      <c r="K63" s="82">
        <f>E63/$H63</f>
        <v>0.35059588299024919</v>
      </c>
      <c r="L63" s="82">
        <f>F63/$H63</f>
        <v>0.1966955579631636</v>
      </c>
      <c r="M63" s="82">
        <f>G63/$H63</f>
        <v>0.45270855904658719</v>
      </c>
      <c r="N63" s="74"/>
    </row>
    <row r="64" spans="4:15" ht="18.75">
      <c r="D64" s="98"/>
      <c r="E64" s="98"/>
      <c r="F64" s="98"/>
      <c r="G64" s="98"/>
      <c r="H64" s="98"/>
      <c r="I64" s="98"/>
      <c r="J64" s="81"/>
      <c r="K64" s="98"/>
      <c r="L64" s="98"/>
      <c r="M64" s="98"/>
      <c r="N64" s="98"/>
      <c r="O64" s="98"/>
    </row>
    <row r="65" spans="4:14" ht="18.75">
      <c r="D65" s="172" t="s">
        <v>4524</v>
      </c>
      <c r="E65" s="74"/>
      <c r="F65" s="74"/>
      <c r="G65" s="74"/>
      <c r="H65" s="74"/>
      <c r="I65" s="74"/>
      <c r="J65" s="74"/>
      <c r="K65" s="74"/>
      <c r="L65" s="74"/>
      <c r="M65" s="74"/>
      <c r="N65" s="74"/>
    </row>
    <row r="66" spans="4:14" ht="23.25">
      <c r="D66" s="177" t="s">
        <v>4584</v>
      </c>
      <c r="E66" s="74"/>
      <c r="F66" s="74"/>
      <c r="G66" s="74"/>
      <c r="H66" s="74"/>
      <c r="I66" s="74"/>
      <c r="J66" s="74"/>
      <c r="K66" s="74"/>
      <c r="L66" s="74"/>
      <c r="M66" s="74"/>
      <c r="N66" s="74"/>
    </row>
    <row r="67" spans="4:14" ht="23.25">
      <c r="D67" s="178" t="s">
        <v>4585</v>
      </c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4:14" ht="23.25">
      <c r="D68" s="178" t="s">
        <v>4586</v>
      </c>
      <c r="E68" s="74"/>
      <c r="F68" s="74"/>
      <c r="G68" s="74"/>
      <c r="H68" s="74"/>
      <c r="I68" s="74"/>
      <c r="J68" s="74"/>
      <c r="K68" s="74"/>
      <c r="L68" s="74"/>
      <c r="M68" s="74"/>
      <c r="N68" s="74"/>
    </row>
    <row r="69" spans="4:14" ht="23.25">
      <c r="D69" s="178" t="s">
        <v>4587</v>
      </c>
      <c r="E69" s="74"/>
      <c r="F69" s="74"/>
      <c r="G69" s="74"/>
      <c r="H69" s="74"/>
      <c r="I69" s="74"/>
      <c r="J69" s="74"/>
      <c r="K69" s="74"/>
      <c r="L69" s="74"/>
      <c r="M69" s="74"/>
      <c r="N69" s="74"/>
    </row>
    <row r="70" spans="4:14" ht="18.75"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</row>
    <row r="71" spans="4:14" ht="18.75"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</row>
    <row r="72" spans="4:14" ht="18.75"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</row>
  </sheetData>
  <phoneticPr fontId="0" type="noConversion"/>
  <pageMargins left="0.75" right="0.75" top="1" bottom="1" header="0.5" footer="0.5"/>
  <pageSetup scale="64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CM93"/>
  <sheetViews>
    <sheetView topLeftCell="C1" zoomScale="74" zoomScaleNormal="74" workbookViewId="0">
      <selection activeCell="D7" sqref="D7"/>
    </sheetView>
  </sheetViews>
  <sheetFormatPr defaultRowHeight="15.75"/>
  <cols>
    <col min="1" max="1" width="10.44140625" style="14" customWidth="1"/>
    <col min="2" max="3" width="8.88671875" style="14"/>
    <col min="4" max="4" width="18.5546875" style="14" customWidth="1"/>
    <col min="5" max="5" width="1.21875" style="14" customWidth="1"/>
    <col min="6" max="6" width="19.21875" style="14" customWidth="1"/>
    <col min="7" max="7" width="44.77734375" style="14" customWidth="1"/>
    <col min="8" max="8" width="31.21875" style="14" customWidth="1"/>
    <col min="9" max="9" width="15.44140625" style="14" hidden="1" customWidth="1"/>
    <col min="10" max="10" width="19" style="14" hidden="1" customWidth="1"/>
    <col min="11" max="11" width="15.6640625" style="14" hidden="1" customWidth="1"/>
    <col min="12" max="12" width="10.21875" style="32" customWidth="1"/>
    <col min="13" max="13" width="8.88671875" style="32"/>
    <col min="14" max="14" width="17.88671875" style="14" customWidth="1"/>
    <col min="15" max="15" width="10.6640625" style="32" customWidth="1"/>
    <col min="16" max="16" width="10" style="32" customWidth="1"/>
    <col min="17" max="17" width="20.88671875" style="32" customWidth="1"/>
    <col min="18" max="18" width="41.5546875" style="32" customWidth="1"/>
    <col min="19" max="19" width="17.5546875" style="32" customWidth="1"/>
    <col min="20" max="20" width="16.33203125" style="14" customWidth="1"/>
    <col min="21" max="21" width="8.88671875" style="14"/>
    <col min="22" max="22" width="30.33203125" style="14" customWidth="1"/>
    <col min="23" max="23" width="43.77734375" style="14" customWidth="1"/>
    <col min="24" max="26" width="8.88671875" style="14"/>
    <col min="27" max="27" width="97.33203125" style="14" customWidth="1"/>
    <col min="28" max="16384" width="8.88671875" style="14"/>
  </cols>
  <sheetData>
    <row r="1" spans="2:91">
      <c r="D1" s="33"/>
      <c r="I1" s="32"/>
    </row>
    <row r="2" spans="2:91">
      <c r="D2" s="33"/>
      <c r="I2" s="32"/>
    </row>
    <row r="3" spans="2:91">
      <c r="D3" s="33"/>
      <c r="I3" s="32"/>
    </row>
    <row r="4" spans="2:91" ht="30">
      <c r="D4" s="64" t="s">
        <v>3542</v>
      </c>
      <c r="E4" s="54"/>
      <c r="H4" s="35"/>
      <c r="I4" s="32"/>
      <c r="J4" s="35"/>
      <c r="K4" s="35"/>
      <c r="N4" s="53"/>
      <c r="O4" s="31"/>
      <c r="T4" s="8" t="s">
        <v>1410</v>
      </c>
    </row>
    <row r="5" spans="2:91" ht="22.5">
      <c r="D5" s="66" t="s">
        <v>4588</v>
      </c>
      <c r="E5" s="32"/>
      <c r="H5" s="35"/>
      <c r="I5" s="32"/>
      <c r="J5" s="35"/>
      <c r="K5" s="35"/>
      <c r="N5" s="53"/>
      <c r="O5" s="31"/>
      <c r="P5" s="12" t="s">
        <v>1693</v>
      </c>
      <c r="T5" s="8" t="s">
        <v>1420</v>
      </c>
    </row>
    <row r="6" spans="2:91">
      <c r="D6" s="149" t="s">
        <v>4421</v>
      </c>
      <c r="E6" s="47"/>
      <c r="H6" s="35"/>
      <c r="I6" s="32"/>
      <c r="J6" s="35"/>
      <c r="K6" s="35"/>
      <c r="N6" s="53"/>
      <c r="O6" s="31"/>
      <c r="P6" s="12" t="s">
        <v>1694</v>
      </c>
      <c r="T6" s="8" t="s">
        <v>4422</v>
      </c>
    </row>
    <row r="7" spans="2:91">
      <c r="D7" s="149" t="s">
        <v>2807</v>
      </c>
      <c r="E7" s="8"/>
      <c r="F7" s="9"/>
      <c r="G7" s="10"/>
      <c r="H7" s="7"/>
      <c r="I7" s="8"/>
      <c r="J7" s="7"/>
      <c r="K7" s="7"/>
      <c r="L7" s="8"/>
      <c r="M7" s="11"/>
      <c r="N7" s="51"/>
      <c r="O7" s="12" t="s">
        <v>1693</v>
      </c>
      <c r="P7" s="12" t="s">
        <v>914</v>
      </c>
      <c r="Q7" s="12"/>
      <c r="R7" s="8"/>
      <c r="S7" s="8"/>
      <c r="T7" s="32" t="s">
        <v>4423</v>
      </c>
    </row>
    <row r="8" spans="2:91">
      <c r="D8" s="150" t="s">
        <v>2807</v>
      </c>
      <c r="E8" s="8"/>
      <c r="F8" s="9" t="s">
        <v>1694</v>
      </c>
      <c r="G8" s="10"/>
      <c r="H8" s="7"/>
      <c r="I8" s="8"/>
      <c r="J8" s="7"/>
      <c r="K8" s="7"/>
      <c r="L8" s="8"/>
      <c r="M8" s="11"/>
      <c r="N8" s="51" t="s">
        <v>1695</v>
      </c>
      <c r="O8" s="12" t="s">
        <v>1694</v>
      </c>
      <c r="P8" s="32" t="s">
        <v>2965</v>
      </c>
      <c r="Q8" s="12"/>
      <c r="R8" s="8"/>
      <c r="S8" s="8"/>
      <c r="T8" s="32" t="s">
        <v>4424</v>
      </c>
    </row>
    <row r="9" spans="2:91">
      <c r="D9" s="6" t="s">
        <v>4425</v>
      </c>
      <c r="E9" s="8"/>
      <c r="F9" s="9" t="s">
        <v>1412</v>
      </c>
      <c r="G9" s="6" t="s">
        <v>1413</v>
      </c>
      <c r="H9" s="6" t="s">
        <v>1414</v>
      </c>
      <c r="I9" s="8" t="s">
        <v>2244</v>
      </c>
      <c r="J9" s="6" t="s">
        <v>4426</v>
      </c>
      <c r="K9" s="6" t="s">
        <v>3908</v>
      </c>
      <c r="L9" s="8" t="s">
        <v>4427</v>
      </c>
      <c r="M9" s="11" t="s">
        <v>1415</v>
      </c>
      <c r="N9" s="51" t="s">
        <v>1416</v>
      </c>
      <c r="O9" s="12" t="s">
        <v>1417</v>
      </c>
      <c r="P9" s="32" t="s">
        <v>2966</v>
      </c>
      <c r="Q9" s="12" t="s">
        <v>2020</v>
      </c>
      <c r="R9" s="8" t="s">
        <v>1418</v>
      </c>
      <c r="S9" s="8" t="s">
        <v>1419</v>
      </c>
      <c r="T9" s="32" t="s">
        <v>4428</v>
      </c>
    </row>
    <row r="10" spans="2:91" ht="5.0999999999999996" customHeight="1">
      <c r="D10" s="6"/>
      <c r="E10" s="8"/>
      <c r="F10" s="9"/>
      <c r="G10" s="8"/>
      <c r="H10" s="7"/>
      <c r="I10" s="8"/>
      <c r="J10" s="7"/>
      <c r="K10" s="7"/>
      <c r="L10" s="8"/>
      <c r="M10" s="11"/>
      <c r="N10" s="51"/>
      <c r="O10" s="12"/>
      <c r="P10" s="12"/>
      <c r="Q10" s="12"/>
      <c r="R10" s="8"/>
      <c r="S10" s="8"/>
      <c r="T10" s="8"/>
    </row>
    <row r="11" spans="2:91" ht="5.0999999999999996" customHeight="1">
      <c r="D11" s="151"/>
      <c r="E11" s="152"/>
      <c r="F11" s="153"/>
      <c r="G11" s="152"/>
      <c r="H11" s="154"/>
      <c r="I11" s="152"/>
      <c r="J11" s="154"/>
      <c r="K11" s="154"/>
      <c r="L11" s="152"/>
      <c r="M11" s="155"/>
      <c r="N11" s="156"/>
      <c r="O11" s="157"/>
      <c r="P11" s="157"/>
      <c r="Q11" s="157"/>
      <c r="R11" s="152"/>
      <c r="S11" s="152"/>
      <c r="T11" s="158"/>
    </row>
    <row r="12" spans="2:91" ht="5.0999999999999996" customHeight="1">
      <c r="D12" s="52"/>
      <c r="E12" s="159"/>
      <c r="F12" s="27"/>
      <c r="G12" s="26"/>
      <c r="H12" s="7"/>
      <c r="I12" s="8"/>
      <c r="J12" s="7"/>
      <c r="K12" s="7"/>
      <c r="L12" s="8"/>
      <c r="M12" s="11"/>
      <c r="N12" s="51"/>
      <c r="O12" s="12"/>
      <c r="P12" s="12"/>
      <c r="Q12" s="12"/>
      <c r="R12" s="8"/>
      <c r="S12" s="8"/>
      <c r="T12" s="8"/>
    </row>
    <row r="14" spans="2:91">
      <c r="D14" s="150" t="s">
        <v>4580</v>
      </c>
      <c r="E14" s="32"/>
      <c r="F14" s="56"/>
      <c r="G14" s="56"/>
      <c r="H14" s="56"/>
      <c r="I14" s="93"/>
      <c r="J14" s="56"/>
      <c r="K14" s="56"/>
      <c r="M14" s="54" t="s">
        <v>4581</v>
      </c>
      <c r="N14" s="53"/>
      <c r="O14" s="59"/>
      <c r="P14" s="93"/>
      <c r="T14" s="94"/>
    </row>
    <row r="15" spans="2:91">
      <c r="B15" s="137"/>
      <c r="D15" s="132">
        <v>10870898</v>
      </c>
      <c r="F15" s="133" t="s">
        <v>4607</v>
      </c>
      <c r="G15" s="133" t="s">
        <v>4688</v>
      </c>
      <c r="H15" s="133" t="s">
        <v>1456</v>
      </c>
      <c r="I15" s="134">
        <v>3076078</v>
      </c>
      <c r="L15" s="134" t="s">
        <v>547</v>
      </c>
      <c r="M15" s="32">
        <v>65</v>
      </c>
      <c r="N15" s="136">
        <v>1.5</v>
      </c>
      <c r="O15" s="135">
        <v>41257</v>
      </c>
      <c r="Q15" s="32" t="s">
        <v>4112</v>
      </c>
      <c r="R15" s="134" t="s">
        <v>2977</v>
      </c>
      <c r="S15" s="134" t="s">
        <v>4663</v>
      </c>
      <c r="T15" s="32" t="s">
        <v>915</v>
      </c>
      <c r="U15" s="133"/>
      <c r="W15" s="133" t="s">
        <v>2807</v>
      </c>
      <c r="X15" s="133"/>
      <c r="AA15" s="133"/>
      <c r="AB15" s="133" t="s">
        <v>2807</v>
      </c>
      <c r="AC15" s="137" t="s">
        <v>2807</v>
      </c>
      <c r="AD15" s="137"/>
      <c r="AE15" s="137"/>
      <c r="AF15"/>
      <c r="AG15" s="137"/>
      <c r="AH15" s="137"/>
      <c r="AI15" s="133"/>
      <c r="AJ15" s="133"/>
      <c r="AL15" s="133"/>
      <c r="AX15" s="133"/>
      <c r="BH15" s="133"/>
      <c r="BL15" s="133"/>
      <c r="CM15" s="133"/>
    </row>
    <row r="16" spans="2:91">
      <c r="B16" s="137"/>
      <c r="D16" s="132">
        <v>10863385</v>
      </c>
      <c r="F16" s="133" t="s">
        <v>4630</v>
      </c>
      <c r="G16" s="133" t="s">
        <v>4629</v>
      </c>
      <c r="H16" s="133" t="s">
        <v>3995</v>
      </c>
      <c r="I16" s="134">
        <v>389912</v>
      </c>
      <c r="L16" s="134" t="s">
        <v>540</v>
      </c>
      <c r="M16" s="32">
        <v>5</v>
      </c>
      <c r="N16" s="136">
        <v>0.22</v>
      </c>
      <c r="O16" s="135">
        <v>41241</v>
      </c>
      <c r="Q16" s="32" t="s">
        <v>263</v>
      </c>
      <c r="R16" s="134" t="s">
        <v>4680</v>
      </c>
      <c r="S16" s="134" t="s">
        <v>2248</v>
      </c>
      <c r="T16" s="32" t="s">
        <v>915</v>
      </c>
      <c r="U16" s="133"/>
      <c r="W16" s="133" t="s">
        <v>2807</v>
      </c>
      <c r="X16" s="133"/>
      <c r="AA16" s="133"/>
      <c r="AB16" s="133" t="s">
        <v>2807</v>
      </c>
      <c r="AC16" s="137" t="s">
        <v>2807</v>
      </c>
      <c r="AD16" s="137"/>
      <c r="AE16" s="137"/>
      <c r="AF16"/>
      <c r="AG16" s="137"/>
      <c r="AH16" s="137"/>
      <c r="AI16" s="133"/>
      <c r="AJ16" s="133"/>
      <c r="AL16" s="133"/>
      <c r="AX16" s="133"/>
      <c r="BH16" s="133"/>
      <c r="BL16" s="133"/>
      <c r="CM16" s="133"/>
    </row>
    <row r="17" spans="2:91">
      <c r="B17" s="137"/>
      <c r="D17" s="132">
        <v>10863945</v>
      </c>
      <c r="F17" s="133" t="s">
        <v>4641</v>
      </c>
      <c r="G17" s="133" t="s">
        <v>4640</v>
      </c>
      <c r="H17" s="133" t="s">
        <v>4708</v>
      </c>
      <c r="I17" s="134">
        <v>3172502</v>
      </c>
      <c r="L17" s="134" t="s">
        <v>3958</v>
      </c>
      <c r="M17" s="32">
        <v>352</v>
      </c>
      <c r="N17" s="136">
        <v>18.2</v>
      </c>
      <c r="O17" s="135">
        <v>41242</v>
      </c>
      <c r="Q17" s="32" t="s">
        <v>4112</v>
      </c>
      <c r="R17" s="134" t="s">
        <v>4682</v>
      </c>
      <c r="S17" s="134" t="s">
        <v>2249</v>
      </c>
      <c r="T17" s="32" t="s">
        <v>915</v>
      </c>
      <c r="U17" s="133"/>
      <c r="W17" s="133" t="s">
        <v>2807</v>
      </c>
      <c r="X17" s="133"/>
      <c r="AA17" s="133"/>
      <c r="AB17" s="133" t="s">
        <v>2807</v>
      </c>
      <c r="AC17" s="137" t="s">
        <v>2807</v>
      </c>
      <c r="AD17" s="137"/>
      <c r="AE17" s="137"/>
      <c r="AF17"/>
      <c r="AG17" s="137"/>
      <c r="AH17" s="137"/>
      <c r="AI17" s="133"/>
      <c r="AJ17" s="133"/>
      <c r="AL17" s="133"/>
      <c r="AX17" s="133"/>
      <c r="BH17" s="133"/>
      <c r="BL17" s="133"/>
      <c r="CM17" s="133"/>
    </row>
    <row r="18" spans="2:91">
      <c r="B18" s="137"/>
      <c r="D18" s="132">
        <v>10868970</v>
      </c>
      <c r="F18" s="133" t="s">
        <v>4644</v>
      </c>
      <c r="G18" s="133" t="s">
        <v>4642</v>
      </c>
      <c r="H18" s="133" t="s">
        <v>4643</v>
      </c>
      <c r="I18" s="134">
        <v>3079465</v>
      </c>
      <c r="L18" s="134">
        <v>78717</v>
      </c>
      <c r="M18" s="32">
        <v>52</v>
      </c>
      <c r="N18" s="136">
        <v>8</v>
      </c>
      <c r="O18" s="135">
        <v>41253</v>
      </c>
      <c r="Q18" s="32" t="s">
        <v>4258</v>
      </c>
      <c r="R18" s="134" t="s">
        <v>4684</v>
      </c>
      <c r="S18" s="134" t="s">
        <v>2249</v>
      </c>
      <c r="T18" s="32" t="s">
        <v>915</v>
      </c>
      <c r="U18" s="133"/>
      <c r="W18" s="133"/>
      <c r="X18" s="133"/>
      <c r="AA18" s="133"/>
      <c r="AB18" s="133" t="s">
        <v>2807</v>
      </c>
      <c r="AC18" s="137" t="s">
        <v>2807</v>
      </c>
      <c r="AD18" s="137"/>
      <c r="AE18" s="137"/>
      <c r="AF18"/>
      <c r="AG18" s="137"/>
      <c r="AH18" s="137"/>
      <c r="AI18" s="133"/>
      <c r="AJ18" s="133"/>
      <c r="AL18" s="133"/>
      <c r="AX18" s="133"/>
      <c r="BH18" s="133"/>
      <c r="BL18" s="133"/>
      <c r="CM18" s="133"/>
    </row>
    <row r="19" spans="2:91">
      <c r="B19" s="137"/>
      <c r="C19" s="133"/>
      <c r="D19" s="132">
        <v>10863981</v>
      </c>
      <c r="F19" s="133" t="s">
        <v>4609</v>
      </c>
      <c r="G19" s="133" t="s">
        <v>4670</v>
      </c>
      <c r="H19" s="133" t="s">
        <v>4608</v>
      </c>
      <c r="I19" s="134">
        <v>3554489</v>
      </c>
      <c r="L19" s="134" t="s">
        <v>2804</v>
      </c>
      <c r="M19" s="32">
        <v>7</v>
      </c>
      <c r="N19" s="136">
        <v>0.39</v>
      </c>
      <c r="O19" s="135">
        <v>41242</v>
      </c>
      <c r="Q19" s="32" t="s">
        <v>4258</v>
      </c>
      <c r="R19" s="134" t="s">
        <v>4664</v>
      </c>
      <c r="S19" s="134" t="s">
        <v>2249</v>
      </c>
      <c r="T19" s="32" t="s">
        <v>915</v>
      </c>
      <c r="U19" s="133"/>
      <c r="W19" s="133" t="s">
        <v>2807</v>
      </c>
      <c r="X19" s="133"/>
      <c r="AA19" s="133"/>
      <c r="AB19" s="133" t="s">
        <v>2807</v>
      </c>
      <c r="AC19" s="137" t="s">
        <v>2807</v>
      </c>
      <c r="AD19" s="137"/>
      <c r="AE19" s="137"/>
      <c r="AF19"/>
      <c r="AG19" s="137"/>
      <c r="AH19" s="137"/>
      <c r="AI19" s="133"/>
      <c r="AJ19" s="133"/>
      <c r="AL19" s="133"/>
      <c r="AX19" s="133"/>
      <c r="BH19" s="133"/>
      <c r="BL19" s="133"/>
      <c r="CM19" s="133"/>
    </row>
    <row r="20" spans="2:91">
      <c r="B20" s="170"/>
      <c r="D20" s="132">
        <v>10849780</v>
      </c>
      <c r="F20" s="133" t="s">
        <v>4619</v>
      </c>
      <c r="G20" s="133" t="s">
        <v>4671</v>
      </c>
      <c r="H20" s="133" t="s">
        <v>4618</v>
      </c>
      <c r="I20" s="134">
        <v>3554457</v>
      </c>
      <c r="L20" s="134" t="s">
        <v>2804</v>
      </c>
      <c r="M20" s="32">
        <v>7</v>
      </c>
      <c r="N20" s="136">
        <v>0.39</v>
      </c>
      <c r="O20" s="135">
        <v>41211</v>
      </c>
      <c r="Q20" s="32" t="s">
        <v>4258</v>
      </c>
      <c r="R20" s="134" t="s">
        <v>4664</v>
      </c>
      <c r="S20" s="134" t="s">
        <v>2249</v>
      </c>
      <c r="T20" s="32" t="s">
        <v>915</v>
      </c>
      <c r="U20" s="133"/>
      <c r="W20" s="133" t="s">
        <v>2807</v>
      </c>
      <c r="X20" s="133"/>
      <c r="AA20" s="133"/>
      <c r="AB20" s="133" t="s">
        <v>2807</v>
      </c>
      <c r="AC20" s="137" t="s">
        <v>2807</v>
      </c>
      <c r="AD20" s="137"/>
      <c r="AE20" s="137"/>
      <c r="AF20"/>
      <c r="AG20" s="137"/>
      <c r="AH20" s="137"/>
      <c r="AI20" s="133"/>
      <c r="AJ20" s="133"/>
      <c r="AL20" s="133"/>
      <c r="AX20" s="133"/>
      <c r="BH20" s="133"/>
      <c r="BL20" s="133"/>
      <c r="CM20" s="133"/>
    </row>
    <row r="21" spans="2:91">
      <c r="B21" s="56"/>
      <c r="D21" s="132">
        <v>10861677</v>
      </c>
      <c r="F21" s="133" t="s">
        <v>4617</v>
      </c>
      <c r="G21" s="133" t="s">
        <v>4668</v>
      </c>
      <c r="H21" s="133" t="s">
        <v>4616</v>
      </c>
      <c r="I21" s="134">
        <v>249896</v>
      </c>
      <c r="L21" s="134" t="s">
        <v>547</v>
      </c>
      <c r="M21" s="32">
        <v>240</v>
      </c>
      <c r="N21" s="136">
        <v>1.5327</v>
      </c>
      <c r="O21" s="135">
        <v>41234</v>
      </c>
      <c r="Q21" s="32" t="s">
        <v>1892</v>
      </c>
      <c r="R21" s="134" t="s">
        <v>4669</v>
      </c>
      <c r="S21" s="134" t="s">
        <v>2249</v>
      </c>
      <c r="T21" s="32" t="s">
        <v>915</v>
      </c>
      <c r="U21" s="133"/>
      <c r="W21" s="133" t="s">
        <v>2807</v>
      </c>
      <c r="X21" s="133"/>
      <c r="AA21" s="133"/>
      <c r="AB21" s="133" t="s">
        <v>2807</v>
      </c>
      <c r="AC21" s="137" t="s">
        <v>2807</v>
      </c>
      <c r="AD21" s="137"/>
      <c r="AE21" s="137"/>
      <c r="AF21"/>
      <c r="AG21" s="137"/>
      <c r="AH21" s="137"/>
      <c r="AI21" s="133"/>
      <c r="AJ21" s="133"/>
      <c r="AL21" s="133"/>
      <c r="AX21" s="133"/>
      <c r="BH21" s="133"/>
      <c r="BL21" s="133"/>
      <c r="CM21" s="133"/>
    </row>
    <row r="22" spans="2:91">
      <c r="B22" s="137"/>
      <c r="D22" s="132">
        <v>10844512</v>
      </c>
      <c r="F22" s="133" t="s">
        <v>4646</v>
      </c>
      <c r="G22" s="133" t="s">
        <v>4685</v>
      </c>
      <c r="H22" s="133" t="s">
        <v>4645</v>
      </c>
      <c r="I22" s="134">
        <v>681262</v>
      </c>
      <c r="L22" s="134" t="s">
        <v>4647</v>
      </c>
      <c r="M22" s="32">
        <v>329</v>
      </c>
      <c r="N22" s="136">
        <v>3.9434</v>
      </c>
      <c r="O22" s="135">
        <v>41198</v>
      </c>
      <c r="Q22" s="32" t="s">
        <v>4258</v>
      </c>
      <c r="R22" s="134" t="s">
        <v>4678</v>
      </c>
      <c r="S22" s="134" t="s">
        <v>120</v>
      </c>
      <c r="T22" s="32" t="s">
        <v>915</v>
      </c>
      <c r="U22" s="133"/>
      <c r="W22" s="133" t="s">
        <v>2807</v>
      </c>
      <c r="X22" s="133"/>
      <c r="AA22" s="133"/>
      <c r="AB22" s="133" t="s">
        <v>2807</v>
      </c>
      <c r="AC22" s="137" t="s">
        <v>2807</v>
      </c>
      <c r="AD22" s="137"/>
      <c r="AE22" s="137"/>
      <c r="AF22"/>
      <c r="AG22" s="137"/>
      <c r="AH22" s="137"/>
      <c r="AI22" s="133"/>
      <c r="AJ22" s="133"/>
      <c r="AL22" s="133"/>
      <c r="AX22" s="133"/>
      <c r="BH22" s="133"/>
      <c r="BL22" s="133"/>
      <c r="CM22" s="133"/>
    </row>
    <row r="23" spans="2:91">
      <c r="B23" s="137"/>
      <c r="D23" s="132">
        <v>10865025</v>
      </c>
      <c r="F23" s="133" t="s">
        <v>4649</v>
      </c>
      <c r="G23" s="133" t="s">
        <v>4709</v>
      </c>
      <c r="H23" s="133" t="s">
        <v>4648</v>
      </c>
      <c r="I23" s="134">
        <v>637467</v>
      </c>
      <c r="L23" s="134" t="s">
        <v>542</v>
      </c>
      <c r="M23" s="32">
        <v>14</v>
      </c>
      <c r="N23" s="136">
        <v>0.35799999999999998</v>
      </c>
      <c r="O23" s="135">
        <v>41246</v>
      </c>
      <c r="Q23" s="32" t="s">
        <v>1892</v>
      </c>
      <c r="R23" s="134" t="s">
        <v>4712</v>
      </c>
      <c r="S23" s="134" t="s">
        <v>120</v>
      </c>
      <c r="T23" s="32" t="s">
        <v>915</v>
      </c>
      <c r="U23" s="133"/>
      <c r="W23" s="133" t="s">
        <v>2807</v>
      </c>
      <c r="X23" s="133"/>
      <c r="AA23" s="133"/>
      <c r="AB23" s="133" t="s">
        <v>2807</v>
      </c>
      <c r="AC23" s="137" t="s">
        <v>2807</v>
      </c>
      <c r="AD23" s="137"/>
      <c r="AE23" s="137"/>
      <c r="AF23"/>
      <c r="AG23" s="137"/>
      <c r="AH23" s="137"/>
      <c r="AI23" s="133"/>
      <c r="AJ23" s="133"/>
      <c r="AL23" s="133"/>
      <c r="AX23" s="133"/>
      <c r="BH23" s="133"/>
      <c r="BL23" s="133"/>
      <c r="CM23" s="133"/>
    </row>
    <row r="24" spans="2:91">
      <c r="B24" s="137"/>
      <c r="D24" s="132">
        <v>10865013</v>
      </c>
      <c r="F24" s="133" t="s">
        <v>4651</v>
      </c>
      <c r="G24" s="133" t="s">
        <v>4710</v>
      </c>
      <c r="H24" s="133" t="s">
        <v>4650</v>
      </c>
      <c r="I24" s="134">
        <v>243895</v>
      </c>
      <c r="L24" s="134" t="s">
        <v>542</v>
      </c>
      <c r="M24" s="32">
        <v>20</v>
      </c>
      <c r="N24" s="136">
        <v>0.39</v>
      </c>
      <c r="O24" s="135">
        <v>41246</v>
      </c>
      <c r="Q24" s="32" t="s">
        <v>1892</v>
      </c>
      <c r="R24" s="134" t="s">
        <v>4712</v>
      </c>
      <c r="S24" s="134" t="s">
        <v>120</v>
      </c>
      <c r="T24" s="32" t="s">
        <v>915</v>
      </c>
      <c r="U24" s="133"/>
      <c r="W24" s="133" t="s">
        <v>2807</v>
      </c>
      <c r="X24" s="133"/>
      <c r="AA24" s="133"/>
      <c r="AB24" s="133" t="s">
        <v>2807</v>
      </c>
      <c r="AC24" s="137" t="s">
        <v>2807</v>
      </c>
      <c r="AD24" s="137"/>
      <c r="AE24" s="137"/>
      <c r="AF24"/>
      <c r="AG24" s="137"/>
      <c r="AH24" s="137"/>
      <c r="AI24" s="133"/>
      <c r="AJ24" s="133"/>
      <c r="AL24" s="133"/>
      <c r="AX24" s="133"/>
      <c r="BH24" s="133"/>
      <c r="BL24" s="133"/>
      <c r="CM24" s="133"/>
    </row>
    <row r="25" spans="2:91">
      <c r="B25" s="137"/>
      <c r="D25" s="132">
        <v>10865028</v>
      </c>
      <c r="F25" s="133" t="s">
        <v>4653</v>
      </c>
      <c r="G25" s="133" t="s">
        <v>4711</v>
      </c>
      <c r="H25" s="133" t="s">
        <v>4652</v>
      </c>
      <c r="I25" s="134">
        <v>243894</v>
      </c>
      <c r="L25" s="134" t="s">
        <v>542</v>
      </c>
      <c r="M25" s="32">
        <v>17</v>
      </c>
      <c r="N25" s="136">
        <v>0.36</v>
      </c>
      <c r="O25" s="135">
        <v>41246</v>
      </c>
      <c r="Q25" s="32" t="s">
        <v>1892</v>
      </c>
      <c r="R25" s="134" t="s">
        <v>4712</v>
      </c>
      <c r="S25" s="134" t="s">
        <v>120</v>
      </c>
      <c r="T25" s="32" t="s">
        <v>915</v>
      </c>
      <c r="U25" s="133"/>
      <c r="W25" s="133" t="s">
        <v>2807</v>
      </c>
      <c r="X25" s="133"/>
      <c r="AA25" s="133"/>
      <c r="AB25" s="133" t="s">
        <v>2807</v>
      </c>
      <c r="AC25" s="137" t="s">
        <v>2807</v>
      </c>
      <c r="AD25" s="137"/>
      <c r="AE25" s="137"/>
      <c r="AL25" s="133"/>
      <c r="AX25" s="133"/>
      <c r="BH25" s="133"/>
      <c r="BL25" s="133"/>
      <c r="CM25" s="133"/>
    </row>
    <row r="26" spans="2:91">
      <c r="B26" s="137"/>
      <c r="D26" s="132">
        <v>10854693</v>
      </c>
      <c r="F26" s="133" t="s">
        <v>4596</v>
      </c>
      <c r="G26" s="133" t="s">
        <v>4594</v>
      </c>
      <c r="H26" s="133" t="s">
        <v>4595</v>
      </c>
      <c r="I26" s="134">
        <v>269114</v>
      </c>
      <c r="L26" s="134" t="s">
        <v>3965</v>
      </c>
      <c r="M26" s="32">
        <v>236</v>
      </c>
      <c r="N26" s="136">
        <v>13.73</v>
      </c>
      <c r="O26" s="135">
        <v>41219</v>
      </c>
      <c r="Q26" s="32" t="s">
        <v>4655</v>
      </c>
      <c r="R26" s="134" t="s">
        <v>2273</v>
      </c>
      <c r="S26" s="134" t="s">
        <v>2253</v>
      </c>
      <c r="T26" s="32" t="s">
        <v>915</v>
      </c>
      <c r="U26" s="133"/>
      <c r="W26" s="133" t="s">
        <v>2807</v>
      </c>
      <c r="X26" s="133"/>
      <c r="AA26" s="133"/>
      <c r="AB26" s="133" t="s">
        <v>2807</v>
      </c>
      <c r="AC26" s="137" t="s">
        <v>2807</v>
      </c>
      <c r="AD26" s="137"/>
      <c r="AE26" s="137"/>
      <c r="AF26"/>
      <c r="AG26" s="137"/>
      <c r="AH26" s="137"/>
      <c r="AI26" s="133"/>
      <c r="AJ26" s="133"/>
      <c r="AL26" s="133"/>
      <c r="AX26" s="133"/>
      <c r="BH26" s="133"/>
      <c r="BL26" s="133"/>
      <c r="CM26" s="133"/>
    </row>
    <row r="27" spans="2:91">
      <c r="B27" s="137"/>
      <c r="D27" s="132">
        <v>10844542</v>
      </c>
      <c r="F27" s="133" t="s">
        <v>4604</v>
      </c>
      <c r="G27" s="133" t="s">
        <v>4686</v>
      </c>
      <c r="H27" s="133" t="s">
        <v>4603</v>
      </c>
      <c r="I27" s="134">
        <v>3334466</v>
      </c>
      <c r="L27" s="134" t="s">
        <v>3679</v>
      </c>
      <c r="M27" s="32">
        <v>252</v>
      </c>
      <c r="N27" s="136">
        <v>9.3889999999999993</v>
      </c>
      <c r="O27" s="135">
        <v>41198</v>
      </c>
      <c r="Q27" s="32" t="s">
        <v>263</v>
      </c>
      <c r="R27" s="134" t="s">
        <v>4659</v>
      </c>
      <c r="S27" s="134" t="s">
        <v>2249</v>
      </c>
      <c r="T27" s="32" t="s">
        <v>915</v>
      </c>
      <c r="U27" s="133"/>
      <c r="W27" s="133"/>
      <c r="X27" s="133"/>
      <c r="AA27" s="133"/>
      <c r="AB27" s="133"/>
      <c r="AC27" s="137"/>
      <c r="AD27" s="137"/>
      <c r="AE27" s="137"/>
      <c r="AF27"/>
      <c r="AG27" s="137"/>
      <c r="AH27" s="137"/>
      <c r="AI27" s="133"/>
      <c r="AJ27" s="133"/>
      <c r="AL27" s="133"/>
      <c r="AX27" s="133"/>
      <c r="BH27" s="133"/>
      <c r="BL27" s="133"/>
      <c r="CM27" s="133"/>
    </row>
    <row r="28" spans="2:91">
      <c r="B28" s="137"/>
      <c r="D28" s="132">
        <v>10867325</v>
      </c>
      <c r="F28" s="133" t="s">
        <v>4622</v>
      </c>
      <c r="G28" s="133" t="s">
        <v>4620</v>
      </c>
      <c r="H28" s="133" t="s">
        <v>4621</v>
      </c>
      <c r="I28" s="134">
        <v>3254605</v>
      </c>
      <c r="L28" s="134" t="s">
        <v>4110</v>
      </c>
      <c r="M28" s="32">
        <v>156</v>
      </c>
      <c r="N28" s="136">
        <v>18.100000000000001</v>
      </c>
      <c r="O28" s="135">
        <v>41248</v>
      </c>
      <c r="Q28" s="32" t="s">
        <v>4112</v>
      </c>
      <c r="R28" s="134" t="s">
        <v>4672</v>
      </c>
      <c r="S28" s="134" t="s">
        <v>2249</v>
      </c>
      <c r="T28" s="32" t="s">
        <v>915</v>
      </c>
      <c r="U28" s="133"/>
      <c r="W28" s="133"/>
      <c r="X28" s="133"/>
      <c r="AA28" s="133"/>
      <c r="AB28" s="133"/>
      <c r="AC28" s="137"/>
      <c r="AD28" s="137"/>
      <c r="AE28" s="137"/>
      <c r="AF28"/>
      <c r="AG28" s="137"/>
      <c r="AH28" s="137"/>
      <c r="AI28" s="133"/>
      <c r="AJ28" s="133"/>
      <c r="AL28" s="133"/>
      <c r="AX28" s="133"/>
      <c r="BH28" s="133"/>
      <c r="BL28" s="133"/>
      <c r="CM28" s="133"/>
    </row>
    <row r="29" spans="2:91">
      <c r="B29" s="137"/>
      <c r="D29" s="132">
        <v>10874698</v>
      </c>
      <c r="F29" s="133" t="s">
        <v>4628</v>
      </c>
      <c r="G29" s="133" t="s">
        <v>4626</v>
      </c>
      <c r="H29" s="133" t="s">
        <v>4627</v>
      </c>
      <c r="I29" s="134">
        <v>5058603</v>
      </c>
      <c r="L29" s="134" t="s">
        <v>4110</v>
      </c>
      <c r="M29" s="32">
        <v>282</v>
      </c>
      <c r="N29" s="136">
        <v>3.1640000000000001</v>
      </c>
      <c r="O29" s="135">
        <v>41264</v>
      </c>
      <c r="Q29" s="32" t="s">
        <v>263</v>
      </c>
      <c r="R29" s="134" t="s">
        <v>4678</v>
      </c>
      <c r="S29" s="134" t="s">
        <v>120</v>
      </c>
      <c r="T29" s="32" t="s">
        <v>915</v>
      </c>
      <c r="U29" s="133"/>
      <c r="W29" s="133"/>
      <c r="X29" s="133"/>
      <c r="AA29" s="133"/>
      <c r="AB29" s="133"/>
      <c r="AC29" s="137"/>
      <c r="AD29" s="137"/>
      <c r="AE29" s="137"/>
      <c r="AF29"/>
      <c r="AG29" s="137"/>
      <c r="AH29" s="137"/>
      <c r="AI29" s="133"/>
      <c r="AJ29" s="133"/>
      <c r="AL29" s="133"/>
      <c r="AX29" s="133"/>
      <c r="BH29" s="133"/>
      <c r="BL29" s="133"/>
      <c r="CM29" s="133"/>
    </row>
    <row r="30" spans="2:91">
      <c r="B30" s="137"/>
      <c r="D30" s="132">
        <v>10870774</v>
      </c>
      <c r="F30" s="133" t="s">
        <v>4633</v>
      </c>
      <c r="G30" s="133" t="s">
        <v>4631</v>
      </c>
      <c r="H30" s="133" t="s">
        <v>4632</v>
      </c>
      <c r="I30" s="134">
        <v>3364844</v>
      </c>
      <c r="L30" s="134" t="s">
        <v>3744</v>
      </c>
      <c r="M30" s="54">
        <v>215</v>
      </c>
      <c r="N30" s="136">
        <v>12.771000000000001</v>
      </c>
      <c r="O30" s="135">
        <v>41257</v>
      </c>
      <c r="Q30" s="32" t="s">
        <v>1892</v>
      </c>
      <c r="R30" s="134" t="s">
        <v>3103</v>
      </c>
      <c r="S30" s="134" t="s">
        <v>4484</v>
      </c>
      <c r="T30" s="32" t="s">
        <v>915</v>
      </c>
      <c r="U30" s="133"/>
      <c r="W30" s="133" t="s">
        <v>2807</v>
      </c>
      <c r="X30" s="133"/>
      <c r="AA30" s="133"/>
      <c r="AB30" s="133" t="s">
        <v>2807</v>
      </c>
      <c r="AC30" s="137" t="s">
        <v>2807</v>
      </c>
      <c r="AD30" s="137"/>
      <c r="AE30" s="137"/>
      <c r="AF30"/>
      <c r="AG30" s="137"/>
      <c r="AI30" s="133"/>
      <c r="AJ30" s="133"/>
      <c r="AL30" s="133"/>
      <c r="AX30" s="133"/>
      <c r="BH30" s="133"/>
      <c r="BL30" s="133"/>
      <c r="CM30" s="133"/>
    </row>
    <row r="31" spans="2:91">
      <c r="B31" s="137"/>
      <c r="D31" s="132">
        <v>10869449</v>
      </c>
      <c r="F31" s="133" t="s">
        <v>4593</v>
      </c>
      <c r="G31" s="133" t="s">
        <v>4679</v>
      </c>
      <c r="H31" s="133" t="s">
        <v>4592</v>
      </c>
      <c r="I31" s="134">
        <v>589454</v>
      </c>
      <c r="L31" s="134" t="s">
        <v>540</v>
      </c>
      <c r="M31" s="32">
        <v>104</v>
      </c>
      <c r="N31" s="136">
        <v>0.70720000000000005</v>
      </c>
      <c r="O31" s="135">
        <v>41254</v>
      </c>
      <c r="Q31" s="32" t="s">
        <v>1892</v>
      </c>
      <c r="R31" s="134" t="s">
        <v>2156</v>
      </c>
      <c r="S31" s="134" t="s">
        <v>2248</v>
      </c>
      <c r="T31" s="32" t="s">
        <v>915</v>
      </c>
      <c r="U31" s="133"/>
      <c r="W31" s="133" t="s">
        <v>2807</v>
      </c>
      <c r="X31" s="133"/>
      <c r="AA31" s="133"/>
      <c r="AB31" s="133" t="s">
        <v>2807</v>
      </c>
      <c r="AC31" s="137" t="s">
        <v>2807</v>
      </c>
      <c r="AI31" s="133"/>
      <c r="AJ31" s="133"/>
      <c r="AL31" s="133"/>
      <c r="AX31" s="133"/>
      <c r="BH31" s="133"/>
      <c r="BL31" s="133"/>
      <c r="CM31" s="133"/>
    </row>
    <row r="32" spans="2:91">
      <c r="B32" s="137"/>
      <c r="D32" s="132">
        <v>10874636</v>
      </c>
      <c r="F32" s="133" t="s">
        <v>4598</v>
      </c>
      <c r="G32" s="133" t="s">
        <v>4675</v>
      </c>
      <c r="H32" s="133" t="s">
        <v>4597</v>
      </c>
      <c r="I32" s="134">
        <v>624290</v>
      </c>
      <c r="L32" s="134" t="s">
        <v>3670</v>
      </c>
      <c r="M32" s="32">
        <v>216</v>
      </c>
      <c r="N32" s="136">
        <v>0.81</v>
      </c>
      <c r="O32" s="135">
        <v>41264</v>
      </c>
      <c r="Q32" s="14" t="s">
        <v>4520</v>
      </c>
      <c r="R32" s="134" t="s">
        <v>4656</v>
      </c>
      <c r="S32" s="134" t="s">
        <v>4190</v>
      </c>
      <c r="T32" s="32" t="s">
        <v>915</v>
      </c>
      <c r="U32" s="133"/>
      <c r="W32" s="133" t="s">
        <v>2807</v>
      </c>
      <c r="X32" s="133"/>
      <c r="AA32" s="133"/>
      <c r="AB32" s="133" t="s">
        <v>2807</v>
      </c>
      <c r="AX32" s="133"/>
      <c r="BH32" s="133"/>
      <c r="BL32" s="133"/>
      <c r="CM32" s="133"/>
    </row>
    <row r="33" spans="2:91">
      <c r="B33" s="137"/>
      <c r="D33" s="132">
        <v>10842536</v>
      </c>
      <c r="F33" s="133" t="s">
        <v>4606</v>
      </c>
      <c r="G33" s="133" t="s">
        <v>4687</v>
      </c>
      <c r="H33" s="133" t="s">
        <v>4605</v>
      </c>
      <c r="I33" s="134">
        <v>3090635</v>
      </c>
      <c r="L33" s="134" t="s">
        <v>3958</v>
      </c>
      <c r="M33" s="32">
        <v>217</v>
      </c>
      <c r="N33" s="136">
        <v>2.69</v>
      </c>
      <c r="O33" s="135">
        <v>41194</v>
      </c>
      <c r="Q33" s="32" t="s">
        <v>263</v>
      </c>
      <c r="R33" s="134" t="s">
        <v>4662</v>
      </c>
      <c r="S33" s="134" t="s">
        <v>4661</v>
      </c>
      <c r="T33" s="32" t="s">
        <v>915</v>
      </c>
      <c r="AL33" s="133"/>
      <c r="AX33" s="133"/>
      <c r="BH33" s="133"/>
      <c r="BL33" s="133"/>
      <c r="CM33" s="133"/>
    </row>
    <row r="34" spans="2:91">
      <c r="B34" s="137"/>
      <c r="D34" s="132">
        <v>10841852</v>
      </c>
      <c r="F34" s="133" t="s">
        <v>4636</v>
      </c>
      <c r="G34" s="133" t="s">
        <v>4634</v>
      </c>
      <c r="H34" s="133" t="s">
        <v>4635</v>
      </c>
      <c r="I34" s="134">
        <v>3186005</v>
      </c>
      <c r="L34" s="134" t="s">
        <v>3744</v>
      </c>
      <c r="M34" s="32">
        <v>351</v>
      </c>
      <c r="N34" s="136">
        <v>28.128</v>
      </c>
      <c r="O34" s="135">
        <v>41193</v>
      </c>
      <c r="Q34" s="32" t="s">
        <v>1892</v>
      </c>
      <c r="R34" s="134" t="s">
        <v>4681</v>
      </c>
      <c r="S34" s="134" t="s">
        <v>4557</v>
      </c>
      <c r="T34" s="32" t="s">
        <v>915</v>
      </c>
      <c r="AJ34" s="133"/>
      <c r="AL34" s="133"/>
      <c r="AX34" s="133"/>
      <c r="BH34" s="133"/>
      <c r="BL34" s="133"/>
      <c r="CM34" s="133"/>
    </row>
    <row r="35" spans="2:91">
      <c r="B35" s="137"/>
      <c r="D35" s="132">
        <v>10870837</v>
      </c>
      <c r="F35" s="133" t="s">
        <v>4639</v>
      </c>
      <c r="G35" s="133" t="s">
        <v>4637</v>
      </c>
      <c r="H35" s="133" t="s">
        <v>4638</v>
      </c>
      <c r="I35" s="134">
        <v>266476</v>
      </c>
      <c r="L35" s="134" t="s">
        <v>4110</v>
      </c>
      <c r="M35" s="32">
        <v>252</v>
      </c>
      <c r="N35" s="136">
        <v>15.6</v>
      </c>
      <c r="O35" s="135">
        <v>41257</v>
      </c>
      <c r="Q35" s="32" t="s">
        <v>1892</v>
      </c>
      <c r="R35" s="134" t="s">
        <v>4665</v>
      </c>
      <c r="S35" s="134" t="s">
        <v>1884</v>
      </c>
      <c r="T35" s="32" t="s">
        <v>915</v>
      </c>
      <c r="AJ35" s="133"/>
      <c r="AL35" s="133"/>
      <c r="AX35" s="133"/>
      <c r="BH35" s="133"/>
      <c r="BL35" s="133"/>
      <c r="CM35" s="133"/>
    </row>
    <row r="36" spans="2:91">
      <c r="B36" s="137"/>
      <c r="D36" s="132">
        <v>10842909</v>
      </c>
      <c r="F36" s="133" t="s">
        <v>4612</v>
      </c>
      <c r="G36" s="133" t="s">
        <v>4610</v>
      </c>
      <c r="H36" s="133" t="s">
        <v>4611</v>
      </c>
      <c r="I36" s="134">
        <v>5055220</v>
      </c>
      <c r="L36" s="134" t="s">
        <v>547</v>
      </c>
      <c r="M36" s="32">
        <v>80</v>
      </c>
      <c r="N36" s="136">
        <v>3.9950000000000001</v>
      </c>
      <c r="O36" s="135">
        <v>41197</v>
      </c>
      <c r="Q36" s="32" t="s">
        <v>1892</v>
      </c>
      <c r="R36" s="134" t="s">
        <v>127</v>
      </c>
      <c r="S36" s="134" t="s">
        <v>1991</v>
      </c>
      <c r="T36" s="32" t="s">
        <v>915</v>
      </c>
      <c r="U36" s="133"/>
      <c r="W36" s="133" t="s">
        <v>2807</v>
      </c>
      <c r="AF36"/>
      <c r="AG36" s="137"/>
      <c r="AH36" s="137"/>
      <c r="AI36" s="133"/>
      <c r="AJ36" s="133"/>
      <c r="AL36" s="133"/>
      <c r="AX36" s="133"/>
      <c r="BH36" s="133"/>
      <c r="BL36" s="133"/>
      <c r="CM36" s="133"/>
    </row>
    <row r="37" spans="2:91">
      <c r="B37" s="137"/>
      <c r="D37" s="132">
        <v>10854071</v>
      </c>
      <c r="F37" s="133" t="s">
        <v>4615</v>
      </c>
      <c r="G37" s="133" t="s">
        <v>4613</v>
      </c>
      <c r="H37" s="133" t="s">
        <v>4614</v>
      </c>
      <c r="I37" s="134">
        <v>476132</v>
      </c>
      <c r="L37" s="134" t="s">
        <v>540</v>
      </c>
      <c r="M37" s="32">
        <v>47</v>
      </c>
      <c r="N37" s="136">
        <v>0.5</v>
      </c>
      <c r="O37" s="135">
        <v>41218</v>
      </c>
      <c r="Q37" s="32" t="s">
        <v>1892</v>
      </c>
      <c r="R37" s="134" t="s">
        <v>4665</v>
      </c>
      <c r="S37" s="134" t="s">
        <v>1884</v>
      </c>
      <c r="T37" s="32" t="s">
        <v>915</v>
      </c>
      <c r="U37" s="133"/>
      <c r="W37" s="133" t="s">
        <v>2807</v>
      </c>
      <c r="X37" s="133"/>
      <c r="AA37" s="133"/>
      <c r="AB37" s="133" t="s">
        <v>2807</v>
      </c>
      <c r="AC37" s="137" t="s">
        <v>2807</v>
      </c>
      <c r="AD37" s="137"/>
      <c r="AE37" s="137"/>
      <c r="AF37"/>
      <c r="AG37" s="137"/>
      <c r="AH37" s="137"/>
      <c r="AI37" s="133"/>
      <c r="AJ37" s="133"/>
      <c r="AL37" s="133"/>
      <c r="AX37" s="133"/>
      <c r="BH37" s="133"/>
      <c r="BL37" s="133"/>
      <c r="CM37" s="133"/>
    </row>
    <row r="38" spans="2:91">
      <c r="B38" s="137"/>
      <c r="D38" s="132">
        <v>10848708</v>
      </c>
      <c r="F38" s="133" t="s">
        <v>4601</v>
      </c>
      <c r="G38" s="133" t="s">
        <v>4599</v>
      </c>
      <c r="H38" s="133" t="s">
        <v>4600</v>
      </c>
      <c r="I38" s="134">
        <v>834632</v>
      </c>
      <c r="L38" s="134" t="s">
        <v>4602</v>
      </c>
      <c r="M38" s="32">
        <v>50</v>
      </c>
      <c r="N38" s="136">
        <v>10.68</v>
      </c>
      <c r="O38" s="135">
        <v>41207</v>
      </c>
      <c r="Q38" s="32" t="s">
        <v>4657</v>
      </c>
      <c r="R38" s="134" t="s">
        <v>4658</v>
      </c>
      <c r="S38" s="134" t="s">
        <v>115</v>
      </c>
      <c r="T38" s="32" t="s">
        <v>915</v>
      </c>
      <c r="AH38" s="137"/>
      <c r="AI38" s="133"/>
      <c r="AJ38" s="133"/>
      <c r="AL38" s="133"/>
      <c r="AX38" s="133"/>
      <c r="BH38" s="133"/>
      <c r="BL38" s="133"/>
      <c r="CM38" s="133"/>
    </row>
    <row r="39" spans="2:91" ht="16.5" thickBot="1">
      <c r="B39" s="137"/>
      <c r="D39" s="132">
        <v>10874001</v>
      </c>
      <c r="F39" s="133" t="s">
        <v>4625</v>
      </c>
      <c r="G39" s="133" t="s">
        <v>4623</v>
      </c>
      <c r="H39" s="133" t="s">
        <v>4624</v>
      </c>
      <c r="I39" s="134">
        <v>100541</v>
      </c>
      <c r="L39" s="134" t="s">
        <v>4320</v>
      </c>
      <c r="M39" s="32">
        <v>252</v>
      </c>
      <c r="N39" s="136">
        <v>27.43</v>
      </c>
      <c r="O39" s="135">
        <v>41263</v>
      </c>
      <c r="Q39" s="32" t="s">
        <v>1892</v>
      </c>
      <c r="R39" s="134" t="s">
        <v>4677</v>
      </c>
      <c r="S39" s="134" t="s">
        <v>4676</v>
      </c>
      <c r="T39" s="32" t="s">
        <v>915</v>
      </c>
      <c r="U39" s="133"/>
      <c r="W39" s="133" t="s">
        <v>2807</v>
      </c>
      <c r="X39" s="133"/>
      <c r="AA39" s="133"/>
      <c r="AD39" s="137"/>
      <c r="AE39" s="137"/>
      <c r="AF39"/>
      <c r="AG39" s="137"/>
      <c r="AH39" s="137"/>
      <c r="AI39" s="133"/>
      <c r="AJ39" s="133"/>
      <c r="AL39" s="133"/>
      <c r="AX39" s="133"/>
      <c r="BH39" s="133"/>
      <c r="BL39" s="133"/>
      <c r="CM39" s="133"/>
    </row>
    <row r="40" spans="2:91">
      <c r="B40" s="137"/>
      <c r="L40" s="103">
        <f>COUNTA(L15:L39)</f>
        <v>25</v>
      </c>
      <c r="M40" s="162">
        <f>SUM(M15:M39)</f>
        <v>3818</v>
      </c>
      <c r="AC40" s="137" t="s">
        <v>2807</v>
      </c>
      <c r="AD40" s="137"/>
      <c r="AE40" s="137"/>
      <c r="AF40"/>
      <c r="AG40" s="137"/>
      <c r="AH40" s="137"/>
      <c r="AI40" s="133"/>
      <c r="AJ40" s="133"/>
      <c r="AL40" s="133"/>
      <c r="AX40" s="133"/>
      <c r="BH40" s="133"/>
      <c r="BL40" s="133"/>
      <c r="CM40" s="133"/>
    </row>
    <row r="41" spans="2:91">
      <c r="B41" s="137"/>
      <c r="AD41" s="137"/>
      <c r="AE41" s="137"/>
      <c r="AF41"/>
      <c r="AG41" s="137"/>
      <c r="AH41" s="137"/>
      <c r="AI41" s="133"/>
      <c r="AJ41" s="133"/>
      <c r="AL41" s="133"/>
      <c r="AX41" s="133"/>
      <c r="BH41" s="133"/>
      <c r="BL41" s="133"/>
      <c r="CM41" s="133"/>
    </row>
    <row r="42" spans="2:91">
      <c r="D42" s="150" t="s">
        <v>4430</v>
      </c>
      <c r="F42" s="133"/>
      <c r="G42" s="133"/>
      <c r="H42" s="133"/>
      <c r="I42" s="133"/>
      <c r="J42" s="133"/>
      <c r="K42" s="133"/>
      <c r="L42" s="134"/>
      <c r="N42" s="133"/>
      <c r="O42" s="134"/>
      <c r="R42" s="134"/>
      <c r="S42" s="134"/>
      <c r="T42" s="133"/>
      <c r="U42" s="133"/>
      <c r="V42" s="133"/>
      <c r="W42" s="133"/>
      <c r="X42" s="133"/>
    </row>
    <row r="43" spans="2:91">
      <c r="D43" s="132">
        <v>10705506</v>
      </c>
      <c r="F43" s="133" t="s">
        <v>1867</v>
      </c>
      <c r="G43" s="133" t="s">
        <v>1866</v>
      </c>
      <c r="H43" s="133" t="s">
        <v>4139</v>
      </c>
      <c r="I43" s="134">
        <v>3322549</v>
      </c>
      <c r="J43" s="133"/>
      <c r="L43" s="134" t="s">
        <v>547</v>
      </c>
      <c r="M43" s="32">
        <f>329+30</f>
        <v>359</v>
      </c>
      <c r="N43" s="142">
        <v>10.345000000000001</v>
      </c>
      <c r="O43" s="135">
        <v>40925</v>
      </c>
      <c r="P43" s="135">
        <v>41192</v>
      </c>
      <c r="Q43" s="134" t="s">
        <v>1892</v>
      </c>
      <c r="R43" s="134" t="s">
        <v>3723</v>
      </c>
      <c r="S43" s="134" t="s">
        <v>2250</v>
      </c>
      <c r="T43" s="134" t="s">
        <v>914</v>
      </c>
      <c r="U43" s="133"/>
      <c r="V43" s="133"/>
      <c r="W43" s="133"/>
      <c r="X43" s="133"/>
    </row>
    <row r="44" spans="2:91">
      <c r="D44" s="132">
        <v>10725295</v>
      </c>
      <c r="F44" s="133" t="s">
        <v>1871</v>
      </c>
      <c r="G44" s="133" t="s">
        <v>1870</v>
      </c>
      <c r="H44" s="133" t="s">
        <v>4690</v>
      </c>
      <c r="I44" s="134">
        <v>129812</v>
      </c>
      <c r="J44" s="133"/>
      <c r="L44" s="134" t="s">
        <v>4109</v>
      </c>
      <c r="M44" s="32">
        <v>370</v>
      </c>
      <c r="N44" s="142">
        <v>0.97199999999999998</v>
      </c>
      <c r="O44" s="135">
        <v>40963</v>
      </c>
      <c r="P44" s="135">
        <v>41226</v>
      </c>
      <c r="Q44" s="134" t="s">
        <v>263</v>
      </c>
      <c r="R44" s="134" t="s">
        <v>3727</v>
      </c>
      <c r="S44" s="134" t="s">
        <v>1885</v>
      </c>
      <c r="T44" s="134" t="s">
        <v>914</v>
      </c>
      <c r="U44" s="133"/>
      <c r="V44" s="133"/>
      <c r="W44" s="133"/>
      <c r="X44" s="133"/>
    </row>
    <row r="45" spans="2:91">
      <c r="D45" s="132">
        <v>10727181</v>
      </c>
      <c r="F45" s="133" t="s">
        <v>1854</v>
      </c>
      <c r="G45" s="133" t="s">
        <v>1853</v>
      </c>
      <c r="H45" s="133" t="s">
        <v>1855</v>
      </c>
      <c r="I45" s="134">
        <v>516351</v>
      </c>
      <c r="J45" s="133"/>
      <c r="L45" s="134" t="s">
        <v>3661</v>
      </c>
      <c r="M45" s="32">
        <v>10</v>
      </c>
      <c r="N45" s="142">
        <v>0.32100000000000001</v>
      </c>
      <c r="O45" s="135">
        <v>40968</v>
      </c>
      <c r="P45" s="135">
        <v>41270</v>
      </c>
      <c r="Q45" s="134" t="s">
        <v>1892</v>
      </c>
      <c r="R45" s="134" t="s">
        <v>3718</v>
      </c>
      <c r="S45" s="134" t="s">
        <v>1883</v>
      </c>
      <c r="T45" s="134" t="s">
        <v>914</v>
      </c>
      <c r="U45" s="181"/>
      <c r="V45" s="181"/>
      <c r="W45" s="181"/>
      <c r="X45" s="133"/>
    </row>
    <row r="46" spans="2:91">
      <c r="D46" s="132">
        <v>10661412</v>
      </c>
      <c r="F46" s="133" t="s">
        <v>2946</v>
      </c>
      <c r="G46" s="133" t="s">
        <v>2945</v>
      </c>
      <c r="H46" s="133" t="s">
        <v>729</v>
      </c>
      <c r="I46" s="134">
        <v>428198</v>
      </c>
      <c r="J46" s="133"/>
      <c r="L46" s="134" t="s">
        <v>3670</v>
      </c>
      <c r="M46" s="134">
        <v>221</v>
      </c>
      <c r="N46" s="136">
        <v>0.58499999999999996</v>
      </c>
      <c r="O46" s="59">
        <v>40821</v>
      </c>
      <c r="P46" s="59">
        <v>41249</v>
      </c>
      <c r="Q46" s="32" t="s">
        <v>2147</v>
      </c>
      <c r="R46" s="134" t="s">
        <v>4257</v>
      </c>
      <c r="S46" s="134" t="s">
        <v>2249</v>
      </c>
      <c r="T46" s="134" t="s">
        <v>914</v>
      </c>
      <c r="U46" s="133"/>
      <c r="V46" s="133"/>
      <c r="W46" s="133"/>
      <c r="X46" s="133"/>
    </row>
    <row r="47" spans="2:91">
      <c r="D47" s="132">
        <v>10754894</v>
      </c>
      <c r="F47" s="133" t="s">
        <v>4455</v>
      </c>
      <c r="G47" s="133" t="s">
        <v>4456</v>
      </c>
      <c r="H47" s="133" t="s">
        <v>4457</v>
      </c>
      <c r="I47" s="134">
        <v>91076</v>
      </c>
      <c r="J47" s="133"/>
      <c r="L47" s="134" t="s">
        <v>542</v>
      </c>
      <c r="M47" s="32">
        <v>24</v>
      </c>
      <c r="N47" s="136">
        <v>1.2</v>
      </c>
      <c r="O47" s="135">
        <v>41023</v>
      </c>
      <c r="P47" s="135">
        <v>41218</v>
      </c>
      <c r="Q47" s="32" t="s">
        <v>1892</v>
      </c>
      <c r="R47" s="134" t="s">
        <v>2156</v>
      </c>
      <c r="S47" s="134" t="s">
        <v>2248</v>
      </c>
      <c r="T47" s="94" t="s">
        <v>178</v>
      </c>
      <c r="U47" s="133"/>
      <c r="V47" s="133"/>
      <c r="W47" s="133"/>
      <c r="X47" s="133"/>
    </row>
    <row r="48" spans="2:91">
      <c r="D48" s="132">
        <v>10755611</v>
      </c>
      <c r="F48" s="133" t="s">
        <v>4458</v>
      </c>
      <c r="G48" s="133" t="s">
        <v>4459</v>
      </c>
      <c r="H48" s="133" t="s">
        <v>4460</v>
      </c>
      <c r="I48" s="134">
        <v>215514</v>
      </c>
      <c r="J48" s="133"/>
      <c r="L48" s="134" t="s">
        <v>558</v>
      </c>
      <c r="M48" s="32">
        <v>327</v>
      </c>
      <c r="N48" s="136">
        <v>6.95</v>
      </c>
      <c r="O48" s="135">
        <v>41024</v>
      </c>
      <c r="P48" s="135">
        <v>41227</v>
      </c>
      <c r="Q48" s="32" t="s">
        <v>4365</v>
      </c>
      <c r="R48" s="134" t="s">
        <v>4490</v>
      </c>
      <c r="S48" s="134" t="s">
        <v>2249</v>
      </c>
      <c r="T48" s="134" t="s">
        <v>914</v>
      </c>
      <c r="U48" s="133"/>
      <c r="V48" s="133"/>
      <c r="W48" s="133"/>
      <c r="X48" s="133"/>
    </row>
    <row r="49" spans="4:24">
      <c r="D49" s="132">
        <v>10722724</v>
      </c>
      <c r="F49" s="133" t="s">
        <v>1836</v>
      </c>
      <c r="G49" s="133" t="s">
        <v>1835</v>
      </c>
      <c r="H49" s="133" t="s">
        <v>1837</v>
      </c>
      <c r="I49" s="134">
        <v>3042699</v>
      </c>
      <c r="J49" s="133"/>
      <c r="L49" s="134" t="s">
        <v>547</v>
      </c>
      <c r="M49" s="32">
        <v>340</v>
      </c>
      <c r="N49" s="142">
        <v>3.6150000000000002</v>
      </c>
      <c r="O49" s="135">
        <v>40956</v>
      </c>
      <c r="P49" s="135">
        <v>41249</v>
      </c>
      <c r="Q49" s="134" t="s">
        <v>263</v>
      </c>
      <c r="R49" s="134" t="s">
        <v>1888</v>
      </c>
      <c r="S49" s="134" t="s">
        <v>2249</v>
      </c>
      <c r="T49" s="134" t="s">
        <v>914</v>
      </c>
      <c r="U49" s="133"/>
      <c r="V49" s="133"/>
      <c r="W49" s="133"/>
      <c r="X49" s="133"/>
    </row>
    <row r="50" spans="4:24">
      <c r="D50" s="132">
        <v>10754905</v>
      </c>
      <c r="F50" s="133" t="s">
        <v>4471</v>
      </c>
      <c r="G50" s="133" t="s">
        <v>4500</v>
      </c>
      <c r="H50" s="133" t="s">
        <v>4472</v>
      </c>
      <c r="I50" s="134">
        <v>3772942</v>
      </c>
      <c r="J50" s="133"/>
      <c r="L50" s="134" t="s">
        <v>554</v>
      </c>
      <c r="M50" s="32">
        <v>570</v>
      </c>
      <c r="N50" s="136">
        <v>24.12</v>
      </c>
      <c r="O50" s="135">
        <v>41023</v>
      </c>
      <c r="P50" s="135">
        <v>41241</v>
      </c>
      <c r="Q50" s="32" t="s">
        <v>4258</v>
      </c>
      <c r="R50" s="134" t="s">
        <v>4501</v>
      </c>
      <c r="S50" s="134" t="s">
        <v>2249</v>
      </c>
      <c r="T50" s="94" t="s">
        <v>178</v>
      </c>
      <c r="U50" s="133"/>
      <c r="V50" s="133"/>
      <c r="W50" s="133"/>
      <c r="X50" s="133"/>
    </row>
    <row r="51" spans="4:24">
      <c r="D51" s="132">
        <v>10761391</v>
      </c>
      <c r="F51" s="133" t="s">
        <v>4693</v>
      </c>
      <c r="G51" s="133" t="s">
        <v>4497</v>
      </c>
      <c r="H51" s="133" t="s">
        <v>4140</v>
      </c>
      <c r="I51" s="134">
        <v>3690973</v>
      </c>
      <c r="J51" s="133"/>
      <c r="L51" s="134" t="s">
        <v>2789</v>
      </c>
      <c r="M51" s="32">
        <v>336</v>
      </c>
      <c r="N51" s="136">
        <v>16.05</v>
      </c>
      <c r="O51" s="135">
        <v>41033</v>
      </c>
      <c r="P51" s="135">
        <v>41227</v>
      </c>
      <c r="Q51" s="32" t="s">
        <v>4112</v>
      </c>
      <c r="R51" s="134" t="s">
        <v>2165</v>
      </c>
      <c r="S51" s="134" t="s">
        <v>2249</v>
      </c>
      <c r="T51" s="134" t="s">
        <v>914</v>
      </c>
      <c r="U51" s="133"/>
      <c r="V51" s="133"/>
      <c r="W51" s="133"/>
      <c r="X51" s="133"/>
    </row>
    <row r="52" spans="4:24" ht="16.5" thickBot="1">
      <c r="D52" s="132">
        <v>10693717</v>
      </c>
      <c r="F52" s="133" t="s">
        <v>2944</v>
      </c>
      <c r="G52" s="133" t="s">
        <v>545</v>
      </c>
      <c r="H52" s="133" t="s">
        <v>4689</v>
      </c>
      <c r="I52" s="134">
        <v>3302003</v>
      </c>
      <c r="J52" s="133"/>
      <c r="L52" s="134" t="s">
        <v>547</v>
      </c>
      <c r="M52" s="134">
        <v>223</v>
      </c>
      <c r="N52" s="136">
        <v>1.8740000000000001</v>
      </c>
      <c r="O52" s="59">
        <v>40892</v>
      </c>
      <c r="P52" s="59">
        <v>41207</v>
      </c>
      <c r="Q52" s="32" t="s">
        <v>4365</v>
      </c>
      <c r="R52" s="134" t="s">
        <v>4256</v>
      </c>
      <c r="S52" s="134" t="s">
        <v>2248</v>
      </c>
      <c r="T52" s="134" t="s">
        <v>914</v>
      </c>
      <c r="U52" s="133"/>
      <c r="V52" s="133"/>
      <c r="W52" s="133"/>
      <c r="X52" s="133"/>
    </row>
    <row r="53" spans="4:24">
      <c r="D53" s="33"/>
      <c r="E53" s="32"/>
      <c r="H53" s="160" t="s">
        <v>4429</v>
      </c>
      <c r="I53" s="161"/>
      <c r="J53" s="160"/>
      <c r="K53" s="56"/>
      <c r="L53" s="103">
        <f>COUNTA(L43:L52)</f>
        <v>10</v>
      </c>
      <c r="M53" s="162">
        <f>SUM(M43:M52)</f>
        <v>2780</v>
      </c>
      <c r="N53" s="100"/>
      <c r="O53" s="59"/>
      <c r="P53" s="59"/>
      <c r="Q53" s="94"/>
      <c r="R53" s="94"/>
      <c r="T53" s="94"/>
    </row>
    <row r="54" spans="4:24">
      <c r="D54" s="33"/>
      <c r="E54" s="32"/>
      <c r="I54" s="32"/>
      <c r="J54" s="32"/>
      <c r="K54" s="35"/>
      <c r="M54" s="93"/>
      <c r="N54" s="100"/>
      <c r="O54" s="59"/>
      <c r="P54" s="59"/>
      <c r="Q54" s="94"/>
      <c r="R54" s="94"/>
      <c r="T54" s="94"/>
    </row>
    <row r="55" spans="4:24">
      <c r="D55" s="150" t="s">
        <v>4431</v>
      </c>
      <c r="E55" s="32"/>
      <c r="F55" s="56"/>
      <c r="G55" s="57"/>
      <c r="H55" s="56"/>
      <c r="I55" s="93"/>
      <c r="J55" s="56"/>
      <c r="K55" s="56"/>
      <c r="M55" s="93"/>
      <c r="N55" s="100"/>
      <c r="O55" s="59"/>
      <c r="P55" s="59"/>
      <c r="R55" s="94"/>
      <c r="T55" s="32"/>
    </row>
    <row r="56" spans="4:24">
      <c r="D56" s="132">
        <v>10754894</v>
      </c>
      <c r="F56" s="133" t="s">
        <v>4455</v>
      </c>
      <c r="G56" s="133" t="s">
        <v>4456</v>
      </c>
      <c r="H56" s="133" t="s">
        <v>4457</v>
      </c>
      <c r="I56" s="134">
        <v>91076</v>
      </c>
      <c r="J56" s="133"/>
      <c r="L56" s="134" t="s">
        <v>542</v>
      </c>
      <c r="M56" s="32">
        <v>24</v>
      </c>
      <c r="N56" s="136">
        <v>1.2</v>
      </c>
      <c r="O56" s="135">
        <v>41023</v>
      </c>
      <c r="P56" s="135">
        <v>41218</v>
      </c>
      <c r="Q56" s="32" t="s">
        <v>1892</v>
      </c>
      <c r="R56" s="134" t="s">
        <v>2156</v>
      </c>
      <c r="S56" s="134" t="s">
        <v>2248</v>
      </c>
      <c r="T56" s="94" t="s">
        <v>178</v>
      </c>
    </row>
    <row r="57" spans="4:24">
      <c r="D57" s="132">
        <v>10703164</v>
      </c>
      <c r="F57" s="133" t="s">
        <v>4446</v>
      </c>
      <c r="G57" s="133" t="s">
        <v>4447</v>
      </c>
      <c r="H57" s="133" t="s">
        <v>4448</v>
      </c>
      <c r="I57" s="134">
        <v>1121236</v>
      </c>
      <c r="J57" s="133"/>
      <c r="L57" s="134">
        <v>78701</v>
      </c>
      <c r="M57" s="32">
        <v>320</v>
      </c>
      <c r="N57" s="142">
        <v>1.32</v>
      </c>
      <c r="O57" s="135">
        <v>40918</v>
      </c>
      <c r="P57" s="135">
        <v>41173</v>
      </c>
      <c r="Q57" s="134" t="s">
        <v>263</v>
      </c>
      <c r="R57" s="134" t="s">
        <v>4449</v>
      </c>
      <c r="S57" s="134" t="s">
        <v>4450</v>
      </c>
      <c r="T57" s="94" t="s">
        <v>178</v>
      </c>
    </row>
    <row r="58" spans="4:24">
      <c r="D58" s="132">
        <v>10708474</v>
      </c>
      <c r="F58" s="133" t="s">
        <v>1879</v>
      </c>
      <c r="G58" s="133" t="s">
        <v>4705</v>
      </c>
      <c r="H58" s="133" t="s">
        <v>4704</v>
      </c>
      <c r="I58" s="134">
        <v>120296</v>
      </c>
      <c r="J58" s="133"/>
      <c r="L58" s="134" t="s">
        <v>547</v>
      </c>
      <c r="M58" s="32">
        <v>360</v>
      </c>
      <c r="N58" s="142">
        <v>7.0359999999999996</v>
      </c>
      <c r="O58" s="135">
        <v>40928</v>
      </c>
      <c r="P58" s="135">
        <v>41137</v>
      </c>
      <c r="Q58" s="134" t="s">
        <v>263</v>
      </c>
      <c r="R58" s="134" t="s">
        <v>253</v>
      </c>
      <c r="S58" s="134" t="s">
        <v>2249</v>
      </c>
      <c r="T58" s="32" t="s">
        <v>178</v>
      </c>
    </row>
    <row r="59" spans="4:24">
      <c r="D59" s="132" t="s">
        <v>4590</v>
      </c>
      <c r="F59" s="133" t="s">
        <v>190</v>
      </c>
      <c r="G59" s="133" t="s">
        <v>221</v>
      </c>
      <c r="H59" s="133" t="s">
        <v>4589</v>
      </c>
      <c r="I59" s="134">
        <v>271430</v>
      </c>
      <c r="L59" s="134" t="s">
        <v>3661</v>
      </c>
      <c r="M59" s="32">
        <v>179</v>
      </c>
      <c r="N59" s="136">
        <v>2.3347000000000002</v>
      </c>
      <c r="O59" s="135">
        <v>40694</v>
      </c>
      <c r="P59" s="135">
        <v>40956</v>
      </c>
      <c r="Q59" s="134" t="s">
        <v>4112</v>
      </c>
      <c r="R59" s="134" t="s">
        <v>223</v>
      </c>
      <c r="S59" s="134" t="s">
        <v>222</v>
      </c>
      <c r="T59" s="94" t="s">
        <v>178</v>
      </c>
    </row>
    <row r="60" spans="4:24">
      <c r="D60" s="132">
        <v>10650012</v>
      </c>
      <c r="F60" s="133" t="s">
        <v>2129</v>
      </c>
      <c r="G60" s="133" t="s">
        <v>2127</v>
      </c>
      <c r="H60" s="133" t="s">
        <v>2128</v>
      </c>
      <c r="I60" s="134">
        <v>253276</v>
      </c>
      <c r="L60" s="134" t="s">
        <v>3661</v>
      </c>
      <c r="M60" s="32">
        <v>314</v>
      </c>
      <c r="N60" s="122">
        <v>4.84</v>
      </c>
      <c r="O60" s="135">
        <v>40799</v>
      </c>
      <c r="P60" s="135">
        <v>41098</v>
      </c>
      <c r="Q60" s="32" t="s">
        <v>4365</v>
      </c>
      <c r="R60" s="134" t="s">
        <v>535</v>
      </c>
      <c r="S60" s="134" t="s">
        <v>2249</v>
      </c>
      <c r="T60" s="32" t="s">
        <v>178</v>
      </c>
    </row>
    <row r="61" spans="4:24">
      <c r="D61" s="132">
        <v>10754905</v>
      </c>
      <c r="F61" s="133" t="s">
        <v>4471</v>
      </c>
      <c r="G61" s="133" t="s">
        <v>4703</v>
      </c>
      <c r="H61" s="133" t="s">
        <v>4472</v>
      </c>
      <c r="I61" s="134">
        <v>3772942</v>
      </c>
      <c r="J61" s="133"/>
      <c r="L61" s="134" t="s">
        <v>554</v>
      </c>
      <c r="M61" s="32">
        <v>290</v>
      </c>
      <c r="N61" s="136">
        <v>24.12</v>
      </c>
      <c r="O61" s="135">
        <v>41023</v>
      </c>
      <c r="P61" s="135">
        <v>41241</v>
      </c>
      <c r="Q61" s="32" t="s">
        <v>4258</v>
      </c>
      <c r="R61" s="134" t="s">
        <v>4501</v>
      </c>
      <c r="S61" s="134" t="s">
        <v>2249</v>
      </c>
      <c r="T61" s="134" t="s">
        <v>178</v>
      </c>
    </row>
    <row r="62" spans="4:24">
      <c r="D62" s="33">
        <v>10447581</v>
      </c>
      <c r="E62" s="32"/>
      <c r="F62" s="60" t="s">
        <v>4699</v>
      </c>
      <c r="G62" s="14" t="s">
        <v>4700</v>
      </c>
      <c r="H62" s="33" t="s">
        <v>4701</v>
      </c>
      <c r="I62" s="32">
        <v>3328496</v>
      </c>
      <c r="J62" s="32"/>
      <c r="K62" s="33"/>
      <c r="L62" s="32">
        <v>78723</v>
      </c>
      <c r="M62" s="32">
        <v>301</v>
      </c>
      <c r="N62" s="53">
        <v>3.7629999999999999</v>
      </c>
      <c r="O62" s="135">
        <v>40332</v>
      </c>
      <c r="P62" s="135">
        <v>40477</v>
      </c>
      <c r="Q62" s="32" t="s">
        <v>4365</v>
      </c>
      <c r="R62" s="32" t="s">
        <v>4702</v>
      </c>
      <c r="S62" s="134" t="s">
        <v>2249</v>
      </c>
      <c r="T62" s="5" t="s">
        <v>178</v>
      </c>
    </row>
    <row r="63" spans="4:24">
      <c r="D63" s="132">
        <v>10614444</v>
      </c>
      <c r="F63" s="133" t="s">
        <v>210</v>
      </c>
      <c r="G63" s="133" t="s">
        <v>4005</v>
      </c>
      <c r="H63" s="133" t="s">
        <v>4698</v>
      </c>
      <c r="I63" s="134">
        <v>838064</v>
      </c>
      <c r="L63" s="134" t="s">
        <v>4110</v>
      </c>
      <c r="M63" s="32">
        <v>258</v>
      </c>
      <c r="N63" s="122">
        <v>8.7420000000000009</v>
      </c>
      <c r="O63" s="135">
        <v>40725</v>
      </c>
      <c r="P63" s="135">
        <v>40998</v>
      </c>
      <c r="Q63" s="32" t="s">
        <v>1670</v>
      </c>
      <c r="R63" s="134" t="s">
        <v>529</v>
      </c>
      <c r="S63" s="134" t="s">
        <v>2249</v>
      </c>
      <c r="T63" s="32" t="s">
        <v>178</v>
      </c>
    </row>
    <row r="64" spans="4:24">
      <c r="D64" s="132">
        <v>10646060</v>
      </c>
      <c r="F64" s="133" t="s">
        <v>2135</v>
      </c>
      <c r="G64" s="133" t="s">
        <v>2133</v>
      </c>
      <c r="H64" s="133" t="s">
        <v>2134</v>
      </c>
      <c r="I64" s="134">
        <v>3503482</v>
      </c>
      <c r="L64" s="134" t="s">
        <v>3961</v>
      </c>
      <c r="M64" s="32">
        <v>342</v>
      </c>
      <c r="N64" s="122">
        <v>22.99</v>
      </c>
      <c r="O64" s="135">
        <v>40787</v>
      </c>
      <c r="P64" s="135">
        <v>41058</v>
      </c>
      <c r="Q64" s="32" t="s">
        <v>4365</v>
      </c>
      <c r="R64" s="134" t="s">
        <v>2164</v>
      </c>
      <c r="S64" s="134" t="s">
        <v>2145</v>
      </c>
      <c r="T64" s="32" t="s">
        <v>178</v>
      </c>
    </row>
    <row r="65" spans="4:20">
      <c r="D65" s="132">
        <v>10662555</v>
      </c>
      <c r="F65" s="133" t="s">
        <v>2920</v>
      </c>
      <c r="G65" s="133" t="s">
        <v>2917</v>
      </c>
      <c r="H65" s="133" t="s">
        <v>2921</v>
      </c>
      <c r="I65" s="133" t="s">
        <v>2918</v>
      </c>
      <c r="J65" s="133" t="s">
        <v>2919</v>
      </c>
      <c r="K65" s="133">
        <v>3334852</v>
      </c>
      <c r="L65" s="134" t="s">
        <v>3679</v>
      </c>
      <c r="M65" s="134">
        <v>283</v>
      </c>
      <c r="N65" s="136">
        <v>2.8940000000000001</v>
      </c>
      <c r="O65" s="59">
        <v>40823</v>
      </c>
      <c r="P65" s="59">
        <v>41088</v>
      </c>
      <c r="Q65" s="32" t="s">
        <v>4365</v>
      </c>
      <c r="R65" s="134" t="s">
        <v>534</v>
      </c>
      <c r="S65" s="134" t="s">
        <v>2249</v>
      </c>
      <c r="T65" s="94" t="s">
        <v>178</v>
      </c>
    </row>
    <row r="66" spans="4:20">
      <c r="D66" s="132">
        <v>10619895</v>
      </c>
      <c r="F66" s="133" t="s">
        <v>4004</v>
      </c>
      <c r="G66" s="133" t="s">
        <v>4002</v>
      </c>
      <c r="H66" s="133" t="s">
        <v>4003</v>
      </c>
      <c r="I66" s="134">
        <v>3511528</v>
      </c>
      <c r="L66" s="134" t="s">
        <v>4109</v>
      </c>
      <c r="M66" s="32">
        <v>20</v>
      </c>
      <c r="N66" s="122">
        <v>0.88</v>
      </c>
      <c r="O66" s="135">
        <v>40736</v>
      </c>
      <c r="P66" s="59">
        <v>41089</v>
      </c>
      <c r="Q66" s="32" t="s">
        <v>4112</v>
      </c>
      <c r="R66" s="134" t="s">
        <v>2159</v>
      </c>
      <c r="S66" s="134" t="s">
        <v>4511</v>
      </c>
      <c r="T66" s="32" t="s">
        <v>178</v>
      </c>
    </row>
    <row r="67" spans="4:20">
      <c r="D67" s="132" t="s">
        <v>1174</v>
      </c>
      <c r="F67" s="133" t="s">
        <v>2930</v>
      </c>
      <c r="G67" s="133" t="s">
        <v>4439</v>
      </c>
      <c r="H67" s="133" t="s">
        <v>4438</v>
      </c>
      <c r="I67" s="134">
        <v>752996</v>
      </c>
      <c r="J67" s="133"/>
      <c r="K67" s="133"/>
      <c r="L67" s="134" t="s">
        <v>547</v>
      </c>
      <c r="M67" s="32">
        <v>123</v>
      </c>
      <c r="N67" s="136">
        <v>9.9510000000000005</v>
      </c>
      <c r="O67" s="135">
        <v>39995</v>
      </c>
      <c r="P67" s="135">
        <v>40879</v>
      </c>
      <c r="Q67" s="32" t="s">
        <v>2320</v>
      </c>
      <c r="R67" s="134" t="s">
        <v>1175</v>
      </c>
      <c r="S67" s="134" t="s">
        <v>1166</v>
      </c>
      <c r="T67" s="32" t="s">
        <v>178</v>
      </c>
    </row>
    <row r="68" spans="4:20" ht="16.5" thickBot="1">
      <c r="D68" s="132" t="s">
        <v>4565</v>
      </c>
      <c r="F68" s="133" t="s">
        <v>4535</v>
      </c>
      <c r="G68" s="133" t="s">
        <v>4566</v>
      </c>
      <c r="H68" s="133" t="s">
        <v>2943</v>
      </c>
      <c r="I68" s="133" t="s">
        <v>2941</v>
      </c>
      <c r="J68" s="133" t="s">
        <v>2942</v>
      </c>
      <c r="K68" s="133">
        <v>3523938</v>
      </c>
      <c r="L68" s="134" t="s">
        <v>2936</v>
      </c>
      <c r="M68" s="134">
        <v>139</v>
      </c>
      <c r="N68" s="136">
        <v>6.65</v>
      </c>
      <c r="O68" s="59">
        <v>40869</v>
      </c>
      <c r="P68" s="59">
        <v>41177</v>
      </c>
      <c r="Q68" s="32" t="s">
        <v>2147</v>
      </c>
      <c r="R68" s="134" t="s">
        <v>4254</v>
      </c>
      <c r="S68" s="134" t="s">
        <v>1168</v>
      </c>
      <c r="T68" s="32" t="s">
        <v>178</v>
      </c>
    </row>
    <row r="69" spans="4:20">
      <c r="D69" s="132"/>
      <c r="F69" s="133"/>
      <c r="G69" s="133"/>
      <c r="H69" s="160" t="s">
        <v>4429</v>
      </c>
      <c r="I69" s="161"/>
      <c r="J69" s="160"/>
      <c r="K69" s="56"/>
      <c r="L69" s="103">
        <f>COUNTA(L56:L68)</f>
        <v>13</v>
      </c>
      <c r="M69" s="162">
        <f>SUM(M56:M68)</f>
        <v>2953</v>
      </c>
      <c r="N69" s="136"/>
      <c r="O69" s="135"/>
      <c r="P69" s="135"/>
      <c r="R69" s="134"/>
      <c r="S69" s="134"/>
      <c r="T69" s="134"/>
    </row>
    <row r="70" spans="4:20">
      <c r="D70" s="132"/>
      <c r="F70" s="133"/>
      <c r="G70" s="133"/>
      <c r="H70" s="133"/>
      <c r="I70" s="134"/>
      <c r="J70" s="133"/>
      <c r="K70" s="133"/>
      <c r="L70" s="134"/>
      <c r="N70" s="136"/>
      <c r="O70" s="135"/>
      <c r="P70" s="135"/>
      <c r="R70" s="134"/>
      <c r="S70" s="134"/>
      <c r="T70" s="134"/>
    </row>
    <row r="71" spans="4:20">
      <c r="D71" s="150" t="s">
        <v>4432</v>
      </c>
      <c r="E71" s="32"/>
      <c r="F71" s="56"/>
      <c r="G71" s="56"/>
      <c r="H71" s="56"/>
      <c r="I71" s="93"/>
      <c r="J71" s="93"/>
      <c r="K71" s="56"/>
      <c r="L71" s="93"/>
      <c r="M71" s="93"/>
      <c r="N71" s="100"/>
      <c r="O71" s="59"/>
      <c r="P71" s="59"/>
      <c r="Q71" s="94"/>
      <c r="R71" s="94"/>
      <c r="T71" s="32"/>
    </row>
    <row r="72" spans="4:20">
      <c r="D72" s="132">
        <v>10638823</v>
      </c>
      <c r="F72" s="133" t="s">
        <v>3989</v>
      </c>
      <c r="G72" s="133" t="s">
        <v>2152</v>
      </c>
      <c r="H72" s="133" t="s">
        <v>3988</v>
      </c>
      <c r="I72" s="134">
        <v>3094372</v>
      </c>
      <c r="L72" s="134" t="s">
        <v>570</v>
      </c>
      <c r="M72" s="32">
        <v>101</v>
      </c>
      <c r="N72" s="122">
        <v>6.0919999999999996</v>
      </c>
      <c r="O72" s="135">
        <v>40773</v>
      </c>
      <c r="P72" s="135">
        <v>41053</v>
      </c>
      <c r="Q72" s="32" t="s">
        <v>4365</v>
      </c>
      <c r="R72" s="134" t="s">
        <v>2153</v>
      </c>
      <c r="S72" s="134" t="s">
        <v>2142</v>
      </c>
      <c r="T72" s="32" t="s">
        <v>3338</v>
      </c>
    </row>
    <row r="73" spans="4:20">
      <c r="D73" s="132">
        <v>10551427</v>
      </c>
      <c r="F73" s="133" t="s">
        <v>3276</v>
      </c>
      <c r="G73" s="133" t="s">
        <v>663</v>
      </c>
      <c r="H73" s="133" t="s">
        <v>3275</v>
      </c>
      <c r="I73" s="134">
        <v>3334851</v>
      </c>
      <c r="L73" s="134" t="s">
        <v>3679</v>
      </c>
      <c r="M73" s="32">
        <v>310</v>
      </c>
      <c r="N73" s="136">
        <v>4.6779999999999999</v>
      </c>
      <c r="O73" s="135">
        <v>40599</v>
      </c>
      <c r="P73" s="135">
        <v>40779</v>
      </c>
      <c r="Q73" s="32" t="s">
        <v>4365</v>
      </c>
      <c r="R73" s="134" t="s">
        <v>3767</v>
      </c>
      <c r="S73" s="134" t="s">
        <v>3768</v>
      </c>
      <c r="T73" s="32" t="s">
        <v>3338</v>
      </c>
    </row>
    <row r="74" spans="4:20">
      <c r="D74" s="132">
        <v>10189602</v>
      </c>
      <c r="F74" s="133" t="s">
        <v>3203</v>
      </c>
      <c r="G74" s="133" t="s">
        <v>2718</v>
      </c>
      <c r="H74" s="133" t="s">
        <v>3202</v>
      </c>
      <c r="I74" s="134">
        <v>253203</v>
      </c>
      <c r="L74" s="134" t="s">
        <v>540</v>
      </c>
      <c r="M74" s="32">
        <v>12</v>
      </c>
      <c r="N74" s="136">
        <v>9.6000000000000002E-2</v>
      </c>
      <c r="O74" s="135">
        <v>39696</v>
      </c>
      <c r="P74" s="135">
        <v>40073</v>
      </c>
      <c r="Q74" s="134" t="s">
        <v>1670</v>
      </c>
      <c r="R74" s="134" t="s">
        <v>70</v>
      </c>
      <c r="S74" s="134" t="s">
        <v>2104</v>
      </c>
      <c r="T74" s="94" t="s">
        <v>3338</v>
      </c>
    </row>
    <row r="75" spans="4:20">
      <c r="D75" s="58">
        <v>10508103</v>
      </c>
      <c r="E75" s="32"/>
      <c r="F75" s="14" t="s">
        <v>2226</v>
      </c>
      <c r="G75" s="14" t="s">
        <v>2227</v>
      </c>
      <c r="H75" s="14" t="s">
        <v>2228</v>
      </c>
      <c r="I75" s="32">
        <v>614122</v>
      </c>
      <c r="J75" s="32"/>
      <c r="K75" s="56"/>
      <c r="L75" s="32">
        <v>78705</v>
      </c>
      <c r="M75" s="32">
        <f>53+21+32+16+12</f>
        <v>134</v>
      </c>
      <c r="N75" s="53">
        <v>1.1299999999999999</v>
      </c>
      <c r="O75" s="59">
        <v>40478</v>
      </c>
      <c r="P75" s="59">
        <v>40623</v>
      </c>
      <c r="Q75" s="32" t="s">
        <v>3755</v>
      </c>
      <c r="R75" s="32" t="s">
        <v>2229</v>
      </c>
      <c r="S75" s="32" t="s">
        <v>2230</v>
      </c>
      <c r="T75" s="32" t="s">
        <v>3338</v>
      </c>
    </row>
    <row r="76" spans="4:20">
      <c r="D76" s="58" t="s">
        <v>114</v>
      </c>
      <c r="E76" s="32"/>
      <c r="F76" s="60" t="s">
        <v>2662</v>
      </c>
      <c r="G76" s="60" t="s">
        <v>1286</v>
      </c>
      <c r="H76" s="60" t="s">
        <v>1487</v>
      </c>
      <c r="I76" s="93">
        <v>3275740</v>
      </c>
      <c r="J76" s="93"/>
      <c r="K76" s="60" t="s">
        <v>1487</v>
      </c>
      <c r="L76" s="93">
        <v>78757</v>
      </c>
      <c r="M76" s="93">
        <v>4</v>
      </c>
      <c r="N76" s="100">
        <v>0.94</v>
      </c>
      <c r="O76" s="115">
        <v>39038</v>
      </c>
      <c r="P76" s="59">
        <v>39266</v>
      </c>
      <c r="Q76" s="93" t="s">
        <v>4365</v>
      </c>
      <c r="R76" s="93" t="s">
        <v>1555</v>
      </c>
      <c r="S76" s="93" t="s">
        <v>1556</v>
      </c>
      <c r="T76" s="32" t="s">
        <v>3338</v>
      </c>
    </row>
    <row r="77" spans="4:20" ht="16.5" thickBot="1">
      <c r="D77" s="58" t="s">
        <v>1335</v>
      </c>
      <c r="E77" s="32"/>
      <c r="F77" s="56" t="s">
        <v>643</v>
      </c>
      <c r="G77" s="56" t="s">
        <v>4707</v>
      </c>
      <c r="H77" s="56" t="s">
        <v>4706</v>
      </c>
      <c r="I77" s="93">
        <v>312344</v>
      </c>
      <c r="J77" s="93"/>
      <c r="K77" s="14" t="s">
        <v>3585</v>
      </c>
      <c r="L77" s="73">
        <v>78703</v>
      </c>
      <c r="M77" s="32">
        <v>26</v>
      </c>
      <c r="N77" s="53">
        <v>0.72</v>
      </c>
      <c r="O77" s="59">
        <v>38390</v>
      </c>
      <c r="P77" s="59">
        <v>38747</v>
      </c>
      <c r="Q77" s="32" t="s">
        <v>4112</v>
      </c>
      <c r="R77" s="32" t="s">
        <v>3586</v>
      </c>
      <c r="S77" s="86" t="s">
        <v>3587</v>
      </c>
      <c r="T77" s="5" t="s">
        <v>3338</v>
      </c>
    </row>
    <row r="78" spans="4:20">
      <c r="H78" s="160" t="s">
        <v>4429</v>
      </c>
      <c r="I78" s="161"/>
      <c r="J78" s="160"/>
      <c r="K78" s="56"/>
      <c r="L78" s="103">
        <f>COUNTA(L72:L77)</f>
        <v>6</v>
      </c>
      <c r="M78" s="162">
        <f>SUM(M72:M77)</f>
        <v>587</v>
      </c>
    </row>
    <row r="83" spans="7:7" ht="20.25">
      <c r="G83" s="165"/>
    </row>
    <row r="84" spans="7:7" ht="20.25">
      <c r="G84" s="165"/>
    </row>
    <row r="85" spans="7:7" ht="20.25">
      <c r="G85" s="165"/>
    </row>
    <row r="86" spans="7:7" ht="20.25">
      <c r="G86" s="165"/>
    </row>
    <row r="87" spans="7:7" ht="20.25">
      <c r="G87" s="165"/>
    </row>
    <row r="89" spans="7:7" ht="20.25">
      <c r="G89" s="165"/>
    </row>
    <row r="90" spans="7:7" ht="20.25">
      <c r="G90" s="165"/>
    </row>
    <row r="92" spans="7:7" ht="20.25">
      <c r="G92" s="165"/>
    </row>
    <row r="93" spans="7:7" ht="20.25">
      <c r="G93" s="165"/>
    </row>
  </sheetData>
  <sortState ref="D72:T77">
    <sortCondition ref="G72:G77"/>
  </sortState>
  <phoneticPr fontId="21" type="noConversion"/>
  <pageMargins left="0.25" right="0.25" top="0.75" bottom="0.75" header="0.3" footer="0.3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ID4450"/>
  <sheetViews>
    <sheetView defaultGridColor="0" topLeftCell="D8" colorId="22" zoomScale="78" zoomScaleNormal="78" workbookViewId="0">
      <selection activeCell="E12" sqref="E12"/>
    </sheetView>
  </sheetViews>
  <sheetFormatPr defaultColWidth="9.77734375" defaultRowHeight="15.75"/>
  <cols>
    <col min="1" max="1" width="9.77734375" style="14"/>
    <col min="2" max="2" width="11" style="6" customWidth="1"/>
    <col min="3" max="3" width="9.77734375" style="8"/>
    <col min="4" max="4" width="4.88671875" style="6" customWidth="1"/>
    <col min="5" max="5" width="18.88671875" style="33" customWidth="1"/>
    <col min="6" max="6" width="4.77734375" style="32" customWidth="1"/>
    <col min="7" max="7" width="19.21875" style="14" customWidth="1"/>
    <col min="8" max="8" width="49.109375" style="14" customWidth="1"/>
    <col min="9" max="9" width="27.77734375" style="14" customWidth="1"/>
    <col min="10" max="11" width="27.77734375" style="32" hidden="1" customWidth="1"/>
    <col min="12" max="12" width="31.109375" style="14" hidden="1" customWidth="1"/>
    <col min="13" max="13" width="10.44140625" style="32" customWidth="1"/>
    <col min="14" max="14" width="9.77734375" style="32" customWidth="1"/>
    <col min="15" max="15" width="9.77734375" style="53" customWidth="1"/>
    <col min="16" max="16" width="11.5546875" style="32" customWidth="1"/>
    <col min="17" max="17" width="12" style="32" customWidth="1"/>
    <col min="18" max="18" width="17.88671875" style="14" customWidth="1"/>
    <col min="19" max="19" width="35.77734375" style="32" customWidth="1"/>
    <col min="20" max="20" width="18.77734375" style="32" customWidth="1"/>
    <col min="21" max="21" width="14" style="32" customWidth="1"/>
    <col min="22" max="22" width="9.77734375" style="14" customWidth="1"/>
    <col min="23" max="23" width="54.109375" style="14" customWidth="1"/>
    <col min="24" max="24" width="10" style="14" customWidth="1"/>
    <col min="25" max="25" width="7.33203125" style="14" customWidth="1"/>
    <col min="26" max="26" width="30.5546875" style="14" customWidth="1"/>
    <col min="27" max="27" width="12.5546875" style="14" customWidth="1"/>
    <col min="28" max="28" width="12.44140625" style="14" customWidth="1"/>
    <col min="29" max="30" width="9.77734375" style="14" customWidth="1"/>
    <col min="31" max="31" width="33.33203125" style="14" customWidth="1"/>
    <col min="32" max="32" width="28.44140625" style="14" customWidth="1"/>
    <col min="33" max="33" width="32.44140625" style="14" customWidth="1"/>
    <col min="34" max="37" width="9.77734375" style="14"/>
    <col min="38" max="38" width="12.77734375" style="14" customWidth="1"/>
    <col min="39" max="39" width="40.77734375" style="14" customWidth="1"/>
    <col min="40" max="40" width="30.77734375" style="14" customWidth="1"/>
    <col min="41" max="41" width="9.5546875" style="14" customWidth="1"/>
    <col min="42" max="66" width="9.77734375" style="14"/>
    <col min="67" max="68" width="40.77734375" style="14" customWidth="1"/>
    <col min="69" max="72" width="9.77734375" style="14"/>
    <col min="73" max="73" width="30.77734375" style="14" customWidth="1"/>
    <col min="74" max="16384" width="9.77734375" style="14"/>
  </cols>
  <sheetData>
    <row r="1" spans="2:147">
      <c r="E1" s="6"/>
      <c r="F1" s="8"/>
      <c r="G1" s="9"/>
      <c r="H1" s="10"/>
      <c r="I1" s="6"/>
      <c r="J1" s="8"/>
      <c r="K1" s="8"/>
      <c r="L1" s="6"/>
      <c r="M1" s="8"/>
      <c r="N1" s="11"/>
      <c r="O1" s="51"/>
      <c r="P1" s="12"/>
      <c r="Q1" s="12"/>
      <c r="R1" s="12"/>
      <c r="S1" s="8"/>
      <c r="T1" s="8"/>
      <c r="U1" s="8"/>
      <c r="V1" s="13"/>
      <c r="W1" s="10"/>
      <c r="X1" s="10"/>
      <c r="Y1" s="10"/>
      <c r="Z1" s="10"/>
      <c r="AA1" s="10"/>
      <c r="AB1" s="10"/>
      <c r="AC1" s="10"/>
      <c r="AD1" s="10"/>
      <c r="AE1" s="10"/>
      <c r="AF1" s="7"/>
      <c r="AG1" s="10"/>
      <c r="AH1" s="6"/>
      <c r="AI1" s="10"/>
      <c r="AJ1" s="10"/>
      <c r="AK1" s="10"/>
      <c r="AL1" s="6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</row>
    <row r="2" spans="2:147">
      <c r="E2" s="6"/>
      <c r="F2" s="8"/>
      <c r="G2" s="9"/>
      <c r="H2" s="10"/>
      <c r="I2" s="6"/>
      <c r="J2" s="8"/>
      <c r="K2" s="8"/>
      <c r="L2" s="6"/>
      <c r="M2" s="8"/>
      <c r="N2" s="11"/>
      <c r="O2" s="51"/>
      <c r="P2" s="12"/>
      <c r="Q2" s="12"/>
      <c r="R2" s="12"/>
      <c r="S2" s="8"/>
      <c r="T2" s="8"/>
      <c r="U2" s="8"/>
      <c r="V2" s="13"/>
      <c r="W2" s="10"/>
      <c r="X2" s="10"/>
      <c r="Y2" s="10"/>
      <c r="Z2" s="10"/>
      <c r="AA2" s="10"/>
      <c r="AB2" s="10"/>
      <c r="AC2" s="10"/>
      <c r="AD2" s="10"/>
      <c r="AE2" s="10"/>
      <c r="AF2" s="7"/>
      <c r="AG2" s="10"/>
      <c r="AH2" s="6"/>
      <c r="AI2" s="10"/>
      <c r="AJ2" s="10"/>
      <c r="AK2" s="10"/>
      <c r="AL2" s="6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</row>
    <row r="3" spans="2:147">
      <c r="E3" s="6"/>
      <c r="F3" s="8"/>
      <c r="G3" s="9"/>
      <c r="H3" s="10"/>
      <c r="I3" s="6"/>
      <c r="J3" s="8"/>
      <c r="K3" s="8"/>
      <c r="L3" s="6"/>
      <c r="M3" s="8"/>
      <c r="N3" s="11"/>
      <c r="O3" s="51"/>
      <c r="P3" s="12"/>
      <c r="Q3" s="12"/>
      <c r="R3" s="12"/>
      <c r="S3" s="8"/>
      <c r="T3" s="8"/>
      <c r="U3" s="8"/>
      <c r="V3" s="13"/>
      <c r="W3" s="10"/>
      <c r="X3" s="10"/>
      <c r="Y3" s="10"/>
      <c r="Z3" s="10"/>
      <c r="AA3" s="10"/>
      <c r="AB3" s="10"/>
      <c r="AC3" s="10"/>
      <c r="AD3" s="10"/>
      <c r="AE3" s="10"/>
      <c r="AF3" s="7"/>
      <c r="AG3" s="10"/>
      <c r="AH3" s="6"/>
      <c r="AI3" s="10"/>
      <c r="AJ3" s="10"/>
      <c r="AK3" s="10"/>
      <c r="AL3" s="6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</row>
    <row r="4" spans="2:147">
      <c r="E4" s="6"/>
      <c r="F4" s="8"/>
      <c r="G4" s="9"/>
      <c r="H4" s="10"/>
      <c r="I4" s="6"/>
      <c r="J4" s="8"/>
      <c r="K4" s="8"/>
      <c r="L4" s="6"/>
      <c r="M4" s="8"/>
      <c r="N4" s="11"/>
      <c r="O4" s="51"/>
      <c r="P4" s="12"/>
      <c r="Q4" s="12"/>
      <c r="R4" s="12"/>
      <c r="S4" s="8"/>
      <c r="T4" s="8"/>
      <c r="U4" s="8"/>
      <c r="V4" s="13"/>
      <c r="W4" s="10"/>
      <c r="X4" s="10"/>
      <c r="Y4" s="10"/>
      <c r="Z4" s="10"/>
      <c r="AA4" s="10"/>
      <c r="AB4" s="10"/>
      <c r="AC4" s="10"/>
      <c r="AD4" s="10"/>
      <c r="AE4" s="10"/>
      <c r="AF4" s="7"/>
      <c r="AG4" s="10"/>
      <c r="AH4" s="6"/>
      <c r="AI4" s="10"/>
      <c r="AJ4" s="10"/>
      <c r="AK4" s="10"/>
      <c r="AL4" s="6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</row>
    <row r="5" spans="2:147" ht="18.75">
      <c r="B5" s="15"/>
      <c r="E5" s="6"/>
      <c r="F5" s="8"/>
      <c r="G5" s="9"/>
      <c r="H5" s="10"/>
      <c r="I5" s="6"/>
      <c r="J5" s="8"/>
      <c r="K5" s="8"/>
      <c r="L5" s="6"/>
      <c r="M5" s="8"/>
      <c r="N5" s="11"/>
      <c r="O5" s="51"/>
      <c r="P5" s="12"/>
      <c r="Q5" s="12"/>
      <c r="R5" s="12"/>
      <c r="S5" s="8"/>
      <c r="T5" s="8"/>
      <c r="U5" s="8"/>
      <c r="V5" s="13"/>
      <c r="W5" s="10"/>
      <c r="X5" s="10"/>
      <c r="Y5" s="10"/>
      <c r="Z5" s="10"/>
      <c r="AA5" s="10"/>
      <c r="AB5" s="10"/>
      <c r="AC5" s="10"/>
      <c r="AD5" s="10"/>
      <c r="AE5" s="10"/>
      <c r="AF5" s="7"/>
      <c r="AG5" s="10"/>
      <c r="AH5" s="6"/>
      <c r="AI5" s="10"/>
      <c r="AJ5" s="10"/>
      <c r="AK5" s="10"/>
      <c r="AL5" s="6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</row>
    <row r="6" spans="2:147" ht="18.75">
      <c r="B6" s="15"/>
      <c r="E6" s="6"/>
      <c r="F6" s="8" t="s">
        <v>2807</v>
      </c>
      <c r="G6" s="9"/>
      <c r="H6" s="10"/>
      <c r="I6" s="10"/>
      <c r="J6" s="8"/>
      <c r="K6" s="8"/>
      <c r="L6" s="10"/>
      <c r="M6" s="8"/>
      <c r="N6" s="11"/>
      <c r="O6" s="51"/>
      <c r="P6" s="12"/>
      <c r="Q6" s="12"/>
      <c r="R6" s="12"/>
      <c r="S6" s="8"/>
      <c r="T6" s="8"/>
      <c r="U6" s="8"/>
      <c r="V6" s="13"/>
      <c r="W6" s="10"/>
      <c r="X6" s="10"/>
      <c r="Y6" s="10"/>
      <c r="Z6" s="10"/>
      <c r="AA6" s="10"/>
      <c r="AB6" s="10"/>
      <c r="AC6" s="10"/>
      <c r="AD6" s="10"/>
      <c r="AE6" s="10"/>
      <c r="AF6" s="7"/>
      <c r="AG6" s="10"/>
      <c r="AH6" s="6"/>
      <c r="AI6" s="10"/>
      <c r="AJ6" s="10"/>
      <c r="AK6" s="10"/>
      <c r="AL6" s="6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</row>
    <row r="7" spans="2:147" ht="18.75">
      <c r="B7" s="15"/>
      <c r="C7" s="8" t="s">
        <v>2807</v>
      </c>
      <c r="E7" s="6"/>
      <c r="F7" s="8" t="s">
        <v>2807</v>
      </c>
      <c r="G7" s="9"/>
      <c r="H7" s="10"/>
      <c r="I7" s="10"/>
      <c r="J7" s="8"/>
      <c r="K7" s="8"/>
      <c r="L7" s="10"/>
      <c r="M7" s="8"/>
      <c r="N7" s="11"/>
      <c r="O7" s="51"/>
      <c r="P7" s="12"/>
      <c r="Q7" s="12"/>
      <c r="R7" s="12"/>
      <c r="S7" s="8"/>
      <c r="T7" s="8"/>
      <c r="U7" s="8"/>
      <c r="V7" s="13"/>
      <c r="W7" s="16"/>
      <c r="X7" s="16"/>
      <c r="Y7" s="16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8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</row>
    <row r="8" spans="2:147" ht="18.75">
      <c r="B8" s="15"/>
      <c r="E8" s="6" t="s">
        <v>2807</v>
      </c>
      <c r="F8" s="8" t="s">
        <v>2807</v>
      </c>
      <c r="G8" s="9"/>
      <c r="H8" s="10"/>
      <c r="I8" s="10"/>
      <c r="J8" s="8"/>
      <c r="K8" s="8"/>
      <c r="L8" s="10"/>
      <c r="M8" s="8"/>
      <c r="N8" s="11"/>
      <c r="O8" s="51"/>
      <c r="P8" s="12"/>
      <c r="Q8" s="12"/>
      <c r="R8" s="12"/>
      <c r="S8" s="8"/>
      <c r="T8" s="8"/>
      <c r="U8" s="8"/>
      <c r="V8" s="13"/>
      <c r="W8" s="8"/>
      <c r="X8" s="17"/>
      <c r="Y8" s="17"/>
      <c r="Z8" s="17"/>
      <c r="AA8" s="17"/>
      <c r="AB8" s="17"/>
      <c r="AC8" s="17"/>
      <c r="AD8" s="17"/>
      <c r="AE8" s="17"/>
      <c r="AF8" s="8"/>
      <c r="AG8" s="17"/>
      <c r="AH8" s="17"/>
      <c r="AI8" s="17"/>
      <c r="AJ8" s="17"/>
      <c r="AK8" s="17"/>
      <c r="AL8" s="18"/>
      <c r="AM8" s="17"/>
      <c r="AN8" s="17"/>
      <c r="AO8" s="8"/>
      <c r="AP8" s="17"/>
      <c r="AQ8" s="17"/>
      <c r="AR8" s="8"/>
      <c r="AS8" s="8"/>
      <c r="AT8" s="17"/>
      <c r="AU8" s="8"/>
      <c r="AV8" s="8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</row>
    <row r="9" spans="2:147" ht="30">
      <c r="B9" s="15"/>
      <c r="E9" s="64" t="s">
        <v>2470</v>
      </c>
      <c r="G9" s="9"/>
      <c r="H9" s="10"/>
      <c r="I9" s="10"/>
      <c r="J9" s="8"/>
      <c r="K9" s="8"/>
      <c r="L9" s="10"/>
      <c r="M9" s="8"/>
      <c r="N9" s="11"/>
      <c r="O9" s="51"/>
      <c r="P9" s="12"/>
      <c r="Q9" s="12"/>
      <c r="R9" s="12"/>
      <c r="S9" s="19"/>
      <c r="T9" s="19"/>
      <c r="U9" s="19"/>
      <c r="V9" s="13"/>
      <c r="W9" s="10"/>
      <c r="X9" s="10"/>
      <c r="Y9" s="10"/>
      <c r="Z9" s="10"/>
      <c r="AA9" s="10"/>
      <c r="AB9" s="10"/>
      <c r="AC9" s="10"/>
      <c r="AD9" s="10"/>
      <c r="AE9" s="10"/>
      <c r="AF9" s="7"/>
      <c r="AG9" s="10"/>
      <c r="AH9" s="6"/>
      <c r="AI9" s="10"/>
      <c r="AJ9" s="10"/>
      <c r="AK9" s="10"/>
      <c r="AL9" s="6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</row>
    <row r="10" spans="2:147" ht="22.5">
      <c r="B10" s="15"/>
      <c r="E10" s="67" t="s">
        <v>1692</v>
      </c>
      <c r="G10" s="9"/>
      <c r="H10" s="10"/>
      <c r="I10" s="10"/>
      <c r="J10" s="8"/>
      <c r="K10" s="8"/>
      <c r="L10" s="10"/>
      <c r="M10" s="8"/>
      <c r="N10" s="11"/>
      <c r="O10" s="51"/>
      <c r="P10" s="12"/>
      <c r="Q10" s="24" t="s">
        <v>1693</v>
      </c>
      <c r="R10" s="12"/>
      <c r="S10" s="19"/>
      <c r="T10" s="19"/>
      <c r="U10" s="8"/>
      <c r="V10" s="13"/>
      <c r="W10" s="10"/>
      <c r="X10" s="10"/>
      <c r="Y10" s="10"/>
      <c r="Z10" s="10"/>
      <c r="AA10" s="10"/>
      <c r="AB10" s="10"/>
      <c r="AC10" s="10"/>
      <c r="AD10" s="10"/>
      <c r="AE10" s="10"/>
      <c r="AF10" s="7"/>
      <c r="AG10" s="10"/>
      <c r="AH10" s="6"/>
      <c r="AI10" s="10"/>
      <c r="AJ10" s="10"/>
      <c r="AK10" s="10"/>
      <c r="AL10" s="6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</row>
    <row r="11" spans="2:147" ht="22.5">
      <c r="E11" s="67" t="s">
        <v>4714</v>
      </c>
      <c r="G11" s="9"/>
      <c r="H11" s="10"/>
      <c r="I11" s="10"/>
      <c r="J11" s="8"/>
      <c r="K11" s="8"/>
      <c r="L11" s="10"/>
      <c r="M11" s="8"/>
      <c r="N11" s="11"/>
      <c r="O11" s="51"/>
      <c r="P11" s="12"/>
      <c r="Q11" s="24" t="s">
        <v>1694</v>
      </c>
      <c r="R11" s="12"/>
      <c r="S11" s="8"/>
      <c r="T11" s="8"/>
      <c r="U11" s="8"/>
      <c r="V11" s="13"/>
      <c r="W11" s="10"/>
      <c r="X11" s="10"/>
      <c r="Y11" s="10"/>
      <c r="Z11" s="10"/>
      <c r="AA11" s="21" t="s">
        <v>3544</v>
      </c>
      <c r="AB11" s="10"/>
      <c r="AC11" s="10"/>
      <c r="AD11" s="10"/>
      <c r="AE11" s="10"/>
      <c r="AF11" s="7"/>
      <c r="AG11" s="10"/>
      <c r="AH11" s="6"/>
      <c r="AI11" s="10"/>
      <c r="AJ11" s="10"/>
      <c r="AK11" s="10"/>
      <c r="AL11" s="6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</row>
    <row r="12" spans="2:147" ht="18.75">
      <c r="E12" s="6" t="s">
        <v>2807</v>
      </c>
      <c r="F12" s="19"/>
      <c r="G12" s="23"/>
      <c r="H12" s="22"/>
      <c r="I12" s="22" t="s">
        <v>2807</v>
      </c>
      <c r="J12" s="19"/>
      <c r="K12" s="19"/>
      <c r="L12" s="22"/>
      <c r="M12" s="19"/>
      <c r="N12" s="11"/>
      <c r="O12" s="117"/>
      <c r="P12" s="24" t="s">
        <v>1693</v>
      </c>
      <c r="Q12" s="24" t="s">
        <v>914</v>
      </c>
      <c r="R12" s="24"/>
      <c r="S12" s="8"/>
      <c r="T12" s="8"/>
      <c r="U12" s="8"/>
      <c r="V12" s="13"/>
      <c r="W12" s="10"/>
      <c r="X12" s="10"/>
      <c r="Y12" s="10"/>
      <c r="Z12" s="10"/>
      <c r="AA12" s="10"/>
      <c r="AB12" s="10"/>
      <c r="AC12" s="10"/>
      <c r="AD12" s="10"/>
      <c r="AE12" s="10"/>
      <c r="AF12" s="7"/>
      <c r="AG12" s="10"/>
      <c r="AH12" s="6"/>
      <c r="AI12" s="10"/>
      <c r="AJ12" s="10"/>
      <c r="AK12" s="10"/>
      <c r="AL12" s="6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</row>
    <row r="13" spans="2:147" ht="18.75">
      <c r="E13" s="6" t="s">
        <v>2807</v>
      </c>
      <c r="F13" s="19"/>
      <c r="G13" s="23" t="s">
        <v>1694</v>
      </c>
      <c r="H13" s="10"/>
      <c r="I13" s="22"/>
      <c r="J13" s="19"/>
      <c r="K13" s="19"/>
      <c r="L13" s="22"/>
      <c r="M13" s="19"/>
      <c r="N13" s="25"/>
      <c r="O13" s="117" t="s">
        <v>1695</v>
      </c>
      <c r="P13" s="24" t="s">
        <v>1694</v>
      </c>
      <c r="Q13" s="140" t="s">
        <v>2965</v>
      </c>
      <c r="R13" s="24"/>
      <c r="S13" s="8"/>
      <c r="T13" s="8"/>
      <c r="U13" s="19" t="s">
        <v>1410</v>
      </c>
      <c r="V13" s="19" t="s">
        <v>1411</v>
      </c>
      <c r="W13" s="10"/>
      <c r="X13" s="10"/>
      <c r="Y13" s="10"/>
      <c r="Z13" s="10"/>
      <c r="AA13" s="10"/>
      <c r="AB13" s="8" t="s">
        <v>3543</v>
      </c>
      <c r="AC13" s="10"/>
      <c r="AD13" s="10"/>
      <c r="AE13" s="10"/>
      <c r="AF13" s="7"/>
      <c r="AG13" s="10"/>
      <c r="AH13" s="6"/>
      <c r="AI13" s="10"/>
      <c r="AJ13" s="10"/>
      <c r="AK13" s="10"/>
      <c r="AL13" s="6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</row>
    <row r="14" spans="2:147" ht="18.75">
      <c r="E14" s="6" t="s">
        <v>4445</v>
      </c>
      <c r="F14" s="19"/>
      <c r="G14" s="23" t="s">
        <v>1412</v>
      </c>
      <c r="H14" s="19" t="s">
        <v>1413</v>
      </c>
      <c r="I14" s="19" t="s">
        <v>1414</v>
      </c>
      <c r="J14" s="19" t="s">
        <v>2053</v>
      </c>
      <c r="K14" s="19"/>
      <c r="L14" s="15" t="s">
        <v>3908</v>
      </c>
      <c r="M14" s="19" t="s">
        <v>503</v>
      </c>
      <c r="N14" s="25" t="s">
        <v>1415</v>
      </c>
      <c r="O14" s="117" t="s">
        <v>1416</v>
      </c>
      <c r="P14" s="24" t="s">
        <v>1417</v>
      </c>
      <c r="Q14" s="140" t="s">
        <v>2966</v>
      </c>
      <c r="R14" s="24" t="s">
        <v>2020</v>
      </c>
      <c r="S14" s="19" t="s">
        <v>1418</v>
      </c>
      <c r="T14" s="19" t="s">
        <v>1419</v>
      </c>
      <c r="U14" s="19" t="s">
        <v>1420</v>
      </c>
      <c r="V14" s="19" t="s">
        <v>1421</v>
      </c>
      <c r="W14"/>
      <c r="X14" s="10"/>
      <c r="Y14" s="10"/>
      <c r="Z14" s="10"/>
      <c r="AA14" s="19" t="s">
        <v>1411</v>
      </c>
      <c r="AB14" s="8" t="s">
        <v>1415</v>
      </c>
      <c r="AC14" s="10"/>
      <c r="AD14" s="10"/>
      <c r="AE14" s="10"/>
      <c r="AF14" s="7"/>
      <c r="AG14" s="10"/>
      <c r="AH14" s="6"/>
      <c r="AI14" s="10"/>
      <c r="AJ14" s="10"/>
      <c r="AK14" s="10"/>
      <c r="AL14" s="6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</row>
    <row r="15" spans="2:147" ht="5.0999999999999996" customHeight="1">
      <c r="E15" s="6"/>
      <c r="F15" s="19"/>
      <c r="G15" s="23"/>
      <c r="H15" s="19"/>
      <c r="I15" s="19"/>
      <c r="J15" s="19"/>
      <c r="K15" s="19"/>
      <c r="L15" s="19"/>
      <c r="M15" s="19"/>
      <c r="N15" s="25"/>
      <c r="O15" s="117"/>
      <c r="P15" s="24"/>
      <c r="Q15" s="24"/>
      <c r="R15" s="24"/>
      <c r="S15" s="19"/>
      <c r="T15" s="19"/>
      <c r="U15" s="19"/>
      <c r="V15" s="19"/>
      <c r="W15"/>
      <c r="X15" s="10"/>
      <c r="Y15" s="10"/>
      <c r="Z15" s="10"/>
      <c r="AA15" s="19"/>
      <c r="AB15" s="8"/>
      <c r="AC15" s="10"/>
      <c r="AD15" s="10"/>
      <c r="AE15" s="10"/>
      <c r="AF15" s="7"/>
      <c r="AG15" s="10"/>
      <c r="AH15" s="6"/>
      <c r="AI15" s="10"/>
      <c r="AJ15" s="10"/>
      <c r="AK15" s="10"/>
      <c r="AL15" s="6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</row>
    <row r="16" spans="2:147" ht="5.0999999999999996" customHeight="1">
      <c r="E16" s="87"/>
      <c r="F16" s="88"/>
      <c r="G16" s="89"/>
      <c r="H16" s="88"/>
      <c r="I16" s="88"/>
      <c r="J16" s="88"/>
      <c r="K16" s="88"/>
      <c r="L16" s="88"/>
      <c r="M16" s="88"/>
      <c r="N16" s="90"/>
      <c r="O16" s="118"/>
      <c r="P16" s="91"/>
      <c r="Q16" s="91"/>
      <c r="R16" s="91"/>
      <c r="S16" s="88"/>
      <c r="T16" s="88"/>
      <c r="U16" s="88"/>
      <c r="V16" s="92"/>
      <c r="W16"/>
      <c r="Y16" s="10"/>
      <c r="Z16" s="10"/>
      <c r="AA16" s="87"/>
      <c r="AB16" s="92"/>
      <c r="AC16" s="10"/>
      <c r="AD16" s="10"/>
      <c r="AE16" s="10"/>
      <c r="AF16" s="7"/>
      <c r="AG16" s="10"/>
      <c r="AH16" s="6"/>
      <c r="AI16" s="10"/>
      <c r="AJ16" s="10"/>
      <c r="AK16" s="10"/>
      <c r="AL16" s="6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</row>
    <row r="17" spans="1:147" ht="5.0999999999999996" customHeight="1">
      <c r="E17" s="52"/>
      <c r="F17" s="8"/>
      <c r="G17" s="27"/>
      <c r="H17" s="26"/>
      <c r="I17" s="26"/>
      <c r="J17" s="8"/>
      <c r="K17" s="8"/>
      <c r="L17" s="26"/>
      <c r="M17" s="8"/>
      <c r="N17" s="11"/>
      <c r="O17" s="51"/>
      <c r="P17" s="12"/>
      <c r="Q17" s="12"/>
      <c r="R17" s="12"/>
      <c r="S17" s="8"/>
      <c r="T17" s="8"/>
      <c r="U17" s="8"/>
      <c r="V17" s="8"/>
      <c r="W17"/>
      <c r="AA17" s="26"/>
      <c r="AB17" s="26"/>
      <c r="AD17" s="28"/>
      <c r="AE17" s="29"/>
      <c r="AF17" s="29"/>
      <c r="AG17" s="28"/>
      <c r="AH17" s="28"/>
      <c r="AI17" s="28"/>
      <c r="AJ17" s="28"/>
      <c r="AK17" s="10"/>
      <c r="AL17" s="6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</row>
    <row r="18" spans="1:147">
      <c r="B18" s="14"/>
      <c r="C18" s="32"/>
      <c r="D18" s="33"/>
      <c r="E18" s="60">
        <v>247510</v>
      </c>
      <c r="F18" s="93"/>
      <c r="G18" s="56" t="s">
        <v>1712</v>
      </c>
      <c r="H18" s="56" t="s">
        <v>1713</v>
      </c>
      <c r="I18" s="56" t="s">
        <v>1714</v>
      </c>
      <c r="J18" s="93">
        <v>256073</v>
      </c>
      <c r="K18" s="93"/>
      <c r="L18" s="14" t="s">
        <v>1715</v>
      </c>
      <c r="M18" s="73">
        <v>78701</v>
      </c>
      <c r="N18" s="32">
        <v>258</v>
      </c>
      <c r="O18" s="53">
        <v>1.1000000000000001</v>
      </c>
      <c r="P18" s="59">
        <v>38435</v>
      </c>
      <c r="Q18" s="59">
        <v>38938</v>
      </c>
      <c r="R18" s="32" t="s">
        <v>604</v>
      </c>
      <c r="S18" s="32" t="s">
        <v>1716</v>
      </c>
      <c r="T18" s="86" t="s">
        <v>1717</v>
      </c>
      <c r="U18" s="32" t="s">
        <v>3338</v>
      </c>
      <c r="V18" s="32" t="s">
        <v>2473</v>
      </c>
      <c r="AA18" s="8" t="s">
        <v>346</v>
      </c>
      <c r="AB18" s="8">
        <v>246</v>
      </c>
      <c r="AC18" s="14">
        <f t="shared" ref="AC18:AC49" si="0">COUNTIF(V$18:V$891,AA18)</f>
        <v>1</v>
      </c>
      <c r="AD18" s="28"/>
      <c r="AE18">
        <f>SUM(AC18:AC37)</f>
        <v>95</v>
      </c>
      <c r="AF18"/>
      <c r="AH18" s="28"/>
      <c r="AI18" s="28"/>
      <c r="AJ18" s="28"/>
      <c r="AK18" s="10"/>
      <c r="AL18" s="6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</row>
    <row r="19" spans="1:147">
      <c r="B19" s="14"/>
      <c r="C19" s="32"/>
      <c r="D19" s="33"/>
      <c r="E19" s="132">
        <v>10281232</v>
      </c>
      <c r="F19" s="14"/>
      <c r="G19" s="133" t="s">
        <v>3344</v>
      </c>
      <c r="H19" s="133" t="s">
        <v>2976</v>
      </c>
      <c r="I19" s="133" t="s">
        <v>3345</v>
      </c>
      <c r="J19" s="32">
        <v>1028144</v>
      </c>
      <c r="K19" s="133"/>
      <c r="L19" s="133"/>
      <c r="M19" s="134" t="s">
        <v>547</v>
      </c>
      <c r="N19" s="32">
        <v>24</v>
      </c>
      <c r="O19" s="136">
        <v>1.5</v>
      </c>
      <c r="P19" s="135">
        <v>39954</v>
      </c>
      <c r="Q19" s="14"/>
      <c r="R19" s="32" t="s">
        <v>4112</v>
      </c>
      <c r="S19" s="134" t="s">
        <v>2977</v>
      </c>
      <c r="T19" s="134" t="s">
        <v>2179</v>
      </c>
      <c r="U19" s="134" t="s">
        <v>562</v>
      </c>
      <c r="V19" s="32" t="s">
        <v>1192</v>
      </c>
      <c r="AA19" s="17" t="s">
        <v>172</v>
      </c>
      <c r="AB19" s="8">
        <v>131</v>
      </c>
      <c r="AC19" s="14">
        <f t="shared" si="0"/>
        <v>1</v>
      </c>
      <c r="AD19" s="28"/>
      <c r="AE19"/>
      <c r="AF19"/>
      <c r="AH19" s="28"/>
      <c r="AI19" s="28"/>
      <c r="AJ19" s="28"/>
      <c r="AK19" s="10"/>
      <c r="AL19" s="6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</row>
    <row r="20" spans="1:147">
      <c r="B20" s="14"/>
      <c r="C20" s="32"/>
      <c r="D20" s="33"/>
      <c r="E20" s="132">
        <v>10870898</v>
      </c>
      <c r="F20" s="14"/>
      <c r="G20" s="133" t="s">
        <v>4607</v>
      </c>
      <c r="H20" s="133" t="s">
        <v>4688</v>
      </c>
      <c r="I20" s="133" t="s">
        <v>1456</v>
      </c>
      <c r="J20" s="134">
        <v>3076078</v>
      </c>
      <c r="K20" s="14"/>
      <c r="M20" s="134" t="s">
        <v>547</v>
      </c>
      <c r="N20" s="32">
        <v>65</v>
      </c>
      <c r="O20" s="136">
        <v>1.5</v>
      </c>
      <c r="P20" s="135">
        <v>41257</v>
      </c>
      <c r="R20" s="32" t="s">
        <v>4112</v>
      </c>
      <c r="S20" s="134" t="s">
        <v>2977</v>
      </c>
      <c r="T20" s="134" t="s">
        <v>4663</v>
      </c>
      <c r="U20" s="32" t="s">
        <v>915</v>
      </c>
      <c r="V20" s="32" t="s">
        <v>4713</v>
      </c>
      <c r="AA20" s="17" t="s">
        <v>179</v>
      </c>
      <c r="AB20" s="8">
        <v>997</v>
      </c>
      <c r="AC20" s="14">
        <f t="shared" si="0"/>
        <v>5</v>
      </c>
      <c r="AE20"/>
      <c r="AF20"/>
      <c r="AK20" s="10"/>
      <c r="AL20" s="33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</row>
    <row r="21" spans="1:147">
      <c r="A21" s="4"/>
      <c r="B21"/>
      <c r="C21"/>
      <c r="D21" s="33"/>
      <c r="E21" s="33">
        <v>10073591</v>
      </c>
      <c r="G21" s="14" t="s">
        <v>3405</v>
      </c>
      <c r="H21" s="14" t="s">
        <v>3406</v>
      </c>
      <c r="I21" s="14" t="s">
        <v>3407</v>
      </c>
      <c r="L21" s="35"/>
      <c r="M21" s="32" t="s">
        <v>3670</v>
      </c>
      <c r="N21" s="32">
        <v>20</v>
      </c>
      <c r="O21" s="100">
        <v>0.54</v>
      </c>
      <c r="P21" s="59">
        <v>39345</v>
      </c>
      <c r="Q21" s="14"/>
      <c r="R21" s="94"/>
      <c r="S21" s="94" t="s">
        <v>2543</v>
      </c>
      <c r="T21" s="32" t="s">
        <v>2544</v>
      </c>
      <c r="U21" s="32" t="s">
        <v>2780</v>
      </c>
      <c r="V21" s="94" t="s">
        <v>4108</v>
      </c>
      <c r="AA21" s="17" t="s">
        <v>3339</v>
      </c>
      <c r="AB21" s="17">
        <v>498</v>
      </c>
      <c r="AC21" s="14">
        <f t="shared" si="0"/>
        <v>2</v>
      </c>
      <c r="AD21" s="10"/>
      <c r="AE21"/>
      <c r="AF21"/>
      <c r="AH21" s="6"/>
      <c r="AK21" s="10"/>
      <c r="AL21" s="33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</row>
    <row r="22" spans="1:147">
      <c r="B22" s="60"/>
      <c r="C22" s="32"/>
      <c r="E22" s="132" t="s">
        <v>1314</v>
      </c>
      <c r="F22" s="14"/>
      <c r="G22" s="133" t="s">
        <v>4170</v>
      </c>
      <c r="H22" s="133" t="s">
        <v>1315</v>
      </c>
      <c r="I22" s="133" t="s">
        <v>1642</v>
      </c>
      <c r="J22" s="134">
        <v>3317480</v>
      </c>
      <c r="K22" s="14"/>
      <c r="M22" s="134" t="s">
        <v>3670</v>
      </c>
      <c r="N22" s="32">
        <v>10</v>
      </c>
      <c r="O22" s="136">
        <v>0.34</v>
      </c>
      <c r="P22" s="135">
        <v>39715</v>
      </c>
      <c r="Q22" s="135">
        <v>40443</v>
      </c>
      <c r="R22" s="134" t="s">
        <v>2320</v>
      </c>
      <c r="S22" s="134" t="s">
        <v>1343</v>
      </c>
      <c r="T22" s="134" t="s">
        <v>2637</v>
      </c>
      <c r="U22" s="134" t="s">
        <v>914</v>
      </c>
      <c r="V22" s="32" t="s">
        <v>188</v>
      </c>
      <c r="AA22" s="17" t="s">
        <v>1281</v>
      </c>
      <c r="AB22" s="17">
        <v>454</v>
      </c>
      <c r="AC22" s="14">
        <f t="shared" si="0"/>
        <v>2</v>
      </c>
      <c r="AD22" s="10"/>
      <c r="AE22"/>
      <c r="AF22"/>
      <c r="AH22" s="6"/>
      <c r="AK22" s="10"/>
      <c r="AL22" s="33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</row>
    <row r="23" spans="1:147">
      <c r="B23" s="14"/>
      <c r="C23" s="32"/>
      <c r="D23" s="33"/>
      <c r="E23" s="58" t="s">
        <v>426</v>
      </c>
      <c r="G23" s="56" t="s">
        <v>233</v>
      </c>
      <c r="H23" s="56" t="s">
        <v>2553</v>
      </c>
      <c r="I23" s="14" t="s">
        <v>799</v>
      </c>
      <c r="J23" s="32">
        <v>3144704</v>
      </c>
      <c r="L23" s="56" t="s">
        <v>3871</v>
      </c>
      <c r="M23" s="32">
        <v>78704</v>
      </c>
      <c r="N23" s="32">
        <v>5</v>
      </c>
      <c r="O23" s="53">
        <v>1.2</v>
      </c>
      <c r="P23" s="59">
        <v>38338</v>
      </c>
      <c r="Q23" s="59">
        <v>38692</v>
      </c>
      <c r="R23" s="5" t="s">
        <v>1157</v>
      </c>
      <c r="S23" s="32" t="s">
        <v>591</v>
      </c>
      <c r="T23" s="32" t="s">
        <v>592</v>
      </c>
      <c r="U23" s="32" t="s">
        <v>914</v>
      </c>
      <c r="V23" s="32" t="s">
        <v>597</v>
      </c>
      <c r="AA23" s="17" t="s">
        <v>3545</v>
      </c>
      <c r="AB23" s="17">
        <v>991</v>
      </c>
      <c r="AC23" s="14">
        <f t="shared" si="0"/>
        <v>4</v>
      </c>
      <c r="AD23" s="10"/>
      <c r="AE23"/>
      <c r="AF23"/>
      <c r="AH23" s="6"/>
      <c r="AK23" s="10"/>
      <c r="AL23" s="33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</row>
    <row r="24" spans="1:147">
      <c r="A24" s="60"/>
      <c r="B24" s="14"/>
      <c r="C24" s="93"/>
      <c r="D24" s="33"/>
      <c r="E24" s="58" t="s">
        <v>234</v>
      </c>
      <c r="G24" s="56" t="s">
        <v>236</v>
      </c>
      <c r="H24" s="56" t="s">
        <v>235</v>
      </c>
      <c r="I24" s="14" t="s">
        <v>798</v>
      </c>
      <c r="L24" s="56" t="s">
        <v>3870</v>
      </c>
      <c r="M24" s="32">
        <v>78704</v>
      </c>
      <c r="N24" s="32">
        <v>21</v>
      </c>
      <c r="O24" s="53">
        <v>0.66</v>
      </c>
      <c r="P24" s="59">
        <v>38338</v>
      </c>
      <c r="Q24" s="59">
        <v>38707</v>
      </c>
      <c r="R24" s="5" t="s">
        <v>1157</v>
      </c>
      <c r="S24" s="5" t="s">
        <v>3417</v>
      </c>
      <c r="T24" s="5" t="s">
        <v>3416</v>
      </c>
      <c r="U24" s="32" t="s">
        <v>3338</v>
      </c>
      <c r="V24" s="32" t="s">
        <v>597</v>
      </c>
      <c r="AA24" s="17" t="s">
        <v>3546</v>
      </c>
      <c r="AB24" s="17">
        <v>1347</v>
      </c>
      <c r="AC24" s="14">
        <f t="shared" si="0"/>
        <v>5</v>
      </c>
      <c r="AD24" s="10"/>
      <c r="AE24"/>
      <c r="AF24"/>
      <c r="AH24" s="6"/>
      <c r="AK24" s="10"/>
      <c r="AL24" s="33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</row>
    <row r="25" spans="1:147">
      <c r="A25" s="138"/>
      <c r="B25"/>
      <c r="D25" s="33"/>
      <c r="E25" s="60">
        <v>285833</v>
      </c>
      <c r="G25" s="56" t="s">
        <v>4398</v>
      </c>
      <c r="H25" s="56" t="s">
        <v>3713</v>
      </c>
      <c r="I25" s="56" t="s">
        <v>4399</v>
      </c>
      <c r="J25" s="93">
        <v>219212</v>
      </c>
      <c r="K25" s="93"/>
      <c r="L25" s="56" t="s">
        <v>4399</v>
      </c>
      <c r="M25" s="32">
        <v>78704</v>
      </c>
      <c r="N25" s="93">
        <v>9</v>
      </c>
      <c r="O25" s="53">
        <v>0.37</v>
      </c>
      <c r="P25" s="59">
        <v>38658</v>
      </c>
      <c r="Q25" s="59">
        <v>38841</v>
      </c>
      <c r="R25" s="32" t="s">
        <v>4365</v>
      </c>
      <c r="S25" s="32" t="s">
        <v>3711</v>
      </c>
      <c r="T25" s="94" t="s">
        <v>3712</v>
      </c>
      <c r="U25" s="32" t="s">
        <v>178</v>
      </c>
      <c r="V25" s="32" t="s">
        <v>3635</v>
      </c>
      <c r="AA25" s="17" t="s">
        <v>3547</v>
      </c>
      <c r="AB25" s="17">
        <v>2608</v>
      </c>
      <c r="AC25" s="14">
        <f t="shared" si="0"/>
        <v>9</v>
      </c>
      <c r="AD25" s="10"/>
      <c r="AE25"/>
      <c r="AF25"/>
      <c r="AH25" s="6"/>
      <c r="AK25" s="10"/>
      <c r="AL25" s="33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</row>
    <row r="26" spans="1:147">
      <c r="B26" s="33"/>
      <c r="C26" s="32"/>
      <c r="E26" s="60">
        <v>308032</v>
      </c>
      <c r="G26" s="60" t="s">
        <v>1484</v>
      </c>
      <c r="H26" s="60" t="s">
        <v>467</v>
      </c>
      <c r="I26" s="60" t="s">
        <v>1485</v>
      </c>
      <c r="J26" s="93"/>
      <c r="K26" s="93"/>
      <c r="L26" s="60" t="s">
        <v>1485</v>
      </c>
      <c r="M26" s="93">
        <v>78703</v>
      </c>
      <c r="N26" s="93">
        <v>6</v>
      </c>
      <c r="O26" s="100">
        <v>0.41399999999999998</v>
      </c>
      <c r="P26" s="115">
        <v>39037</v>
      </c>
      <c r="Q26" s="115">
        <v>39155</v>
      </c>
      <c r="R26" s="93" t="s">
        <v>1296</v>
      </c>
      <c r="S26" s="93" t="s">
        <v>1567</v>
      </c>
      <c r="T26" s="93" t="s">
        <v>1568</v>
      </c>
      <c r="U26" s="32" t="s">
        <v>3338</v>
      </c>
      <c r="V26" s="32" t="s">
        <v>4362</v>
      </c>
      <c r="AA26" s="17" t="s">
        <v>3548</v>
      </c>
      <c r="AB26" s="17">
        <v>344</v>
      </c>
      <c r="AC26" s="14">
        <f t="shared" si="0"/>
        <v>2</v>
      </c>
      <c r="AD26" s="10"/>
      <c r="AE26"/>
      <c r="AF26"/>
      <c r="AH26" s="6"/>
      <c r="AK26" s="10"/>
      <c r="AL26" s="33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</row>
    <row r="27" spans="1:147">
      <c r="B27" s="14"/>
      <c r="C27" s="32"/>
      <c r="D27" s="33"/>
      <c r="E27" s="132">
        <v>10207999</v>
      </c>
      <c r="F27" s="14"/>
      <c r="G27" s="133" t="s">
        <v>289</v>
      </c>
      <c r="H27" s="133" t="s">
        <v>290</v>
      </c>
      <c r="I27" s="133" t="s">
        <v>291</v>
      </c>
      <c r="J27" s="134">
        <v>242679</v>
      </c>
      <c r="K27" s="133"/>
      <c r="M27" s="134" t="s">
        <v>547</v>
      </c>
      <c r="N27" s="32">
        <v>6</v>
      </c>
      <c r="O27" s="141">
        <v>0.374</v>
      </c>
      <c r="P27" s="135">
        <v>39751</v>
      </c>
      <c r="Q27" s="14"/>
      <c r="R27" s="134" t="s">
        <v>4112</v>
      </c>
      <c r="S27" s="134" t="s">
        <v>2859</v>
      </c>
      <c r="T27" s="134" t="s">
        <v>2255</v>
      </c>
      <c r="U27" s="134" t="s">
        <v>562</v>
      </c>
      <c r="V27" s="32" t="s">
        <v>2281</v>
      </c>
      <c r="AA27" s="17" t="s">
        <v>3549</v>
      </c>
      <c r="AB27" s="17">
        <v>892</v>
      </c>
      <c r="AC27" s="14">
        <f t="shared" si="0"/>
        <v>4</v>
      </c>
      <c r="AD27" s="10"/>
      <c r="AE27"/>
      <c r="AF27"/>
      <c r="AH27" s="6"/>
      <c r="AK27" s="10"/>
      <c r="AL27" s="33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</row>
    <row r="28" spans="1:147">
      <c r="B28" s="14"/>
      <c r="C28" s="32"/>
      <c r="D28" s="33"/>
      <c r="E28" s="132">
        <v>10195511</v>
      </c>
      <c r="F28" s="14"/>
      <c r="G28" s="133" t="s">
        <v>1638</v>
      </c>
      <c r="H28" s="133" t="s">
        <v>1639</v>
      </c>
      <c r="I28" s="133" t="s">
        <v>1637</v>
      </c>
      <c r="J28" s="134">
        <v>638756</v>
      </c>
      <c r="K28" s="14"/>
      <c r="M28" s="134" t="s">
        <v>542</v>
      </c>
      <c r="N28" s="54">
        <v>12</v>
      </c>
      <c r="O28" s="136">
        <v>0.39300000000000002</v>
      </c>
      <c r="P28" s="135">
        <v>39714</v>
      </c>
      <c r="Q28" s="14"/>
      <c r="R28" s="134" t="s">
        <v>1670</v>
      </c>
      <c r="S28" s="134" t="s">
        <v>2859</v>
      </c>
      <c r="T28" s="134" t="s">
        <v>2860</v>
      </c>
      <c r="U28" s="134" t="s">
        <v>562</v>
      </c>
      <c r="V28" s="32" t="s">
        <v>188</v>
      </c>
      <c r="AA28" s="17" t="s">
        <v>3550</v>
      </c>
      <c r="AB28" s="17">
        <v>1327</v>
      </c>
      <c r="AC28" s="14">
        <f t="shared" si="0"/>
        <v>4</v>
      </c>
      <c r="AD28" s="10"/>
      <c r="AE28"/>
      <c r="AF28"/>
      <c r="AH28" s="6"/>
      <c r="AK28" s="10"/>
      <c r="AL28" s="33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</row>
    <row r="29" spans="1:147">
      <c r="A29" s="138"/>
      <c r="B29" s="14"/>
      <c r="C29" s="32"/>
      <c r="D29" s="33"/>
      <c r="E29" s="58" t="s">
        <v>1116</v>
      </c>
      <c r="G29" s="56" t="s">
        <v>1109</v>
      </c>
      <c r="H29" s="56" t="s">
        <v>1115</v>
      </c>
      <c r="I29" s="56" t="s">
        <v>2520</v>
      </c>
      <c r="J29" s="93">
        <v>475388</v>
      </c>
      <c r="K29" s="93"/>
      <c r="L29" s="56" t="s">
        <v>2520</v>
      </c>
      <c r="M29" s="32">
        <v>78705</v>
      </c>
      <c r="N29" s="93">
        <v>128</v>
      </c>
      <c r="O29" s="100">
        <v>0.39</v>
      </c>
      <c r="P29" s="59">
        <v>39261</v>
      </c>
      <c r="Q29" s="59">
        <v>39359</v>
      </c>
      <c r="R29" s="32" t="s">
        <v>2033</v>
      </c>
      <c r="S29" s="94" t="s">
        <v>3438</v>
      </c>
      <c r="T29" s="32" t="s">
        <v>3439</v>
      </c>
      <c r="U29" s="32" t="s">
        <v>3338</v>
      </c>
      <c r="V29" s="32" t="s">
        <v>3635</v>
      </c>
      <c r="AA29" s="17" t="s">
        <v>3551</v>
      </c>
      <c r="AB29" s="8">
        <v>2586</v>
      </c>
      <c r="AC29" s="14">
        <f t="shared" si="0"/>
        <v>7</v>
      </c>
      <c r="AD29" s="10"/>
      <c r="AE29"/>
      <c r="AF29"/>
      <c r="AH29" s="6"/>
      <c r="AK29" s="10"/>
      <c r="AL29" s="33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</row>
    <row r="30" spans="1:147">
      <c r="B30" s="14"/>
      <c r="C30" s="32"/>
      <c r="D30" s="33"/>
      <c r="E30" s="58" t="s">
        <v>3510</v>
      </c>
      <c r="G30" s="14" t="s">
        <v>3151</v>
      </c>
      <c r="H30" s="60" t="s">
        <v>1669</v>
      </c>
      <c r="I30" s="60" t="s">
        <v>1469</v>
      </c>
      <c r="J30" s="93">
        <v>568814</v>
      </c>
      <c r="K30" s="93"/>
      <c r="L30" s="60" t="s">
        <v>1469</v>
      </c>
      <c r="M30" s="93">
        <v>78741</v>
      </c>
      <c r="N30" s="93">
        <v>51</v>
      </c>
      <c r="O30" s="100">
        <v>3.0289999999999999</v>
      </c>
      <c r="P30" s="115">
        <v>39071</v>
      </c>
      <c r="Q30" s="115">
        <v>39489</v>
      </c>
      <c r="R30" s="93" t="s">
        <v>1615</v>
      </c>
      <c r="S30" s="93" t="s">
        <v>398</v>
      </c>
      <c r="T30" s="93" t="s">
        <v>399</v>
      </c>
      <c r="U30" s="94" t="s">
        <v>914</v>
      </c>
      <c r="V30" s="32" t="s">
        <v>4362</v>
      </c>
      <c r="AA30" s="17" t="s">
        <v>3552</v>
      </c>
      <c r="AB30" s="17">
        <v>586</v>
      </c>
      <c r="AC30" s="14">
        <f t="shared" si="0"/>
        <v>4</v>
      </c>
      <c r="AD30" s="10"/>
      <c r="AE30"/>
      <c r="AF30"/>
      <c r="AH30" s="6"/>
      <c r="AK30" s="10"/>
      <c r="AL30" s="33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</row>
    <row r="31" spans="1:147">
      <c r="B31" s="14"/>
      <c r="C31" s="32"/>
      <c r="D31" s="33"/>
      <c r="E31" s="33">
        <v>10058887</v>
      </c>
      <c r="G31" s="14" t="s">
        <v>3667</v>
      </c>
      <c r="H31" s="14" t="s">
        <v>3668</v>
      </c>
      <c r="I31" s="14" t="s">
        <v>3669</v>
      </c>
      <c r="L31" s="35"/>
      <c r="M31" s="32" t="s">
        <v>3670</v>
      </c>
      <c r="N31" s="93">
        <v>202</v>
      </c>
      <c r="O31" s="100">
        <v>0.83</v>
      </c>
      <c r="P31" s="59">
        <v>39297</v>
      </c>
      <c r="Q31" s="14"/>
      <c r="R31" s="32" t="s">
        <v>1296</v>
      </c>
      <c r="S31" s="94" t="s">
        <v>3089</v>
      </c>
      <c r="T31" s="32" t="s">
        <v>1129</v>
      </c>
      <c r="U31" s="32" t="s">
        <v>562</v>
      </c>
      <c r="V31" s="94" t="s">
        <v>4108</v>
      </c>
      <c r="AA31" s="17" t="s">
        <v>3553</v>
      </c>
      <c r="AB31" s="17">
        <v>1495</v>
      </c>
      <c r="AC31" s="14">
        <f t="shared" si="0"/>
        <v>7</v>
      </c>
      <c r="AD31" s="10"/>
      <c r="AE31"/>
      <c r="AF31"/>
      <c r="AH31" s="6"/>
      <c r="AK31" s="10"/>
      <c r="AL31" s="33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</row>
    <row r="32" spans="1:147">
      <c r="B32" s="14"/>
      <c r="C32" s="32"/>
      <c r="D32" s="33"/>
      <c r="E32" s="60">
        <v>308024</v>
      </c>
      <c r="G32" s="60" t="s">
        <v>1482</v>
      </c>
      <c r="H32" s="60" t="s">
        <v>1565</v>
      </c>
      <c r="I32" s="60" t="s">
        <v>1483</v>
      </c>
      <c r="J32" s="93">
        <v>309590</v>
      </c>
      <c r="K32" s="93"/>
      <c r="L32" s="60" t="s">
        <v>1566</v>
      </c>
      <c r="M32" s="93">
        <v>78705</v>
      </c>
      <c r="N32" s="93">
        <v>116</v>
      </c>
      <c r="O32" s="100">
        <v>0.878</v>
      </c>
      <c r="P32" s="115">
        <v>39037</v>
      </c>
      <c r="Q32" s="115">
        <v>39213</v>
      </c>
      <c r="R32" s="93" t="s">
        <v>2033</v>
      </c>
      <c r="S32" s="93" t="s">
        <v>3714</v>
      </c>
      <c r="T32" s="93" t="s">
        <v>1398</v>
      </c>
      <c r="U32" s="94" t="s">
        <v>178</v>
      </c>
      <c r="V32" s="32" t="s">
        <v>4362</v>
      </c>
      <c r="AA32" s="17" t="s">
        <v>3554</v>
      </c>
      <c r="AB32" s="17">
        <v>1430</v>
      </c>
      <c r="AC32" s="14">
        <f t="shared" si="0"/>
        <v>6</v>
      </c>
      <c r="AD32" s="10"/>
      <c r="AE32"/>
      <c r="AF32"/>
      <c r="AH32" s="6"/>
      <c r="AK32" s="10"/>
      <c r="AL32" s="33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</row>
    <row r="33" spans="1:147">
      <c r="B33" s="14"/>
      <c r="C33" s="32"/>
      <c r="D33" s="33"/>
      <c r="E33" s="132">
        <v>10646606</v>
      </c>
      <c r="F33" s="14"/>
      <c r="G33" s="133" t="s">
        <v>3996</v>
      </c>
      <c r="H33" s="133" t="s">
        <v>3994</v>
      </c>
      <c r="I33" s="133" t="s">
        <v>3995</v>
      </c>
      <c r="J33" s="134">
        <v>389912</v>
      </c>
      <c r="K33" s="14"/>
      <c r="M33" s="134" t="s">
        <v>540</v>
      </c>
      <c r="N33" s="32">
        <v>5</v>
      </c>
      <c r="O33" s="122">
        <v>0.22</v>
      </c>
      <c r="P33" s="135">
        <v>40788</v>
      </c>
      <c r="Q33" s="14"/>
      <c r="R33" s="32" t="s">
        <v>2147</v>
      </c>
      <c r="S33" s="134" t="s">
        <v>2156</v>
      </c>
      <c r="T33" s="134" t="s">
        <v>2248</v>
      </c>
      <c r="U33" s="134" t="s">
        <v>562</v>
      </c>
      <c r="V33" s="32" t="s">
        <v>3140</v>
      </c>
      <c r="AA33" s="17" t="s">
        <v>3555</v>
      </c>
      <c r="AB33" s="17">
        <v>3350</v>
      </c>
      <c r="AC33" s="14">
        <f t="shared" si="0"/>
        <v>6</v>
      </c>
      <c r="AD33" s="10"/>
      <c r="AE33"/>
      <c r="AF33"/>
      <c r="AH33" s="6"/>
      <c r="AK33" s="10"/>
      <c r="AL33" s="33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</row>
    <row r="34" spans="1:147">
      <c r="B34" s="14"/>
      <c r="C34" s="32"/>
      <c r="D34" s="33"/>
      <c r="E34" s="132">
        <v>10863385</v>
      </c>
      <c r="F34" s="14"/>
      <c r="G34" s="133" t="s">
        <v>4630</v>
      </c>
      <c r="H34" s="133" t="s">
        <v>4629</v>
      </c>
      <c r="I34" s="133" t="s">
        <v>3995</v>
      </c>
      <c r="J34" s="134">
        <v>389912</v>
      </c>
      <c r="K34" s="14"/>
      <c r="M34" s="134" t="s">
        <v>540</v>
      </c>
      <c r="N34" s="32">
        <v>5</v>
      </c>
      <c r="O34" s="136">
        <v>0.22</v>
      </c>
      <c r="P34" s="135">
        <v>41241</v>
      </c>
      <c r="R34" s="32" t="s">
        <v>263</v>
      </c>
      <c r="S34" s="134" t="s">
        <v>4680</v>
      </c>
      <c r="T34" s="134" t="s">
        <v>2248</v>
      </c>
      <c r="U34" s="32" t="s">
        <v>915</v>
      </c>
      <c r="V34" s="32" t="s">
        <v>4713</v>
      </c>
      <c r="AA34" s="17" t="s">
        <v>3556</v>
      </c>
      <c r="AB34" s="17">
        <v>608</v>
      </c>
      <c r="AC34" s="14">
        <f t="shared" si="0"/>
        <v>1</v>
      </c>
      <c r="AD34" s="10"/>
      <c r="AE34"/>
      <c r="AF34"/>
      <c r="AH34" s="6"/>
      <c r="AK34" s="10"/>
      <c r="AL34" s="33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</row>
    <row r="35" spans="1:147">
      <c r="B35" s="14"/>
      <c r="C35" s="32"/>
      <c r="D35" s="33"/>
      <c r="E35" s="132">
        <v>10590849</v>
      </c>
      <c r="F35" s="14"/>
      <c r="G35" s="133" t="s">
        <v>214</v>
      </c>
      <c r="H35" s="133" t="s">
        <v>215</v>
      </c>
      <c r="I35" s="133" t="s">
        <v>213</v>
      </c>
      <c r="J35" s="134">
        <v>3166403</v>
      </c>
      <c r="K35" s="14"/>
      <c r="M35" s="134" t="s">
        <v>540</v>
      </c>
      <c r="N35" s="32">
        <v>70</v>
      </c>
      <c r="O35" s="136">
        <v>1.1499999999999999</v>
      </c>
      <c r="P35" s="135">
        <v>40679</v>
      </c>
      <c r="Q35" s="135">
        <v>40862</v>
      </c>
      <c r="R35" s="134" t="s">
        <v>3755</v>
      </c>
      <c r="S35" s="134" t="s">
        <v>532</v>
      </c>
      <c r="T35" s="134" t="s">
        <v>531</v>
      </c>
      <c r="U35" s="32" t="s">
        <v>3338</v>
      </c>
      <c r="V35" s="32" t="s">
        <v>3163</v>
      </c>
      <c r="AA35" s="17" t="s">
        <v>3557</v>
      </c>
      <c r="AB35" s="17">
        <v>3331</v>
      </c>
      <c r="AC35" s="14">
        <f t="shared" si="0"/>
        <v>13</v>
      </c>
      <c r="AD35" s="10"/>
      <c r="AE35"/>
      <c r="AF35"/>
      <c r="AH35" s="6"/>
      <c r="AK35" s="10"/>
      <c r="AL35" s="33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</row>
    <row r="36" spans="1:147">
      <c r="B36" s="14"/>
      <c r="C36" s="32"/>
      <c r="D36" s="33"/>
      <c r="E36" s="60">
        <v>292313</v>
      </c>
      <c r="G36" s="56" t="s">
        <v>935</v>
      </c>
      <c r="H36" s="56" t="s">
        <v>3881</v>
      </c>
      <c r="I36" s="56" t="s">
        <v>936</v>
      </c>
      <c r="J36" s="93">
        <v>589622</v>
      </c>
      <c r="K36" s="93"/>
      <c r="L36" s="56" t="s">
        <v>936</v>
      </c>
      <c r="M36" s="32">
        <v>78705</v>
      </c>
      <c r="N36" s="93">
        <v>138</v>
      </c>
      <c r="O36" s="100">
        <v>0.91830000000000001</v>
      </c>
      <c r="P36" s="59">
        <v>38800</v>
      </c>
      <c r="Q36" s="59">
        <v>38901</v>
      </c>
      <c r="R36" s="32" t="s">
        <v>2033</v>
      </c>
      <c r="S36" s="94" t="s">
        <v>866</v>
      </c>
      <c r="T36" s="32" t="s">
        <v>867</v>
      </c>
      <c r="U36" s="32" t="s">
        <v>3338</v>
      </c>
      <c r="V36" s="32" t="s">
        <v>1969</v>
      </c>
      <c r="AA36" s="17" t="s">
        <v>3558</v>
      </c>
      <c r="AB36" s="17">
        <v>1999</v>
      </c>
      <c r="AC36" s="14">
        <f t="shared" si="0"/>
        <v>11</v>
      </c>
      <c r="AD36" s="10"/>
      <c r="AE36"/>
      <c r="AF36"/>
      <c r="AH36" s="6"/>
      <c r="AK36" s="10"/>
      <c r="AL36" s="33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</row>
    <row r="37" spans="1:147">
      <c r="B37" s="14"/>
      <c r="C37" s="32"/>
      <c r="D37" s="33"/>
      <c r="E37" s="132">
        <v>10705506</v>
      </c>
      <c r="F37" s="14"/>
      <c r="G37" s="133" t="s">
        <v>1867</v>
      </c>
      <c r="H37" s="133" t="s">
        <v>1866</v>
      </c>
      <c r="I37" s="133" t="s">
        <v>4139</v>
      </c>
      <c r="J37" s="134">
        <v>3322549</v>
      </c>
      <c r="K37" s="133"/>
      <c r="M37" s="134" t="s">
        <v>547</v>
      </c>
      <c r="N37" s="32">
        <f>329+30</f>
        <v>359</v>
      </c>
      <c r="O37" s="142">
        <v>10.345000000000001</v>
      </c>
      <c r="P37" s="135">
        <v>40925</v>
      </c>
      <c r="Q37" s="135">
        <v>41192</v>
      </c>
      <c r="R37" s="134" t="s">
        <v>1892</v>
      </c>
      <c r="S37" s="134" t="s">
        <v>3723</v>
      </c>
      <c r="T37" s="134" t="s">
        <v>2250</v>
      </c>
      <c r="U37" s="134" t="s">
        <v>914</v>
      </c>
      <c r="V37" s="32" t="s">
        <v>4441</v>
      </c>
      <c r="AA37" s="17" t="s">
        <v>3559</v>
      </c>
      <c r="AB37" s="17">
        <v>296</v>
      </c>
      <c r="AC37" s="14">
        <f t="shared" si="0"/>
        <v>1</v>
      </c>
      <c r="AD37" s="10"/>
      <c r="AE37"/>
      <c r="AF37"/>
      <c r="AH37" s="6"/>
      <c r="AK37" s="10"/>
      <c r="AL37" s="33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</row>
    <row r="38" spans="1:147">
      <c r="B38" s="14"/>
      <c r="C38" s="32"/>
      <c r="D38" s="33"/>
      <c r="E38" s="132">
        <v>10388064</v>
      </c>
      <c r="F38" s="14"/>
      <c r="G38" s="133" t="s">
        <v>2724</v>
      </c>
      <c r="H38" s="133" t="s">
        <v>2722</v>
      </c>
      <c r="I38" s="133" t="s">
        <v>2723</v>
      </c>
      <c r="J38" s="134">
        <v>865088</v>
      </c>
      <c r="K38" s="14"/>
      <c r="L38" s="133"/>
      <c r="M38" s="134" t="s">
        <v>547</v>
      </c>
      <c r="N38" s="62">
        <v>6</v>
      </c>
      <c r="O38" s="142">
        <v>1</v>
      </c>
      <c r="P38" s="135">
        <v>40192</v>
      </c>
      <c r="Q38" s="135">
        <v>40556</v>
      </c>
      <c r="R38" s="134" t="s">
        <v>1993</v>
      </c>
      <c r="S38" s="134" t="s">
        <v>1994</v>
      </c>
      <c r="T38" s="134" t="s">
        <v>2255</v>
      </c>
      <c r="U38" s="134" t="s">
        <v>914</v>
      </c>
      <c r="V38" s="32" t="s">
        <v>950</v>
      </c>
      <c r="AA38" s="17" t="s">
        <v>3560</v>
      </c>
      <c r="AB38" s="8">
        <v>2074</v>
      </c>
      <c r="AC38" s="14">
        <f t="shared" si="0"/>
        <v>9</v>
      </c>
      <c r="AD38" s="10"/>
      <c r="AE38"/>
      <c r="AF38"/>
      <c r="AH38" s="6"/>
      <c r="AK38" s="10"/>
      <c r="AL38" s="33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</row>
    <row r="39" spans="1:147">
      <c r="B39" s="14"/>
      <c r="C39" s="32"/>
      <c r="D39" s="33"/>
      <c r="E39" s="132">
        <v>10707153</v>
      </c>
      <c r="F39" s="14"/>
      <c r="G39" s="133" t="s">
        <v>1878</v>
      </c>
      <c r="H39" s="133" t="s">
        <v>1877</v>
      </c>
      <c r="I39" s="133" t="s">
        <v>4141</v>
      </c>
      <c r="J39" s="134">
        <v>613660</v>
      </c>
      <c r="K39" s="133"/>
      <c r="M39" s="134" t="s">
        <v>4188</v>
      </c>
      <c r="N39" s="32">
        <v>248</v>
      </c>
      <c r="O39" s="142">
        <v>5.6</v>
      </c>
      <c r="P39" s="135">
        <v>40926</v>
      </c>
      <c r="Q39" s="135">
        <v>41184</v>
      </c>
      <c r="R39" s="134" t="s">
        <v>263</v>
      </c>
      <c r="S39" s="134" t="s">
        <v>356</v>
      </c>
      <c r="T39" s="134" t="s">
        <v>120</v>
      </c>
      <c r="U39" s="134" t="s">
        <v>914</v>
      </c>
      <c r="V39" s="32" t="s">
        <v>4441</v>
      </c>
      <c r="AA39" s="17" t="s">
        <v>3561</v>
      </c>
      <c r="AB39" s="17">
        <v>1100</v>
      </c>
      <c r="AC39" s="14">
        <f t="shared" si="0"/>
        <v>8</v>
      </c>
      <c r="AD39" s="10"/>
      <c r="AE39"/>
      <c r="AF39"/>
      <c r="AH39" s="6"/>
      <c r="AK39" s="10"/>
      <c r="AL39" s="33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</row>
    <row r="40" spans="1:147">
      <c r="B40" s="14"/>
      <c r="C40" s="32"/>
      <c r="D40" s="33"/>
      <c r="E40" s="60">
        <v>247088</v>
      </c>
      <c r="G40" s="56" t="s">
        <v>4221</v>
      </c>
      <c r="H40" s="56" t="s">
        <v>4222</v>
      </c>
      <c r="I40" s="56" t="s">
        <v>3580</v>
      </c>
      <c r="J40" s="93"/>
      <c r="K40" s="93"/>
      <c r="L40" s="14" t="s">
        <v>3581</v>
      </c>
      <c r="M40" s="73">
        <v>78705</v>
      </c>
      <c r="N40" s="32">
        <v>6</v>
      </c>
      <c r="O40" s="53">
        <v>0.18</v>
      </c>
      <c r="P40" s="59">
        <v>38376</v>
      </c>
      <c r="Q40" s="59">
        <v>38440</v>
      </c>
      <c r="R40" s="32" t="s">
        <v>1157</v>
      </c>
      <c r="S40" s="32" t="s">
        <v>3582</v>
      </c>
      <c r="T40" s="86" t="s">
        <v>2860</v>
      </c>
      <c r="U40" s="32" t="s">
        <v>3338</v>
      </c>
      <c r="V40" s="32" t="s">
        <v>2473</v>
      </c>
      <c r="AA40" s="17" t="s">
        <v>3562</v>
      </c>
      <c r="AB40" s="32">
        <v>1363</v>
      </c>
      <c r="AC40" s="14">
        <f t="shared" si="0"/>
        <v>6</v>
      </c>
      <c r="AD40" s="10"/>
      <c r="AE40"/>
      <c r="AF40"/>
      <c r="AH40" s="6"/>
      <c r="AK40" s="10"/>
      <c r="AL40" s="33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</row>
    <row r="41" spans="1:147">
      <c r="B41" s="14"/>
      <c r="C41" s="32"/>
      <c r="D41" s="33"/>
      <c r="E41" s="132">
        <v>10725295</v>
      </c>
      <c r="F41" s="14"/>
      <c r="G41" s="133" t="s">
        <v>1871</v>
      </c>
      <c r="H41" s="133" t="s">
        <v>1870</v>
      </c>
      <c r="I41" s="133" t="s">
        <v>4690</v>
      </c>
      <c r="J41" s="134">
        <v>129812</v>
      </c>
      <c r="K41" s="133"/>
      <c r="M41" s="134" t="s">
        <v>4109</v>
      </c>
      <c r="N41" s="32">
        <v>370</v>
      </c>
      <c r="O41" s="142">
        <v>0.97199999999999998</v>
      </c>
      <c r="P41" s="135">
        <v>40963</v>
      </c>
      <c r="Q41" s="135">
        <v>41226</v>
      </c>
      <c r="R41" s="134" t="s">
        <v>263</v>
      </c>
      <c r="S41" s="134" t="s">
        <v>3727</v>
      </c>
      <c r="T41" s="134" t="s">
        <v>1885</v>
      </c>
      <c r="U41" s="134" t="s">
        <v>914</v>
      </c>
      <c r="V41" s="32" t="s">
        <v>4441</v>
      </c>
      <c r="AA41" s="17" t="s">
        <v>3563</v>
      </c>
      <c r="AB41" s="8">
        <v>453</v>
      </c>
      <c r="AC41" s="14">
        <f t="shared" si="0"/>
        <v>1</v>
      </c>
      <c r="AD41" s="10"/>
      <c r="AE41"/>
      <c r="AF41"/>
      <c r="AH41" s="6"/>
      <c r="AK41" s="10"/>
      <c r="AL41" s="33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</row>
    <row r="42" spans="1:147">
      <c r="B42" s="14"/>
      <c r="C42" s="32"/>
      <c r="D42" s="33"/>
      <c r="E42" s="60">
        <v>282873</v>
      </c>
      <c r="G42" s="56" t="s">
        <v>3372</v>
      </c>
      <c r="H42" s="56" t="s">
        <v>3951</v>
      </c>
      <c r="I42" s="14" t="s">
        <v>3942</v>
      </c>
      <c r="J42" s="32">
        <v>664898</v>
      </c>
      <c r="L42" s="56" t="s">
        <v>3373</v>
      </c>
      <c r="M42" s="32">
        <v>78704</v>
      </c>
      <c r="N42" s="93">
        <v>137</v>
      </c>
      <c r="O42" s="53">
        <v>1.8</v>
      </c>
      <c r="P42" s="59">
        <v>38498</v>
      </c>
      <c r="Q42" s="59">
        <v>38742</v>
      </c>
      <c r="R42" s="32" t="s">
        <v>604</v>
      </c>
      <c r="S42" s="32" t="s">
        <v>3952</v>
      </c>
      <c r="T42" s="94" t="s">
        <v>1129</v>
      </c>
      <c r="U42" s="94" t="s">
        <v>3338</v>
      </c>
      <c r="V42" s="32" t="s">
        <v>3050</v>
      </c>
      <c r="AA42" s="17" t="s">
        <v>3564</v>
      </c>
      <c r="AB42" s="8">
        <v>43</v>
      </c>
      <c r="AC42" s="14">
        <f t="shared" si="0"/>
        <v>3</v>
      </c>
      <c r="AD42" s="10"/>
      <c r="AE42"/>
      <c r="AF42"/>
      <c r="AH42" s="6"/>
      <c r="AK42" s="10"/>
      <c r="AL42" s="33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</row>
    <row r="43" spans="1:147">
      <c r="B43" s="14"/>
      <c r="C43" s="32"/>
      <c r="D43" s="33"/>
      <c r="E43" s="132">
        <v>10691630</v>
      </c>
      <c r="F43" s="14"/>
      <c r="G43" s="133" t="s">
        <v>1158</v>
      </c>
      <c r="H43" s="133" t="s">
        <v>2947</v>
      </c>
      <c r="I43" s="133" t="s">
        <v>1159</v>
      </c>
      <c r="J43" s="134">
        <v>216823</v>
      </c>
      <c r="K43" s="133"/>
      <c r="M43" s="134" t="s">
        <v>3958</v>
      </c>
      <c r="N43" s="134">
        <v>34</v>
      </c>
      <c r="O43" s="136">
        <v>3.32</v>
      </c>
      <c r="P43" s="59">
        <v>40886</v>
      </c>
      <c r="Q43" s="14"/>
      <c r="R43" s="134" t="s">
        <v>4258</v>
      </c>
      <c r="S43" s="134" t="s">
        <v>127</v>
      </c>
      <c r="T43" s="134" t="s">
        <v>1991</v>
      </c>
      <c r="U43" s="134" t="s">
        <v>915</v>
      </c>
      <c r="V43" s="32" t="s">
        <v>664</v>
      </c>
      <c r="AA43" s="17" t="s">
        <v>3565</v>
      </c>
      <c r="AB43" s="17">
        <v>1304</v>
      </c>
      <c r="AC43" s="14">
        <f t="shared" si="0"/>
        <v>7</v>
      </c>
      <c r="AD43" s="10"/>
      <c r="AE43"/>
      <c r="AF43"/>
      <c r="AH43" s="6"/>
      <c r="AK43" s="10"/>
      <c r="AL43" s="33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</row>
    <row r="44" spans="1:147">
      <c r="B44" s="14"/>
      <c r="C44" s="32"/>
      <c r="D44" s="33"/>
      <c r="E44" s="33">
        <v>10321968</v>
      </c>
      <c r="F44" s="14"/>
      <c r="G44" s="14" t="s">
        <v>1362</v>
      </c>
      <c r="H44" s="14" t="s">
        <v>1360</v>
      </c>
      <c r="I44" s="14" t="s">
        <v>1361</v>
      </c>
      <c r="J44" s="32">
        <v>628892</v>
      </c>
      <c r="K44" s="14"/>
      <c r="M44" s="32" t="s">
        <v>540</v>
      </c>
      <c r="N44" s="32">
        <v>5</v>
      </c>
      <c r="O44" s="122">
        <v>0.17</v>
      </c>
      <c r="P44" s="59">
        <v>40030</v>
      </c>
      <c r="Q44" s="59">
        <v>40210</v>
      </c>
      <c r="R44" s="32" t="s">
        <v>1670</v>
      </c>
      <c r="S44" s="32" t="s">
        <v>1312</v>
      </c>
      <c r="T44" s="32" t="s">
        <v>1313</v>
      </c>
      <c r="U44" s="94" t="s">
        <v>3338</v>
      </c>
      <c r="V44" s="32" t="s">
        <v>3389</v>
      </c>
      <c r="AA44" s="17" t="s">
        <v>3566</v>
      </c>
      <c r="AB44" s="8">
        <v>1747</v>
      </c>
      <c r="AC44" s="14">
        <f t="shared" si="0"/>
        <v>8</v>
      </c>
      <c r="AD44" s="10"/>
      <c r="AE44"/>
      <c r="AF44"/>
      <c r="AH44" s="6"/>
      <c r="AK44" s="10"/>
      <c r="AL44" s="33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</row>
    <row r="45" spans="1:147">
      <c r="B45" s="14"/>
      <c r="C45" s="32"/>
      <c r="D45" s="33"/>
      <c r="E45" s="33">
        <v>10072746</v>
      </c>
      <c r="G45" s="14" t="s">
        <v>3685</v>
      </c>
      <c r="H45" s="14" t="s">
        <v>3403</v>
      </c>
      <c r="I45" s="14" t="s">
        <v>3404</v>
      </c>
      <c r="L45" s="35"/>
      <c r="M45" s="32" t="s">
        <v>547</v>
      </c>
      <c r="N45" s="93">
        <v>11</v>
      </c>
      <c r="O45" s="100">
        <v>1.1000000000000001</v>
      </c>
      <c r="P45" s="59">
        <v>39343</v>
      </c>
      <c r="Q45" s="14"/>
      <c r="R45" s="32" t="s">
        <v>1296</v>
      </c>
      <c r="S45" s="94" t="s">
        <v>1117</v>
      </c>
      <c r="T45" s="32" t="s">
        <v>1118</v>
      </c>
      <c r="U45" s="32" t="s">
        <v>562</v>
      </c>
      <c r="V45" s="94" t="s">
        <v>4108</v>
      </c>
      <c r="AA45" s="17" t="s">
        <v>3567</v>
      </c>
      <c r="AB45" s="8">
        <v>1540</v>
      </c>
      <c r="AC45" s="14">
        <f t="shared" si="0"/>
        <v>6</v>
      </c>
      <c r="AD45" s="10"/>
      <c r="AE45"/>
      <c r="AF45"/>
      <c r="AH45" s="6"/>
      <c r="AK45" s="10"/>
      <c r="AL45" s="33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</row>
    <row r="46" spans="1:147">
      <c r="A46" s="138"/>
      <c r="B46" s="14"/>
      <c r="C46" s="32"/>
      <c r="D46" s="33"/>
      <c r="E46" s="60">
        <v>10563338</v>
      </c>
      <c r="G46" s="57" t="s">
        <v>4125</v>
      </c>
      <c r="H46" s="57" t="s">
        <v>4123</v>
      </c>
      <c r="I46" s="57" t="s">
        <v>4126</v>
      </c>
      <c r="J46" s="93">
        <v>625400</v>
      </c>
      <c r="K46" s="93"/>
      <c r="M46" s="73">
        <v>78701</v>
      </c>
      <c r="N46" s="32">
        <v>277</v>
      </c>
      <c r="O46" s="53">
        <v>1.385</v>
      </c>
      <c r="P46" s="59">
        <v>40624</v>
      </c>
      <c r="Q46" s="59">
        <v>40785</v>
      </c>
      <c r="R46" s="32" t="s">
        <v>2147</v>
      </c>
      <c r="S46" s="32" t="s">
        <v>4124</v>
      </c>
      <c r="T46" s="86" t="s">
        <v>2249</v>
      </c>
      <c r="U46" s="32" t="s">
        <v>178</v>
      </c>
      <c r="V46" s="94" t="s">
        <v>2582</v>
      </c>
      <c r="AA46" s="17" t="s">
        <v>2848</v>
      </c>
      <c r="AB46" s="8">
        <v>1392</v>
      </c>
      <c r="AC46" s="14">
        <f t="shared" si="0"/>
        <v>9</v>
      </c>
      <c r="AD46" s="10"/>
      <c r="AE46"/>
      <c r="AF46"/>
      <c r="AH46" s="6"/>
      <c r="AK46" s="10"/>
      <c r="AL46" s="33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</row>
    <row r="47" spans="1:147">
      <c r="B47" s="14"/>
      <c r="C47" s="32"/>
      <c r="D47" s="33"/>
      <c r="E47" s="33" t="s">
        <v>2073</v>
      </c>
      <c r="G47" s="14" t="s">
        <v>397</v>
      </c>
      <c r="H47" s="14" t="s">
        <v>2072</v>
      </c>
      <c r="I47" s="14" t="s">
        <v>43</v>
      </c>
      <c r="J47" s="32">
        <v>335096</v>
      </c>
      <c r="M47" s="32">
        <v>78704</v>
      </c>
      <c r="N47" s="32">
        <v>23</v>
      </c>
      <c r="O47" s="53">
        <v>1.45</v>
      </c>
      <c r="P47" s="59">
        <v>39524</v>
      </c>
      <c r="Q47" s="14"/>
      <c r="R47" s="32" t="s">
        <v>4112</v>
      </c>
      <c r="S47" s="94" t="s">
        <v>2101</v>
      </c>
      <c r="T47" s="32" t="s">
        <v>2102</v>
      </c>
      <c r="U47" s="134" t="s">
        <v>562</v>
      </c>
      <c r="V47" s="32" t="s">
        <v>3923</v>
      </c>
      <c r="AA47" s="17" t="s">
        <v>345</v>
      </c>
      <c r="AB47" s="8">
        <v>2311</v>
      </c>
      <c r="AC47" s="14">
        <f t="shared" si="0"/>
        <v>8</v>
      </c>
      <c r="AD47" s="10"/>
      <c r="AE47"/>
      <c r="AF47"/>
      <c r="AH47" s="6"/>
      <c r="AK47" s="10"/>
      <c r="AL47" s="33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</row>
    <row r="48" spans="1:147">
      <c r="B48" s="14"/>
      <c r="C48" s="32"/>
      <c r="D48" s="33"/>
      <c r="E48" s="60">
        <v>289762</v>
      </c>
      <c r="G48" s="56" t="s">
        <v>818</v>
      </c>
      <c r="H48" s="56" t="s">
        <v>8</v>
      </c>
      <c r="I48" s="56" t="s">
        <v>819</v>
      </c>
      <c r="J48" s="93"/>
      <c r="K48" s="93"/>
      <c r="L48" s="56" t="s">
        <v>819</v>
      </c>
      <c r="M48" s="32">
        <v>78734</v>
      </c>
      <c r="N48" s="93">
        <v>18</v>
      </c>
      <c r="O48" s="100">
        <v>4</v>
      </c>
      <c r="P48" s="59">
        <v>38785</v>
      </c>
      <c r="R48" s="32" t="s">
        <v>4112</v>
      </c>
      <c r="S48" s="32" t="s">
        <v>873</v>
      </c>
      <c r="T48" s="86" t="s">
        <v>874</v>
      </c>
      <c r="U48" s="32" t="s">
        <v>562</v>
      </c>
      <c r="V48" s="32" t="s">
        <v>1969</v>
      </c>
      <c r="AA48" s="17" t="s">
        <v>1379</v>
      </c>
      <c r="AB48" s="17">
        <f>1729</f>
        <v>1729</v>
      </c>
      <c r="AC48" s="14">
        <f t="shared" si="0"/>
        <v>10</v>
      </c>
      <c r="AD48" s="10"/>
      <c r="AE48"/>
      <c r="AF48"/>
      <c r="AH48" s="6"/>
      <c r="AK48" s="10"/>
      <c r="AL48" s="33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</row>
    <row r="49" spans="1:147">
      <c r="B49" s="14"/>
      <c r="C49" s="32"/>
      <c r="D49" s="33"/>
      <c r="E49" s="132">
        <v>10711747</v>
      </c>
      <c r="F49" s="14"/>
      <c r="G49" s="133" t="s">
        <v>1851</v>
      </c>
      <c r="H49" s="133" t="s">
        <v>1850</v>
      </c>
      <c r="I49" s="133" t="s">
        <v>1852</v>
      </c>
      <c r="J49" s="134">
        <v>362546</v>
      </c>
      <c r="K49" s="133"/>
      <c r="M49" s="134" t="s">
        <v>542</v>
      </c>
      <c r="N49" s="32">
        <v>27</v>
      </c>
      <c r="O49" s="142">
        <v>0.33</v>
      </c>
      <c r="P49" s="135">
        <v>40938</v>
      </c>
      <c r="Q49" s="14"/>
      <c r="R49" s="134" t="s">
        <v>263</v>
      </c>
      <c r="S49" s="134" t="s">
        <v>3717</v>
      </c>
      <c r="T49" s="134" t="s">
        <v>1882</v>
      </c>
      <c r="U49" s="134" t="s">
        <v>915</v>
      </c>
      <c r="V49" s="32" t="s">
        <v>4441</v>
      </c>
      <c r="AA49" s="17" t="s">
        <v>2842</v>
      </c>
      <c r="AB49" s="37">
        <v>2324.56</v>
      </c>
      <c r="AC49" s="14">
        <f t="shared" si="0"/>
        <v>12</v>
      </c>
      <c r="AD49" s="10"/>
      <c r="AE49"/>
      <c r="AF49"/>
      <c r="AH49" s="6"/>
      <c r="AK49" s="10"/>
      <c r="AL49" s="33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</row>
    <row r="50" spans="1:147">
      <c r="B50" s="14"/>
      <c r="C50" s="32"/>
      <c r="D50" s="33"/>
      <c r="E50" s="60">
        <v>10047565</v>
      </c>
      <c r="G50" s="56" t="s">
        <v>1110</v>
      </c>
      <c r="H50" s="56" t="s">
        <v>1106</v>
      </c>
      <c r="I50" s="56" t="s">
        <v>1111</v>
      </c>
      <c r="J50" s="93">
        <v>3301130</v>
      </c>
      <c r="K50" s="93"/>
      <c r="L50" s="56" t="s">
        <v>1111</v>
      </c>
      <c r="M50" s="93">
        <v>78751</v>
      </c>
      <c r="N50" s="93">
        <v>5</v>
      </c>
      <c r="O50" s="100">
        <v>0.28299999999999997</v>
      </c>
      <c r="P50" s="59">
        <v>39261</v>
      </c>
      <c r="Q50" s="115">
        <v>39492</v>
      </c>
      <c r="R50" s="94" t="s">
        <v>1296</v>
      </c>
      <c r="S50" s="94" t="s">
        <v>1117</v>
      </c>
      <c r="T50" s="32" t="s">
        <v>1118</v>
      </c>
      <c r="U50" s="32" t="s">
        <v>3338</v>
      </c>
      <c r="V50" s="94" t="s">
        <v>2284</v>
      </c>
      <c r="AA50" s="17" t="s">
        <v>3002</v>
      </c>
      <c r="AB50" s="38">
        <v>2481</v>
      </c>
      <c r="AC50" s="14">
        <f t="shared" ref="AC50:AC81" si="1">COUNTIF(V$18:V$891,AA50)</f>
        <v>11</v>
      </c>
      <c r="AD50" s="10"/>
      <c r="AE50"/>
      <c r="AF50"/>
      <c r="AH50" s="6"/>
      <c r="AK50" s="10"/>
      <c r="AL50" s="33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</row>
    <row r="51" spans="1:147">
      <c r="B51" s="14"/>
      <c r="C51" s="32"/>
      <c r="D51" s="33"/>
      <c r="E51" s="132">
        <v>10863945</v>
      </c>
      <c r="F51" s="14"/>
      <c r="G51" s="133" t="s">
        <v>4641</v>
      </c>
      <c r="H51" s="133" t="s">
        <v>4640</v>
      </c>
      <c r="I51" s="133" t="s">
        <v>4708</v>
      </c>
      <c r="J51" s="134">
        <v>3172502</v>
      </c>
      <c r="K51" s="14"/>
      <c r="M51" s="134" t="s">
        <v>3958</v>
      </c>
      <c r="N51" s="32">
        <v>352</v>
      </c>
      <c r="O51" s="136">
        <v>18.2</v>
      </c>
      <c r="P51" s="135">
        <v>41242</v>
      </c>
      <c r="R51" s="32" t="s">
        <v>4112</v>
      </c>
      <c r="S51" s="134" t="s">
        <v>4682</v>
      </c>
      <c r="T51" s="134" t="s">
        <v>2249</v>
      </c>
      <c r="U51" s="32" t="s">
        <v>915</v>
      </c>
      <c r="V51" s="32" t="s">
        <v>4713</v>
      </c>
      <c r="AA51" s="17" t="s">
        <v>4271</v>
      </c>
      <c r="AB51" s="38">
        <v>1936</v>
      </c>
      <c r="AC51" s="14">
        <f t="shared" si="1"/>
        <v>13</v>
      </c>
      <c r="AD51" s="10"/>
      <c r="AE51"/>
      <c r="AF51"/>
      <c r="AH51" s="6"/>
      <c r="AK51" s="10"/>
      <c r="AL51" s="33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</row>
    <row r="52" spans="1:147">
      <c r="B52" s="14"/>
      <c r="C52" s="32"/>
      <c r="D52" s="33"/>
      <c r="E52" s="60">
        <v>242108</v>
      </c>
      <c r="G52" s="56" t="s">
        <v>1423</v>
      </c>
      <c r="H52" s="56" t="s">
        <v>1153</v>
      </c>
      <c r="I52" s="14" t="s">
        <v>794</v>
      </c>
      <c r="L52" s="56" t="s">
        <v>1424</v>
      </c>
      <c r="M52" s="32">
        <v>78751</v>
      </c>
      <c r="N52" s="32">
        <v>10</v>
      </c>
      <c r="O52" s="53">
        <v>0.94899999999999995</v>
      </c>
      <c r="P52" s="59">
        <v>38280</v>
      </c>
      <c r="Q52" s="59">
        <v>38436</v>
      </c>
      <c r="R52" s="5" t="s">
        <v>604</v>
      </c>
      <c r="S52" s="5" t="s">
        <v>806</v>
      </c>
      <c r="T52" s="5" t="s">
        <v>4111</v>
      </c>
      <c r="U52" s="32" t="s">
        <v>3338</v>
      </c>
      <c r="V52" s="32" t="s">
        <v>597</v>
      </c>
      <c r="AA52" s="17" t="s">
        <v>1768</v>
      </c>
      <c r="AB52" s="38">
        <v>3739</v>
      </c>
      <c r="AC52" s="14">
        <f t="shared" si="1"/>
        <v>15</v>
      </c>
      <c r="AD52" s="10"/>
      <c r="AE52"/>
      <c r="AF52"/>
      <c r="AH52" s="6"/>
      <c r="AK52" s="10"/>
      <c r="AL52" s="33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</row>
    <row r="53" spans="1:147">
      <c r="B53" s="14"/>
      <c r="C53" s="32"/>
      <c r="D53" s="33"/>
      <c r="E53" s="132">
        <v>10727181</v>
      </c>
      <c r="F53" s="14"/>
      <c r="G53" s="133" t="s">
        <v>1854</v>
      </c>
      <c r="H53" s="133" t="s">
        <v>1853</v>
      </c>
      <c r="I53" s="133" t="s">
        <v>1855</v>
      </c>
      <c r="J53" s="134">
        <v>516351</v>
      </c>
      <c r="K53" s="133"/>
      <c r="M53" s="134" t="s">
        <v>3661</v>
      </c>
      <c r="N53" s="32">
        <v>10</v>
      </c>
      <c r="O53" s="142">
        <v>0.32100000000000001</v>
      </c>
      <c r="P53" s="135">
        <v>40968</v>
      </c>
      <c r="Q53" s="135">
        <v>41270</v>
      </c>
      <c r="R53" s="134" t="s">
        <v>1892</v>
      </c>
      <c r="S53" s="134" t="s">
        <v>3718</v>
      </c>
      <c r="T53" s="134" t="s">
        <v>1883</v>
      </c>
      <c r="U53" s="134" t="s">
        <v>914</v>
      </c>
      <c r="V53" s="32" t="s">
        <v>4441</v>
      </c>
      <c r="AA53" s="17" t="s">
        <v>3831</v>
      </c>
      <c r="AB53" s="39">
        <v>1585</v>
      </c>
      <c r="AC53" s="14">
        <f t="shared" si="1"/>
        <v>5</v>
      </c>
      <c r="AD53" s="10"/>
      <c r="AE53"/>
      <c r="AF53"/>
      <c r="AH53" s="6"/>
      <c r="AK53" s="10"/>
      <c r="AL53" s="33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</row>
    <row r="54" spans="1:147">
      <c r="B54" s="14"/>
      <c r="C54" s="32"/>
      <c r="D54" s="33"/>
      <c r="E54" s="60">
        <v>292312</v>
      </c>
      <c r="G54" s="56" t="s">
        <v>821</v>
      </c>
      <c r="H54" s="56" t="s">
        <v>876</v>
      </c>
      <c r="I54" s="56" t="s">
        <v>1951</v>
      </c>
      <c r="J54" s="93">
        <v>3202397</v>
      </c>
      <c r="K54" s="93"/>
      <c r="L54" s="56" t="s">
        <v>3054</v>
      </c>
      <c r="M54" s="32">
        <v>78705</v>
      </c>
      <c r="N54" s="93">
        <v>100</v>
      </c>
      <c r="O54" s="100">
        <v>0.61870000000000003</v>
      </c>
      <c r="P54" s="59">
        <v>38800</v>
      </c>
      <c r="Q54" s="59">
        <v>38901</v>
      </c>
      <c r="R54" s="32" t="s">
        <v>2033</v>
      </c>
      <c r="S54" s="94" t="s">
        <v>866</v>
      </c>
      <c r="T54" s="32" t="s">
        <v>867</v>
      </c>
      <c r="U54" s="32" t="s">
        <v>3338</v>
      </c>
      <c r="V54" s="32" t="s">
        <v>1969</v>
      </c>
      <c r="AA54" s="17" t="s">
        <v>1089</v>
      </c>
      <c r="AB54" s="32">
        <v>3662</v>
      </c>
      <c r="AC54" s="14">
        <f t="shared" si="1"/>
        <v>10</v>
      </c>
      <c r="AD54" s="10"/>
      <c r="AE54"/>
      <c r="AF54"/>
      <c r="AH54" s="6"/>
      <c r="AK54" s="10"/>
      <c r="AL54" s="33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</row>
    <row r="55" spans="1:147">
      <c r="B55" s="14"/>
      <c r="C55" s="32"/>
      <c r="D55" s="33"/>
      <c r="E55" s="60">
        <v>278840</v>
      </c>
      <c r="G55" s="56" t="s">
        <v>3319</v>
      </c>
      <c r="H55" s="56" t="s">
        <v>1237</v>
      </c>
      <c r="I55" s="56" t="s">
        <v>1237</v>
      </c>
      <c r="J55" s="93">
        <v>219609</v>
      </c>
      <c r="K55" s="93"/>
      <c r="L55" s="56" t="s">
        <v>3320</v>
      </c>
      <c r="M55" s="32">
        <v>78731</v>
      </c>
      <c r="N55" s="41">
        <v>4</v>
      </c>
      <c r="O55" s="100">
        <v>0.39</v>
      </c>
      <c r="P55" s="59">
        <v>38573</v>
      </c>
      <c r="Q55" s="59">
        <v>38691</v>
      </c>
      <c r="R55" s="32" t="s">
        <v>604</v>
      </c>
      <c r="S55" s="32" t="s">
        <v>1974</v>
      </c>
      <c r="T55" s="32" t="s">
        <v>1975</v>
      </c>
      <c r="U55" s="94" t="s">
        <v>3338</v>
      </c>
      <c r="V55" s="32" t="s">
        <v>738</v>
      </c>
      <c r="AA55" s="17" t="s">
        <v>1090</v>
      </c>
      <c r="AB55" s="32">
        <v>4143</v>
      </c>
      <c r="AC55" s="14">
        <f t="shared" si="1"/>
        <v>21</v>
      </c>
      <c r="AD55" s="10"/>
      <c r="AE55"/>
      <c r="AF55"/>
      <c r="AH55" s="6"/>
      <c r="AK55" s="10"/>
      <c r="AL55" s="33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</row>
    <row r="56" spans="1:147">
      <c r="B56" s="14"/>
      <c r="C56" s="32"/>
      <c r="D56" s="33"/>
      <c r="E56" s="60">
        <v>251107</v>
      </c>
      <c r="G56" s="56" t="s">
        <v>381</v>
      </c>
      <c r="H56" s="56" t="s">
        <v>3583</v>
      </c>
      <c r="I56" s="56" t="s">
        <v>3584</v>
      </c>
      <c r="J56" s="93">
        <v>201278</v>
      </c>
      <c r="K56" s="93"/>
      <c r="L56" s="56" t="s">
        <v>2472</v>
      </c>
      <c r="M56" s="73">
        <v>78701</v>
      </c>
      <c r="N56" s="32">
        <v>16</v>
      </c>
      <c r="O56" s="53">
        <v>0.2</v>
      </c>
      <c r="P56" s="59">
        <v>38434</v>
      </c>
      <c r="Q56" s="59">
        <v>38660</v>
      </c>
      <c r="R56" s="32" t="s">
        <v>1157</v>
      </c>
      <c r="S56" s="32" t="s">
        <v>4287</v>
      </c>
      <c r="T56" s="86" t="s">
        <v>1398</v>
      </c>
      <c r="U56" s="32" t="s">
        <v>914</v>
      </c>
      <c r="V56" s="32" t="s">
        <v>2473</v>
      </c>
      <c r="AA56" s="17" t="s">
        <v>3036</v>
      </c>
      <c r="AB56" s="32">
        <v>3241</v>
      </c>
      <c r="AC56" s="14">
        <f t="shared" si="1"/>
        <v>9</v>
      </c>
      <c r="AD56" s="10"/>
      <c r="AE56"/>
      <c r="AF56"/>
      <c r="AH56" s="6"/>
      <c r="AK56" s="10"/>
      <c r="AL56" s="33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</row>
    <row r="57" spans="1:147">
      <c r="A57" s="102"/>
      <c r="B57" s="32"/>
      <c r="C57" s="32"/>
      <c r="D57" s="33"/>
      <c r="E57" s="132">
        <v>10661412</v>
      </c>
      <c r="F57" s="14"/>
      <c r="G57" s="133" t="s">
        <v>2946</v>
      </c>
      <c r="H57" s="133" t="s">
        <v>2945</v>
      </c>
      <c r="I57" s="133" t="s">
        <v>729</v>
      </c>
      <c r="J57" s="134">
        <v>428198</v>
      </c>
      <c r="K57" s="133"/>
      <c r="M57" s="134" t="s">
        <v>3670</v>
      </c>
      <c r="N57" s="134">
        <v>221</v>
      </c>
      <c r="O57" s="136">
        <v>0.58499999999999996</v>
      </c>
      <c r="P57" s="59">
        <v>40821</v>
      </c>
      <c r="Q57" s="59">
        <v>41249</v>
      </c>
      <c r="R57" s="32" t="s">
        <v>2147</v>
      </c>
      <c r="S57" s="134" t="s">
        <v>4257</v>
      </c>
      <c r="T57" s="134" t="s">
        <v>2249</v>
      </c>
      <c r="U57" s="134" t="s">
        <v>914</v>
      </c>
      <c r="V57" s="32" t="s">
        <v>664</v>
      </c>
      <c r="AA57" s="17" t="s">
        <v>4039</v>
      </c>
      <c r="AB57" s="32">
        <v>1391</v>
      </c>
      <c r="AC57" s="14">
        <f t="shared" si="1"/>
        <v>13</v>
      </c>
      <c r="AD57" s="10"/>
      <c r="AE57"/>
      <c r="AF57"/>
      <c r="AH57" s="6"/>
      <c r="AK57" s="10"/>
      <c r="AL57" s="33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</row>
    <row r="58" spans="1:147">
      <c r="B58" s="14"/>
      <c r="C58" s="32"/>
      <c r="D58" s="33"/>
      <c r="E58" s="58" t="s">
        <v>1027</v>
      </c>
      <c r="G58" s="56" t="s">
        <v>814</v>
      </c>
      <c r="H58" s="56" t="s">
        <v>1028</v>
      </c>
      <c r="I58" s="56" t="s">
        <v>729</v>
      </c>
      <c r="J58" s="93">
        <v>428198</v>
      </c>
      <c r="K58" s="93"/>
      <c r="L58" s="56" t="s">
        <v>729</v>
      </c>
      <c r="M58" s="94">
        <v>78701</v>
      </c>
      <c r="N58" s="93">
        <v>159</v>
      </c>
      <c r="O58" s="100">
        <v>0.58499999999999996</v>
      </c>
      <c r="P58" s="59">
        <v>39196</v>
      </c>
      <c r="Q58" s="14"/>
      <c r="R58" s="94" t="s">
        <v>1562</v>
      </c>
      <c r="S58" s="94" t="s">
        <v>1749</v>
      </c>
      <c r="T58" s="32" t="s">
        <v>1750</v>
      </c>
      <c r="U58" s="134" t="s">
        <v>562</v>
      </c>
      <c r="V58" s="94" t="s">
        <v>2284</v>
      </c>
      <c r="AA58" s="17" t="s">
        <v>2326</v>
      </c>
      <c r="AB58" s="32">
        <v>1267</v>
      </c>
      <c r="AC58" s="14">
        <f t="shared" si="1"/>
        <v>8</v>
      </c>
      <c r="AD58" s="10"/>
      <c r="AE58"/>
      <c r="AF58"/>
      <c r="AH58" s="6"/>
      <c r="AK58" s="10"/>
      <c r="AL58" s="33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</row>
    <row r="59" spans="1:147">
      <c r="B59" s="14"/>
      <c r="C59" s="32"/>
      <c r="D59" s="33"/>
      <c r="E59" s="60">
        <v>10040757</v>
      </c>
      <c r="G59" s="56" t="s">
        <v>724</v>
      </c>
      <c r="H59" s="56" t="s">
        <v>2465</v>
      </c>
      <c r="I59" s="56" t="s">
        <v>2466</v>
      </c>
      <c r="J59" s="93"/>
      <c r="K59" s="93"/>
      <c r="L59" s="56" t="s">
        <v>2466</v>
      </c>
      <c r="M59" s="93">
        <v>78702</v>
      </c>
      <c r="N59" s="103">
        <v>20</v>
      </c>
      <c r="O59" s="100">
        <v>0.22500000000000001</v>
      </c>
      <c r="P59" s="59">
        <v>39240</v>
      </c>
      <c r="Q59" s="14"/>
      <c r="R59" s="94" t="s">
        <v>1296</v>
      </c>
      <c r="S59" s="94" t="s">
        <v>585</v>
      </c>
      <c r="T59" s="32" t="s">
        <v>1144</v>
      </c>
      <c r="U59" s="94" t="s">
        <v>562</v>
      </c>
      <c r="V59" s="94" t="s">
        <v>2284</v>
      </c>
      <c r="AA59" s="17" t="s">
        <v>2327</v>
      </c>
      <c r="AB59" s="41">
        <v>1777</v>
      </c>
      <c r="AC59" s="14">
        <f t="shared" si="1"/>
        <v>12</v>
      </c>
      <c r="AD59" s="10"/>
      <c r="AE59"/>
      <c r="AF59"/>
      <c r="AH59" s="6"/>
      <c r="AK59" s="10"/>
      <c r="AL59" s="33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</row>
    <row r="60" spans="1:147">
      <c r="B60" s="14"/>
      <c r="C60" s="32"/>
      <c r="D60" s="33"/>
      <c r="E60" s="58" t="s">
        <v>122</v>
      </c>
      <c r="G60" s="56" t="s">
        <v>1944</v>
      </c>
      <c r="H60" s="56" t="s">
        <v>3351</v>
      </c>
      <c r="I60" s="33" t="s">
        <v>3352</v>
      </c>
      <c r="J60" s="32">
        <v>625046</v>
      </c>
      <c r="L60" s="56" t="s">
        <v>3353</v>
      </c>
      <c r="M60" s="93">
        <v>78701</v>
      </c>
      <c r="N60" s="93">
        <v>9</v>
      </c>
      <c r="O60" s="100">
        <v>0.25</v>
      </c>
      <c r="P60" s="59">
        <v>38929</v>
      </c>
      <c r="Q60" s="59">
        <v>39232</v>
      </c>
      <c r="R60" s="59" t="s">
        <v>1157</v>
      </c>
      <c r="S60" s="94" t="s">
        <v>3354</v>
      </c>
      <c r="T60" s="94" t="s">
        <v>1336</v>
      </c>
      <c r="U60" s="94" t="s">
        <v>914</v>
      </c>
      <c r="V60" s="32" t="s">
        <v>777</v>
      </c>
      <c r="AA60" s="17" t="s">
        <v>3774</v>
      </c>
      <c r="AB60" s="32">
        <v>1171</v>
      </c>
      <c r="AC60" s="14">
        <f t="shared" si="1"/>
        <v>8</v>
      </c>
      <c r="AD60" s="10"/>
      <c r="AE60"/>
      <c r="AF60"/>
      <c r="AH60" s="6"/>
      <c r="AK60" s="10"/>
      <c r="AL60" s="33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</row>
    <row r="61" spans="1:147">
      <c r="A61" s="138"/>
      <c r="B61"/>
      <c r="C61" s="32"/>
      <c r="D61" s="33"/>
      <c r="E61" s="33">
        <v>10120814</v>
      </c>
      <c r="G61" s="14" t="s">
        <v>620</v>
      </c>
      <c r="H61" s="14" t="s">
        <v>621</v>
      </c>
      <c r="I61" s="14" t="s">
        <v>622</v>
      </c>
      <c r="J61" s="32">
        <v>92186</v>
      </c>
      <c r="M61" s="32">
        <v>78701</v>
      </c>
      <c r="N61" s="32">
        <v>4</v>
      </c>
      <c r="O61" s="53">
        <v>0.85</v>
      </c>
      <c r="P61" s="59">
        <v>39510</v>
      </c>
      <c r="Q61" s="14"/>
      <c r="R61" s="94" t="s">
        <v>1670</v>
      </c>
      <c r="S61" s="94" t="s">
        <v>3398</v>
      </c>
      <c r="T61" s="32" t="s">
        <v>3399</v>
      </c>
      <c r="U61" s="32" t="s">
        <v>562</v>
      </c>
      <c r="V61" s="32" t="s">
        <v>3923</v>
      </c>
      <c r="AA61" s="17" t="s">
        <v>2029</v>
      </c>
      <c r="AB61" s="32">
        <v>903</v>
      </c>
      <c r="AC61" s="14">
        <f t="shared" si="1"/>
        <v>12</v>
      </c>
      <c r="AD61" s="10"/>
      <c r="AE61"/>
      <c r="AF61"/>
      <c r="AH61" s="6"/>
      <c r="AK61" s="10"/>
      <c r="AL61" s="33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</row>
    <row r="62" spans="1:147">
      <c r="B62" s="14"/>
      <c r="C62" s="32"/>
      <c r="D62" s="33"/>
      <c r="E62" s="33">
        <v>209068</v>
      </c>
      <c r="G62" s="14" t="s">
        <v>3158</v>
      </c>
      <c r="H62" s="14" t="s">
        <v>3786</v>
      </c>
      <c r="I62" s="14" t="s">
        <v>1728</v>
      </c>
      <c r="L62" s="14" t="s">
        <v>3128</v>
      </c>
      <c r="M62" s="32">
        <v>78703</v>
      </c>
      <c r="N62" s="32">
        <v>5</v>
      </c>
      <c r="O62" s="53">
        <v>0.32</v>
      </c>
      <c r="P62" s="31">
        <v>37524</v>
      </c>
      <c r="Q62" s="31">
        <v>37690</v>
      </c>
      <c r="R62" s="32" t="s">
        <v>750</v>
      </c>
      <c r="S62" s="32" t="s">
        <v>3159</v>
      </c>
      <c r="T62" s="32" t="s">
        <v>3160</v>
      </c>
      <c r="U62" s="32" t="s">
        <v>3338</v>
      </c>
      <c r="V62" s="32" t="s">
        <v>3774</v>
      </c>
      <c r="AA62" s="17" t="s">
        <v>2028</v>
      </c>
      <c r="AB62" s="32">
        <v>1675</v>
      </c>
      <c r="AC62" s="14">
        <f t="shared" si="1"/>
        <v>11</v>
      </c>
      <c r="AD62" s="10"/>
      <c r="AE62"/>
      <c r="AF62"/>
      <c r="AH62" s="6"/>
      <c r="AK62" s="10"/>
      <c r="AL62" s="33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</row>
    <row r="63" spans="1:147">
      <c r="B63" s="14"/>
      <c r="C63" s="32"/>
      <c r="D63" s="33"/>
      <c r="E63" s="132">
        <v>10778317</v>
      </c>
      <c r="F63" s="14"/>
      <c r="G63" s="133" t="s">
        <v>4452</v>
      </c>
      <c r="H63" s="133" t="s">
        <v>4453</v>
      </c>
      <c r="I63" s="133" t="s">
        <v>4454</v>
      </c>
      <c r="J63" s="134">
        <v>80472</v>
      </c>
      <c r="K63" s="133"/>
      <c r="M63" s="134" t="s">
        <v>3958</v>
      </c>
      <c r="N63" s="32">
        <v>140</v>
      </c>
      <c r="O63" s="136">
        <v>4.78</v>
      </c>
      <c r="P63" s="135">
        <v>41067</v>
      </c>
      <c r="R63" s="32" t="s">
        <v>4258</v>
      </c>
      <c r="S63" s="134" t="s">
        <v>4489</v>
      </c>
      <c r="T63" s="134" t="s">
        <v>4482</v>
      </c>
      <c r="U63" s="32" t="s">
        <v>915</v>
      </c>
      <c r="V63" s="32" t="s">
        <v>4521</v>
      </c>
      <c r="AA63" s="17" t="s">
        <v>477</v>
      </c>
      <c r="AB63" s="41">
        <v>379</v>
      </c>
      <c r="AC63" s="14">
        <f t="shared" si="1"/>
        <v>7</v>
      </c>
      <c r="AD63" s="10"/>
      <c r="AE63"/>
      <c r="AF63"/>
      <c r="AH63" s="6"/>
      <c r="AK63" s="10"/>
      <c r="AL63" s="33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</row>
    <row r="64" spans="1:147">
      <c r="B64" s="14"/>
      <c r="C64" s="32"/>
      <c r="D64" s="33"/>
      <c r="E64" s="132">
        <v>10754894</v>
      </c>
      <c r="F64" s="14"/>
      <c r="G64" s="133" t="s">
        <v>4455</v>
      </c>
      <c r="H64" s="133" t="s">
        <v>4456</v>
      </c>
      <c r="I64" s="133" t="s">
        <v>4457</v>
      </c>
      <c r="J64" s="134">
        <v>91076</v>
      </c>
      <c r="K64" s="133"/>
      <c r="M64" s="134" t="s">
        <v>542</v>
      </c>
      <c r="N64" s="32">
        <v>24</v>
      </c>
      <c r="O64" s="136">
        <v>1.2</v>
      </c>
      <c r="P64" s="135">
        <v>41023</v>
      </c>
      <c r="Q64" s="135">
        <v>41218</v>
      </c>
      <c r="R64" s="32" t="s">
        <v>1892</v>
      </c>
      <c r="S64" s="134" t="s">
        <v>2156</v>
      </c>
      <c r="T64" s="134" t="s">
        <v>2248</v>
      </c>
      <c r="U64" s="94" t="s">
        <v>178</v>
      </c>
      <c r="V64" s="32" t="s">
        <v>4521</v>
      </c>
      <c r="AA64" s="17" t="s">
        <v>4054</v>
      </c>
      <c r="AB64" s="32">
        <v>351</v>
      </c>
      <c r="AC64" s="14">
        <f t="shared" si="1"/>
        <v>4</v>
      </c>
      <c r="AD64" s="10"/>
      <c r="AE64" s="10"/>
      <c r="AF64" s="7"/>
      <c r="AG64" s="10"/>
      <c r="AH64" s="6"/>
      <c r="AK64" s="10"/>
      <c r="AL64" s="33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</row>
    <row r="65" spans="1:147">
      <c r="B65" s="14"/>
      <c r="C65" s="32"/>
      <c r="D65" s="33"/>
      <c r="E65" s="33">
        <v>10155183</v>
      </c>
      <c r="G65" s="14" t="s">
        <v>2555</v>
      </c>
      <c r="H65" s="14" t="s">
        <v>2554</v>
      </c>
      <c r="I65" s="14" t="s">
        <v>1422</v>
      </c>
      <c r="J65" s="32">
        <v>87800</v>
      </c>
      <c r="L65" s="14" t="s">
        <v>456</v>
      </c>
      <c r="M65" s="32">
        <v>78660</v>
      </c>
      <c r="N65" s="41">
        <v>278</v>
      </c>
      <c r="O65" s="53">
        <v>13.57</v>
      </c>
      <c r="P65" s="31">
        <v>36332</v>
      </c>
      <c r="Q65" s="31">
        <v>38086</v>
      </c>
      <c r="R65" s="31"/>
      <c r="S65" s="32" t="s">
        <v>318</v>
      </c>
      <c r="T65" s="32" t="s">
        <v>319</v>
      </c>
      <c r="U65" s="134" t="s">
        <v>562</v>
      </c>
      <c r="V65" s="32" t="s">
        <v>345</v>
      </c>
      <c r="AA65" s="17" t="s">
        <v>391</v>
      </c>
      <c r="AB65" s="32">
        <v>360</v>
      </c>
      <c r="AC65" s="14">
        <f t="shared" si="1"/>
        <v>2</v>
      </c>
      <c r="AD65" s="10"/>
      <c r="AE65" s="10"/>
      <c r="AF65" s="7"/>
      <c r="AG65" s="10"/>
      <c r="AH65" s="6"/>
      <c r="AK65" s="10"/>
      <c r="AL65" s="33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</row>
    <row r="66" spans="1:147">
      <c r="B66" s="14"/>
      <c r="C66" s="32"/>
      <c r="D66" s="33"/>
      <c r="E66" s="58" t="s">
        <v>400</v>
      </c>
      <c r="G66" s="56" t="s">
        <v>1470</v>
      </c>
      <c r="H66" s="56" t="s">
        <v>401</v>
      </c>
      <c r="I66" s="56" t="s">
        <v>1460</v>
      </c>
      <c r="J66" s="93">
        <v>3182208</v>
      </c>
      <c r="K66" s="93"/>
      <c r="L66" s="56" t="s">
        <v>1460</v>
      </c>
      <c r="M66" s="32">
        <v>78730</v>
      </c>
      <c r="N66" s="41">
        <v>384</v>
      </c>
      <c r="O66" s="100">
        <v>16.62</v>
      </c>
      <c r="P66" s="59">
        <v>38590</v>
      </c>
      <c r="Q66" s="59">
        <v>39050</v>
      </c>
      <c r="R66" s="32" t="s">
        <v>1157</v>
      </c>
      <c r="S66" s="32" t="s">
        <v>1623</v>
      </c>
      <c r="T66" s="32" t="s">
        <v>1622</v>
      </c>
      <c r="U66" s="94" t="s">
        <v>3338</v>
      </c>
      <c r="V66" s="32" t="s">
        <v>738</v>
      </c>
      <c r="AA66" s="17" t="s">
        <v>2674</v>
      </c>
      <c r="AB66" s="32">
        <v>593</v>
      </c>
      <c r="AC66" s="14">
        <f t="shared" si="1"/>
        <v>7</v>
      </c>
      <c r="AD66" s="10"/>
      <c r="AE66" s="10"/>
      <c r="AF66" s="7"/>
      <c r="AG66" s="10"/>
      <c r="AH66" s="6"/>
      <c r="AK66" s="10"/>
      <c r="AL66" s="33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</row>
    <row r="67" spans="1:147">
      <c r="B67" s="14"/>
      <c r="C67" s="32"/>
      <c r="D67" s="33"/>
      <c r="E67" s="33">
        <v>114301</v>
      </c>
      <c r="G67" s="14" t="s">
        <v>3007</v>
      </c>
      <c r="H67" s="14" t="s">
        <v>3008</v>
      </c>
      <c r="I67" s="14" t="s">
        <v>3571</v>
      </c>
      <c r="L67" s="14" t="s">
        <v>457</v>
      </c>
      <c r="M67" s="32">
        <v>78741</v>
      </c>
      <c r="N67" s="41">
        <v>308</v>
      </c>
      <c r="O67" s="53">
        <f>7.221+9.019</f>
        <v>16.240000000000002</v>
      </c>
      <c r="P67" s="31">
        <v>36544</v>
      </c>
      <c r="Q67" s="31">
        <v>36721</v>
      </c>
      <c r="R67" s="31"/>
      <c r="S67" s="32" t="s">
        <v>902</v>
      </c>
      <c r="T67" s="32" t="s">
        <v>3009</v>
      </c>
      <c r="U67" s="32" t="s">
        <v>3338</v>
      </c>
      <c r="V67" s="32" t="s">
        <v>3002</v>
      </c>
      <c r="AA67" s="17" t="s">
        <v>2890</v>
      </c>
      <c r="AB67" s="32">
        <v>872</v>
      </c>
      <c r="AC67" s="14">
        <f t="shared" si="1"/>
        <v>8</v>
      </c>
      <c r="AD67" s="10"/>
      <c r="AE67" s="10"/>
      <c r="AF67" s="7"/>
      <c r="AG67" s="10"/>
      <c r="AH67" s="6"/>
      <c r="AK67" s="10"/>
      <c r="AL67" s="33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</row>
    <row r="68" spans="1:147">
      <c r="B68" s="14"/>
      <c r="C68" s="32"/>
      <c r="D68" s="33"/>
      <c r="G68" s="14" t="s">
        <v>1451</v>
      </c>
      <c r="H68" s="14" t="s">
        <v>1769</v>
      </c>
      <c r="I68" s="14" t="s">
        <v>2898</v>
      </c>
      <c r="L68" s="14" t="s">
        <v>4363</v>
      </c>
      <c r="M68" s="32">
        <v>78704</v>
      </c>
      <c r="N68" s="41">
        <v>253</v>
      </c>
      <c r="O68" s="53">
        <v>5.89</v>
      </c>
      <c r="P68" s="31">
        <v>36266</v>
      </c>
      <c r="Q68" s="31">
        <v>36538</v>
      </c>
      <c r="R68" s="31"/>
      <c r="S68" s="32" t="s">
        <v>2900</v>
      </c>
      <c r="T68" s="32" t="s">
        <v>3078</v>
      </c>
      <c r="U68" s="32" t="s">
        <v>3338</v>
      </c>
      <c r="V68" s="32" t="s">
        <v>345</v>
      </c>
      <c r="AA68" s="17" t="s">
        <v>4027</v>
      </c>
      <c r="AB68" s="32">
        <v>422</v>
      </c>
      <c r="AC68" s="14">
        <f t="shared" si="1"/>
        <v>8</v>
      </c>
      <c r="AD68" s="10"/>
      <c r="AE68" s="10"/>
      <c r="AF68" s="7"/>
      <c r="AG68" s="10"/>
      <c r="AH68" s="6"/>
      <c r="AK68" s="10"/>
      <c r="AL68" s="33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</row>
    <row r="69" spans="1:147">
      <c r="A69" s="60"/>
      <c r="B69" s="32"/>
      <c r="D69" s="33"/>
      <c r="E69" s="33" t="s">
        <v>1203</v>
      </c>
      <c r="G69" s="14" t="s">
        <v>3652</v>
      </c>
      <c r="H69" s="14" t="s">
        <v>147</v>
      </c>
      <c r="I69" s="14" t="s">
        <v>148</v>
      </c>
      <c r="L69" s="14" t="s">
        <v>149</v>
      </c>
      <c r="M69" s="32">
        <v>78735</v>
      </c>
      <c r="N69" s="32">
        <v>276</v>
      </c>
      <c r="O69" s="53">
        <v>44.42</v>
      </c>
      <c r="P69" s="31">
        <v>37854</v>
      </c>
      <c r="Q69" s="31">
        <v>38105</v>
      </c>
      <c r="R69" s="32" t="s">
        <v>4365</v>
      </c>
      <c r="S69" s="32" t="s">
        <v>4053</v>
      </c>
      <c r="T69" s="32" t="s">
        <v>3078</v>
      </c>
      <c r="U69" s="32" t="s">
        <v>3338</v>
      </c>
      <c r="V69" s="32" t="s">
        <v>4054</v>
      </c>
      <c r="AA69" s="17" t="s">
        <v>597</v>
      </c>
      <c r="AB69" s="32">
        <v>1276</v>
      </c>
      <c r="AC69" s="14">
        <f t="shared" si="1"/>
        <v>15</v>
      </c>
      <c r="AD69" s="10"/>
      <c r="AE69" s="10"/>
      <c r="AF69" s="7"/>
      <c r="AG69" s="10"/>
      <c r="AH69" s="6"/>
      <c r="AK69" s="10"/>
      <c r="AL69" s="33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</row>
    <row r="70" spans="1:147">
      <c r="B70" s="14"/>
      <c r="C70" s="32"/>
      <c r="D70" s="33"/>
      <c r="E70" s="60">
        <v>262381</v>
      </c>
      <c r="G70" s="56" t="s">
        <v>3376</v>
      </c>
      <c r="H70" s="56" t="s">
        <v>4433</v>
      </c>
      <c r="I70" s="14" t="s">
        <v>3944</v>
      </c>
      <c r="L70" s="56" t="s">
        <v>3513</v>
      </c>
      <c r="M70" s="32">
        <v>78747</v>
      </c>
      <c r="N70" s="93">
        <v>386</v>
      </c>
      <c r="O70" s="100">
        <v>24.3</v>
      </c>
      <c r="P70" s="59">
        <v>38525</v>
      </c>
      <c r="Q70" s="59">
        <v>38673</v>
      </c>
      <c r="R70" s="32" t="s">
        <v>2033</v>
      </c>
      <c r="S70" s="32" t="s">
        <v>2771</v>
      </c>
      <c r="T70" s="32" t="s">
        <v>2772</v>
      </c>
      <c r="U70" s="32" t="s">
        <v>3338</v>
      </c>
      <c r="V70" s="32" t="s">
        <v>3050</v>
      </c>
      <c r="AA70" s="17" t="s">
        <v>2473</v>
      </c>
      <c r="AB70" s="32">
        <v>1868</v>
      </c>
      <c r="AC70" s="14">
        <f t="shared" si="1"/>
        <v>15</v>
      </c>
      <c r="AD70" s="10"/>
      <c r="AE70" s="10"/>
      <c r="AF70" s="7"/>
      <c r="AG70" s="10"/>
      <c r="AH70" s="6"/>
      <c r="AK70" s="10"/>
      <c r="AL70" s="33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</row>
    <row r="71" spans="1:147">
      <c r="B71" s="14"/>
      <c r="C71" s="32"/>
      <c r="D71" s="33"/>
      <c r="E71" s="33">
        <v>10080797</v>
      </c>
      <c r="G71" s="14" t="s">
        <v>3966</v>
      </c>
      <c r="H71" s="14" t="s">
        <v>3967</v>
      </c>
      <c r="I71" s="14" t="s">
        <v>569</v>
      </c>
      <c r="J71" s="134">
        <v>3356301</v>
      </c>
      <c r="L71" s="59"/>
      <c r="M71" s="32" t="s">
        <v>570</v>
      </c>
      <c r="N71" s="32">
        <v>350</v>
      </c>
      <c r="O71" s="32">
        <v>17.5</v>
      </c>
      <c r="P71" s="59">
        <v>39367</v>
      </c>
      <c r="Q71" s="59">
        <v>39547</v>
      </c>
      <c r="R71" s="94" t="s">
        <v>4365</v>
      </c>
      <c r="S71" s="94" t="s">
        <v>1530</v>
      </c>
      <c r="T71" s="32" t="s">
        <v>1531</v>
      </c>
      <c r="U71" s="32" t="s">
        <v>3338</v>
      </c>
      <c r="V71" s="32" t="s">
        <v>2317</v>
      </c>
      <c r="AA71" s="17" t="s">
        <v>3050</v>
      </c>
      <c r="AB71" s="32">
        <v>1822</v>
      </c>
      <c r="AC71" s="14">
        <f t="shared" si="1"/>
        <v>14</v>
      </c>
      <c r="AD71" s="10"/>
      <c r="AE71" s="10"/>
      <c r="AF71" s="7"/>
      <c r="AG71" s="10"/>
      <c r="AH71" s="6"/>
      <c r="AK71" s="10"/>
      <c r="AL71" s="33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</row>
    <row r="72" spans="1:147">
      <c r="B72" s="14"/>
      <c r="C72" s="32"/>
      <c r="D72" s="33"/>
      <c r="G72" s="14" t="s">
        <v>2569</v>
      </c>
      <c r="H72" s="14" t="s">
        <v>4217</v>
      </c>
      <c r="I72" s="14" t="s">
        <v>4218</v>
      </c>
      <c r="L72" s="14" t="s">
        <v>4219</v>
      </c>
      <c r="M72" s="32">
        <v>78717</v>
      </c>
      <c r="N72" s="41">
        <v>312</v>
      </c>
      <c r="O72" s="53">
        <f>N72/17</f>
        <v>18.352941176470587</v>
      </c>
      <c r="P72" s="31"/>
      <c r="Q72" s="31"/>
      <c r="R72" s="31"/>
      <c r="U72" s="32" t="s">
        <v>3338</v>
      </c>
      <c r="V72" s="32" t="s">
        <v>2326</v>
      </c>
      <c r="AA72" s="17" t="s">
        <v>738</v>
      </c>
      <c r="AB72" s="32">
        <v>4131</v>
      </c>
      <c r="AC72" s="14">
        <f t="shared" si="1"/>
        <v>29</v>
      </c>
      <c r="AD72" s="10"/>
      <c r="AE72" s="10"/>
      <c r="AF72" s="7"/>
      <c r="AG72" s="10"/>
      <c r="AH72" s="6"/>
      <c r="AK72" s="10"/>
      <c r="AL72" s="33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</row>
    <row r="73" spans="1:147">
      <c r="B73" s="14"/>
      <c r="C73" s="32"/>
      <c r="D73" s="33"/>
      <c r="E73" s="63"/>
      <c r="G73" s="14" t="s">
        <v>961</v>
      </c>
      <c r="H73" s="14" t="s">
        <v>4042</v>
      </c>
      <c r="I73" s="14" t="s">
        <v>4043</v>
      </c>
      <c r="L73" s="14" t="s">
        <v>1506</v>
      </c>
      <c r="M73" s="32">
        <v>78757</v>
      </c>
      <c r="N73" s="41">
        <v>36</v>
      </c>
      <c r="O73" s="53">
        <v>1.2</v>
      </c>
      <c r="P73" s="31">
        <v>35626</v>
      </c>
      <c r="Q73" s="31">
        <v>35916</v>
      </c>
      <c r="R73" s="31"/>
      <c r="S73" s="32" t="s">
        <v>170</v>
      </c>
      <c r="T73" s="32" t="s">
        <v>171</v>
      </c>
      <c r="U73" s="32" t="s">
        <v>2070</v>
      </c>
      <c r="V73" s="32" t="s">
        <v>3562</v>
      </c>
      <c r="AA73" s="17" t="s">
        <v>3635</v>
      </c>
      <c r="AB73" s="32">
        <v>1955</v>
      </c>
      <c r="AC73" s="14">
        <f t="shared" si="1"/>
        <v>12</v>
      </c>
      <c r="AD73" s="10"/>
      <c r="AE73" s="10"/>
      <c r="AF73" s="7"/>
      <c r="AG73" s="10"/>
      <c r="AH73" s="6"/>
      <c r="AK73" s="10"/>
      <c r="AL73" s="33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</row>
    <row r="74" spans="1:147">
      <c r="B74" s="14"/>
      <c r="C74" s="32"/>
      <c r="D74" s="33"/>
      <c r="E74" s="33" t="s">
        <v>2160</v>
      </c>
      <c r="G74" s="14" t="s">
        <v>4006</v>
      </c>
      <c r="H74" s="14" t="s">
        <v>4082</v>
      </c>
      <c r="I74" s="14" t="s">
        <v>3671</v>
      </c>
      <c r="J74" s="32">
        <v>447398</v>
      </c>
      <c r="L74" s="35"/>
      <c r="M74" s="32" t="s">
        <v>542</v>
      </c>
      <c r="N74" s="93">
        <v>15</v>
      </c>
      <c r="O74" s="100">
        <v>1.1499999999999999</v>
      </c>
      <c r="P74" s="59">
        <v>39307</v>
      </c>
      <c r="Q74" s="59">
        <v>39688</v>
      </c>
      <c r="R74" s="94" t="s">
        <v>4112</v>
      </c>
      <c r="S74" s="94" t="s">
        <v>3090</v>
      </c>
      <c r="T74" s="32" t="s">
        <v>3091</v>
      </c>
      <c r="U74" s="94" t="s">
        <v>178</v>
      </c>
      <c r="V74" s="94" t="s">
        <v>4108</v>
      </c>
      <c r="AA74" s="17" t="s">
        <v>1969</v>
      </c>
      <c r="AB74" s="32">
        <v>2923</v>
      </c>
      <c r="AC74" s="14">
        <f t="shared" si="1"/>
        <v>20</v>
      </c>
      <c r="AD74" s="10"/>
      <c r="AE74" s="10"/>
      <c r="AF74" s="7"/>
      <c r="AG74" s="10"/>
      <c r="AH74" s="6"/>
      <c r="AK74" s="10"/>
      <c r="AL74" s="33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</row>
    <row r="75" spans="1:147">
      <c r="B75" s="14"/>
      <c r="C75" s="32"/>
      <c r="D75" s="33"/>
      <c r="E75" s="132">
        <v>10218456</v>
      </c>
      <c r="F75" s="14"/>
      <c r="G75" s="133" t="s">
        <v>292</v>
      </c>
      <c r="H75" s="133" t="s">
        <v>293</v>
      </c>
      <c r="I75" s="133" t="s">
        <v>294</v>
      </c>
      <c r="J75" s="134">
        <v>3374247</v>
      </c>
      <c r="K75" s="133"/>
      <c r="M75" s="134" t="s">
        <v>295</v>
      </c>
      <c r="N75" s="32">
        <v>354</v>
      </c>
      <c r="O75" s="141">
        <v>22</v>
      </c>
      <c r="P75" s="135">
        <v>39790</v>
      </c>
      <c r="Q75" s="14"/>
      <c r="R75" s="134" t="s">
        <v>263</v>
      </c>
      <c r="S75" s="134" t="s">
        <v>296</v>
      </c>
      <c r="T75" s="134" t="s">
        <v>297</v>
      </c>
      <c r="U75" s="134" t="s">
        <v>562</v>
      </c>
      <c r="V75" s="32" t="s">
        <v>2281</v>
      </c>
      <c r="AA75" s="17" t="s">
        <v>1829</v>
      </c>
      <c r="AB75" s="32">
        <v>2943</v>
      </c>
      <c r="AC75" s="14">
        <f t="shared" si="1"/>
        <v>28</v>
      </c>
      <c r="AD75" s="10"/>
      <c r="AE75" s="10"/>
      <c r="AF75" s="7"/>
      <c r="AG75" s="10"/>
      <c r="AH75" s="6"/>
      <c r="AK75" s="10"/>
      <c r="AL75" s="33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</row>
    <row r="76" spans="1:147">
      <c r="A76" s="60"/>
      <c r="B76" s="32"/>
      <c r="C76" s="93"/>
      <c r="D76" s="33"/>
      <c r="E76" s="60">
        <v>282989</v>
      </c>
      <c r="G76" s="56" t="s">
        <v>2188</v>
      </c>
      <c r="H76" s="56" t="s">
        <v>2414</v>
      </c>
      <c r="I76" s="56" t="s">
        <v>59</v>
      </c>
      <c r="J76" s="93">
        <v>3212438</v>
      </c>
      <c r="K76" s="93"/>
      <c r="L76" s="56" t="s">
        <v>2189</v>
      </c>
      <c r="M76" s="32">
        <v>78729</v>
      </c>
      <c r="N76" s="41">
        <v>396</v>
      </c>
      <c r="O76" s="100">
        <v>36.29</v>
      </c>
      <c r="P76" s="59">
        <v>38601</v>
      </c>
      <c r="Q76" s="59">
        <v>38756</v>
      </c>
      <c r="R76" s="32" t="s">
        <v>1157</v>
      </c>
      <c r="S76" s="32" t="s">
        <v>922</v>
      </c>
      <c r="T76" s="32" t="s">
        <v>4298</v>
      </c>
      <c r="U76" s="94" t="s">
        <v>3338</v>
      </c>
      <c r="V76" s="32" t="s">
        <v>738</v>
      </c>
      <c r="AA76" s="17" t="s">
        <v>777</v>
      </c>
      <c r="AB76" s="32">
        <v>2399</v>
      </c>
      <c r="AC76" s="14">
        <f t="shared" si="1"/>
        <v>17</v>
      </c>
      <c r="AD76" s="10"/>
      <c r="AE76" s="10"/>
      <c r="AF76" s="7"/>
      <c r="AG76" s="10"/>
      <c r="AH76" s="6"/>
      <c r="AK76" s="10"/>
      <c r="AL76" s="33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</row>
    <row r="77" spans="1:147">
      <c r="B77" s="14"/>
      <c r="C77" s="32"/>
      <c r="D77" s="33"/>
      <c r="E77" s="33">
        <v>10113632</v>
      </c>
      <c r="G77" s="14" t="s">
        <v>2401</v>
      </c>
      <c r="H77" s="14" t="s">
        <v>1725</v>
      </c>
      <c r="I77" s="14" t="s">
        <v>3393</v>
      </c>
      <c r="J77" s="32">
        <v>2017055</v>
      </c>
      <c r="M77" s="32">
        <v>78705</v>
      </c>
      <c r="N77" s="32">
        <v>281</v>
      </c>
      <c r="O77" s="53">
        <v>2.57</v>
      </c>
      <c r="P77" s="59">
        <v>39486</v>
      </c>
      <c r="Q77" s="14"/>
      <c r="R77" s="94" t="s">
        <v>1670</v>
      </c>
      <c r="S77" s="94" t="s">
        <v>260</v>
      </c>
      <c r="T77" s="32" t="s">
        <v>3380</v>
      </c>
      <c r="U77" s="32" t="s">
        <v>2780</v>
      </c>
      <c r="V77" s="32" t="s">
        <v>3923</v>
      </c>
      <c r="AA77" s="17" t="s">
        <v>4362</v>
      </c>
      <c r="AB77" s="32">
        <v>3006</v>
      </c>
      <c r="AC77" s="14">
        <f t="shared" si="1"/>
        <v>25</v>
      </c>
      <c r="AD77" s="10"/>
      <c r="AE77" s="10"/>
      <c r="AF77" s="7"/>
      <c r="AG77" s="10"/>
      <c r="AH77" s="6"/>
      <c r="AK77" s="10"/>
      <c r="AL77" s="33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</row>
    <row r="78" spans="1:147">
      <c r="B78" s="14"/>
      <c r="C78" s="32"/>
      <c r="D78" s="33"/>
      <c r="G78" s="14" t="s">
        <v>173</v>
      </c>
      <c r="H78" s="14" t="s">
        <v>174</v>
      </c>
      <c r="I78" s="14" t="s">
        <v>175</v>
      </c>
      <c r="L78" s="14" t="s">
        <v>1507</v>
      </c>
      <c r="M78" s="32">
        <v>78749</v>
      </c>
      <c r="N78" s="41">
        <v>390</v>
      </c>
      <c r="O78" s="53">
        <v>22.97</v>
      </c>
      <c r="P78" s="31">
        <v>35657</v>
      </c>
      <c r="Q78" s="31">
        <v>36038</v>
      </c>
      <c r="R78" s="31"/>
      <c r="S78" s="32" t="s">
        <v>176</v>
      </c>
      <c r="T78" s="32" t="s">
        <v>177</v>
      </c>
      <c r="U78" s="32" t="s">
        <v>3338</v>
      </c>
      <c r="V78" s="32" t="s">
        <v>3562</v>
      </c>
      <c r="AA78" s="17" t="s">
        <v>2285</v>
      </c>
      <c r="AB78" s="62">
        <f t="shared" ref="AB78:AB101" si="2">SUMIF(V$18:V$891,AA78,N$18:N$891)</f>
        <v>3259</v>
      </c>
      <c r="AC78" s="14">
        <f t="shared" si="1"/>
        <v>32</v>
      </c>
      <c r="AD78" s="10"/>
      <c r="AE78" s="10"/>
      <c r="AF78" s="7"/>
      <c r="AG78" s="10"/>
      <c r="AH78" s="6"/>
      <c r="AK78" s="10"/>
      <c r="AL78" s="33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</row>
    <row r="79" spans="1:147">
      <c r="B79" s="14"/>
      <c r="C79" s="32"/>
      <c r="D79" s="33"/>
      <c r="E79" s="33">
        <v>203813</v>
      </c>
      <c r="G79" s="14" t="s">
        <v>4296</v>
      </c>
      <c r="H79" s="14" t="s">
        <v>755</v>
      </c>
      <c r="I79" s="14" t="s">
        <v>980</v>
      </c>
      <c r="L79" s="14" t="s">
        <v>4297</v>
      </c>
      <c r="M79" s="32">
        <v>78754</v>
      </c>
      <c r="N79" s="32">
        <v>460</v>
      </c>
      <c r="O79" s="53">
        <v>28.36</v>
      </c>
      <c r="P79" s="31">
        <v>37397</v>
      </c>
      <c r="Q79" s="31">
        <v>37525</v>
      </c>
      <c r="R79" s="32" t="s">
        <v>753</v>
      </c>
      <c r="S79" s="32" t="s">
        <v>754</v>
      </c>
      <c r="T79" s="32" t="s">
        <v>4298</v>
      </c>
      <c r="U79" s="32" t="s">
        <v>3338</v>
      </c>
      <c r="V79" s="32" t="s">
        <v>2327</v>
      </c>
      <c r="AA79" s="17" t="s">
        <v>2284</v>
      </c>
      <c r="AB79" s="62">
        <f t="shared" si="2"/>
        <v>3345</v>
      </c>
      <c r="AC79" s="14">
        <f t="shared" si="1"/>
        <v>23</v>
      </c>
      <c r="AD79" s="10"/>
      <c r="AE79" s="10"/>
      <c r="AF79" s="7"/>
      <c r="AG79" s="10"/>
      <c r="AH79" s="6"/>
      <c r="AK79" s="10"/>
      <c r="AL79" s="33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</row>
    <row r="80" spans="1:147">
      <c r="A80" s="33"/>
      <c r="B80" s="32"/>
      <c r="C80" s="138"/>
      <c r="D80" s="33"/>
      <c r="G80" s="14" t="s">
        <v>180</v>
      </c>
      <c r="H80" s="14" t="s">
        <v>181</v>
      </c>
      <c r="I80" s="14" t="s">
        <v>3335</v>
      </c>
      <c r="L80" s="14" t="s">
        <v>2093</v>
      </c>
      <c r="M80" s="8">
        <v>78728</v>
      </c>
      <c r="N80" s="41">
        <v>576</v>
      </c>
      <c r="O80" s="53">
        <v>29.3</v>
      </c>
      <c r="P80" s="31">
        <v>35318</v>
      </c>
      <c r="Q80" s="31">
        <v>35457</v>
      </c>
      <c r="R80" s="31"/>
      <c r="S80" s="32" t="s">
        <v>3336</v>
      </c>
      <c r="T80" s="32" t="s">
        <v>3337</v>
      </c>
      <c r="U80" s="32" t="s">
        <v>3338</v>
      </c>
      <c r="V80" s="32" t="s">
        <v>3558</v>
      </c>
      <c r="AA80" s="17" t="s">
        <v>4108</v>
      </c>
      <c r="AB80" s="62">
        <f t="shared" si="2"/>
        <v>2773</v>
      </c>
      <c r="AC80" s="14">
        <f t="shared" si="1"/>
        <v>22</v>
      </c>
      <c r="AD80" s="10"/>
      <c r="AE80" s="10"/>
      <c r="AF80" s="7"/>
      <c r="AG80" s="10"/>
      <c r="AH80" s="6"/>
      <c r="AK80" s="10"/>
      <c r="AL80" s="33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</row>
    <row r="81" spans="2:238">
      <c r="B81" s="14"/>
      <c r="C81" s="32"/>
      <c r="D81" s="33"/>
      <c r="E81" s="60">
        <v>258257</v>
      </c>
      <c r="G81" s="56" t="s">
        <v>3318</v>
      </c>
      <c r="H81" s="56" t="s">
        <v>3613</v>
      </c>
      <c r="I81" s="56" t="s">
        <v>1236</v>
      </c>
      <c r="J81" s="93">
        <v>3161383</v>
      </c>
      <c r="K81" s="93"/>
      <c r="L81" s="14" t="s">
        <v>2094</v>
      </c>
      <c r="M81" s="32">
        <v>78701</v>
      </c>
      <c r="N81" s="41">
        <v>231</v>
      </c>
      <c r="O81" s="100">
        <v>1.77</v>
      </c>
      <c r="P81" s="59">
        <v>38554</v>
      </c>
      <c r="Q81" s="59">
        <v>38750</v>
      </c>
      <c r="R81" s="32" t="s">
        <v>4112</v>
      </c>
      <c r="S81" s="32" t="s">
        <v>662</v>
      </c>
      <c r="T81" s="94" t="s">
        <v>1973</v>
      </c>
      <c r="U81" s="32" t="s">
        <v>3338</v>
      </c>
      <c r="V81" s="32" t="s">
        <v>738</v>
      </c>
      <c r="AA81" s="17" t="s">
        <v>2317</v>
      </c>
      <c r="AB81" s="62">
        <f t="shared" si="2"/>
        <v>2767</v>
      </c>
      <c r="AC81" s="14">
        <f t="shared" si="1"/>
        <v>23</v>
      </c>
      <c r="AD81" s="10"/>
      <c r="AE81" s="10"/>
      <c r="AF81" s="7"/>
      <c r="AG81" s="10"/>
      <c r="AH81" s="6"/>
      <c r="AK81" s="10"/>
      <c r="AL81" s="33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</row>
    <row r="82" spans="2:238">
      <c r="B82" s="14"/>
      <c r="C82" s="32"/>
      <c r="D82" s="33"/>
      <c r="E82" s="33">
        <v>164824</v>
      </c>
      <c r="G82" s="14" t="s">
        <v>1792</v>
      </c>
      <c r="H82" s="14" t="s">
        <v>1767</v>
      </c>
      <c r="I82" s="14" t="s">
        <v>3601</v>
      </c>
      <c r="L82" s="14" t="s">
        <v>1508</v>
      </c>
      <c r="M82" s="32">
        <v>78701</v>
      </c>
      <c r="N82" s="41">
        <v>220</v>
      </c>
      <c r="O82" s="53">
        <v>1.75</v>
      </c>
      <c r="P82" s="31">
        <v>36748</v>
      </c>
      <c r="Q82" s="31">
        <v>36957</v>
      </c>
      <c r="R82" s="31"/>
      <c r="S82" s="32" t="s">
        <v>1793</v>
      </c>
      <c r="T82" s="32" t="s">
        <v>1794</v>
      </c>
      <c r="U82" s="32" t="s">
        <v>3338</v>
      </c>
      <c r="V82" s="32" t="s">
        <v>1768</v>
      </c>
      <c r="AA82" s="17" t="s">
        <v>3923</v>
      </c>
      <c r="AB82" s="62">
        <f t="shared" si="2"/>
        <v>2224</v>
      </c>
      <c r="AC82" s="14">
        <f t="shared" ref="AC82:AC101" si="3">COUNTIF(V$18:V$891,AA82)</f>
        <v>17</v>
      </c>
      <c r="AD82" s="10"/>
      <c r="AE82" s="10"/>
      <c r="AF82" s="7"/>
      <c r="AG82" s="10"/>
      <c r="AH82" s="6"/>
      <c r="AK82" s="10"/>
      <c r="AL82" s="33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</row>
    <row r="83" spans="2:238">
      <c r="B83" s="14"/>
      <c r="C83" s="32"/>
      <c r="D83" s="33"/>
      <c r="E83" s="33" t="s">
        <v>3903</v>
      </c>
      <c r="G83" s="14" t="s">
        <v>27</v>
      </c>
      <c r="H83" s="14" t="s">
        <v>1195</v>
      </c>
      <c r="I83" s="133" t="s">
        <v>1194</v>
      </c>
      <c r="J83" s="134">
        <v>3381500</v>
      </c>
      <c r="L83" s="35"/>
      <c r="M83" s="32" t="s">
        <v>4110</v>
      </c>
      <c r="N83" s="93">
        <v>467</v>
      </c>
      <c r="O83" s="100">
        <v>9.4700000000000006</v>
      </c>
      <c r="P83" s="59">
        <v>39272</v>
      </c>
      <c r="Q83" s="59">
        <v>39653</v>
      </c>
      <c r="R83" s="94" t="s">
        <v>4365</v>
      </c>
      <c r="S83" s="94" t="s">
        <v>1659</v>
      </c>
      <c r="T83" s="32" t="s">
        <v>1660</v>
      </c>
      <c r="U83" s="32" t="s">
        <v>3338</v>
      </c>
      <c r="V83" s="94" t="s">
        <v>4108</v>
      </c>
      <c r="AA83" s="17" t="s">
        <v>270</v>
      </c>
      <c r="AB83" s="62">
        <f t="shared" si="2"/>
        <v>3044</v>
      </c>
      <c r="AC83" s="14">
        <f t="shared" si="3"/>
        <v>20</v>
      </c>
      <c r="AD83" s="10"/>
      <c r="AE83" s="10"/>
      <c r="AF83" s="7"/>
      <c r="AG83" s="10"/>
      <c r="AH83" s="6"/>
      <c r="AK83" s="10"/>
      <c r="AL83" s="33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</row>
    <row r="84" spans="2:238">
      <c r="B84" s="14"/>
      <c r="C84" s="32"/>
      <c r="D84" s="33"/>
      <c r="E84" s="60">
        <v>298214</v>
      </c>
      <c r="G84" s="56" t="s">
        <v>1918</v>
      </c>
      <c r="H84" s="57" t="s">
        <v>496</v>
      </c>
      <c r="I84" s="56" t="s">
        <v>1919</v>
      </c>
      <c r="J84" s="93">
        <v>289466</v>
      </c>
      <c r="K84" s="93"/>
      <c r="L84" s="56" t="s">
        <v>1919</v>
      </c>
      <c r="M84" s="93">
        <v>78702</v>
      </c>
      <c r="N84" s="93">
        <v>6</v>
      </c>
      <c r="O84" s="100">
        <v>0.5</v>
      </c>
      <c r="P84" s="59">
        <v>38887</v>
      </c>
      <c r="Q84" s="59">
        <v>39181</v>
      </c>
      <c r="R84" s="32" t="s">
        <v>4112</v>
      </c>
      <c r="S84" s="94" t="s">
        <v>497</v>
      </c>
      <c r="T84" s="94" t="s">
        <v>498</v>
      </c>
      <c r="U84" s="94" t="s">
        <v>914</v>
      </c>
      <c r="V84" s="32" t="s">
        <v>1829</v>
      </c>
      <c r="AA84" s="17" t="s">
        <v>188</v>
      </c>
      <c r="AB84" s="62">
        <f t="shared" si="2"/>
        <v>1397</v>
      </c>
      <c r="AC84" s="14">
        <f t="shared" si="3"/>
        <v>14</v>
      </c>
      <c r="AD84" s="10"/>
      <c r="AE84" s="10"/>
      <c r="AF84" s="7"/>
      <c r="AG84" s="10"/>
      <c r="AH84" s="6"/>
      <c r="AK84" s="10"/>
      <c r="AL84" s="33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</row>
    <row r="85" spans="2:238">
      <c r="B85" s="14"/>
      <c r="C85" s="32"/>
      <c r="D85" s="33"/>
      <c r="E85" s="58" t="s">
        <v>3382</v>
      </c>
      <c r="G85" s="56" t="s">
        <v>4654</v>
      </c>
      <c r="H85" s="56" t="s">
        <v>97</v>
      </c>
      <c r="I85" s="14" t="s">
        <v>3948</v>
      </c>
      <c r="J85" s="32">
        <v>664760</v>
      </c>
      <c r="L85" s="56" t="s">
        <v>3621</v>
      </c>
      <c r="M85" s="32">
        <v>78704</v>
      </c>
      <c r="N85" s="93">
        <v>239</v>
      </c>
      <c r="O85" s="100">
        <v>2.66</v>
      </c>
      <c r="P85" s="59">
        <v>38462</v>
      </c>
      <c r="Q85" s="59">
        <v>38602</v>
      </c>
      <c r="R85" s="32" t="s">
        <v>1157</v>
      </c>
      <c r="S85" s="32" t="s">
        <v>3949</v>
      </c>
      <c r="T85" s="94" t="s">
        <v>3950</v>
      </c>
      <c r="U85" s="94" t="s">
        <v>178</v>
      </c>
      <c r="V85" s="32" t="s">
        <v>3050</v>
      </c>
      <c r="AA85" s="17" t="s">
        <v>2281</v>
      </c>
      <c r="AB85" s="62">
        <f t="shared" si="2"/>
        <v>1368</v>
      </c>
      <c r="AC85" s="14">
        <f t="shared" si="3"/>
        <v>11</v>
      </c>
      <c r="AD85" s="10"/>
      <c r="AE85" s="10"/>
      <c r="AF85" s="7"/>
      <c r="AG85" s="10"/>
      <c r="AH85" s="6"/>
      <c r="AK85" s="10"/>
      <c r="AL85" s="33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</row>
    <row r="86" spans="2:238">
      <c r="B86" s="14"/>
      <c r="C86" s="32"/>
      <c r="D86" s="33"/>
      <c r="E86" s="132">
        <v>10677891</v>
      </c>
      <c r="F86" s="14"/>
      <c r="G86" s="133" t="s">
        <v>2929</v>
      </c>
      <c r="H86" s="133" t="s">
        <v>2927</v>
      </c>
      <c r="I86" s="133" t="s">
        <v>1173</v>
      </c>
      <c r="J86" s="133" t="s">
        <v>2928</v>
      </c>
      <c r="K86" s="133" t="s">
        <v>820</v>
      </c>
      <c r="L86" s="133">
        <v>3200438</v>
      </c>
      <c r="M86" s="134" t="s">
        <v>4320</v>
      </c>
      <c r="N86" s="134">
        <v>103</v>
      </c>
      <c r="O86" s="136">
        <v>11.661</v>
      </c>
      <c r="P86" s="59">
        <v>40855</v>
      </c>
      <c r="Q86" s="59">
        <v>41029</v>
      </c>
      <c r="R86" s="32" t="s">
        <v>2147</v>
      </c>
      <c r="S86" s="134" t="s">
        <v>1172</v>
      </c>
      <c r="T86" s="134" t="s">
        <v>2355</v>
      </c>
      <c r="U86" s="94" t="s">
        <v>178</v>
      </c>
      <c r="V86" s="32" t="s">
        <v>664</v>
      </c>
      <c r="AA86" s="17" t="s">
        <v>1645</v>
      </c>
      <c r="AB86" s="62">
        <f t="shared" si="2"/>
        <v>374</v>
      </c>
      <c r="AC86" s="14">
        <f t="shared" si="3"/>
        <v>5</v>
      </c>
      <c r="AD86" s="10"/>
      <c r="AE86" s="10"/>
      <c r="AF86" s="7"/>
      <c r="AG86" s="10"/>
      <c r="AH86" s="6"/>
      <c r="AK86" s="10"/>
      <c r="AL86" s="33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</row>
    <row r="87" spans="2:238">
      <c r="B87" s="14"/>
      <c r="C87" s="32"/>
      <c r="D87" s="33"/>
      <c r="E87" s="58" t="s">
        <v>3359</v>
      </c>
      <c r="G87" s="56" t="s">
        <v>4131</v>
      </c>
      <c r="H87" s="56" t="s">
        <v>1094</v>
      </c>
      <c r="I87" s="56" t="s">
        <v>820</v>
      </c>
      <c r="J87" s="93">
        <v>3200438</v>
      </c>
      <c r="K87" s="93"/>
      <c r="L87" s="56" t="s">
        <v>820</v>
      </c>
      <c r="M87" s="32">
        <v>78744</v>
      </c>
      <c r="N87" s="93">
        <v>150</v>
      </c>
      <c r="O87" s="100">
        <v>11.661</v>
      </c>
      <c r="P87" s="59">
        <v>38791</v>
      </c>
      <c r="Q87" s="59">
        <v>38967</v>
      </c>
      <c r="R87" s="32" t="s">
        <v>2033</v>
      </c>
      <c r="S87" s="32" t="s">
        <v>875</v>
      </c>
      <c r="T87" s="32" t="s">
        <v>3229</v>
      </c>
      <c r="U87" s="94" t="s">
        <v>2070</v>
      </c>
      <c r="V87" s="32" t="s">
        <v>1969</v>
      </c>
      <c r="AA87" s="17" t="s">
        <v>1192</v>
      </c>
      <c r="AB87" s="62">
        <f t="shared" si="2"/>
        <v>387</v>
      </c>
      <c r="AC87" s="14">
        <f t="shared" si="3"/>
        <v>3</v>
      </c>
      <c r="AD87" s="10"/>
      <c r="AE87" s="10"/>
      <c r="AF87" s="7"/>
      <c r="AG87" s="10"/>
      <c r="AH87" s="6"/>
      <c r="AK87" s="10"/>
      <c r="AL87" s="33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</row>
    <row r="88" spans="2:238">
      <c r="B88" s="14"/>
      <c r="C88" s="32"/>
      <c r="D88" s="33"/>
      <c r="G88" s="14" t="s">
        <v>2360</v>
      </c>
      <c r="H88" s="14" t="s">
        <v>2361</v>
      </c>
      <c r="I88" s="14" t="s">
        <v>1278</v>
      </c>
      <c r="L88" s="14" t="s">
        <v>1509</v>
      </c>
      <c r="M88" s="32">
        <v>78759</v>
      </c>
      <c r="N88" s="41">
        <v>61</v>
      </c>
      <c r="O88" s="53">
        <v>4.4000000953674316</v>
      </c>
      <c r="P88" s="31">
        <v>35611</v>
      </c>
      <c r="Q88" s="31">
        <v>35763</v>
      </c>
      <c r="R88" s="31"/>
      <c r="S88" s="32" t="s">
        <v>1279</v>
      </c>
      <c r="T88" s="32" t="s">
        <v>1280</v>
      </c>
      <c r="U88" s="32" t="s">
        <v>3338</v>
      </c>
      <c r="V88" s="32" t="s">
        <v>3561</v>
      </c>
      <c r="AA88" s="17" t="s">
        <v>3389</v>
      </c>
      <c r="AB88" s="62">
        <f t="shared" si="2"/>
        <v>153</v>
      </c>
      <c r="AC88" s="14">
        <f t="shared" si="3"/>
        <v>2</v>
      </c>
      <c r="AD88" s="10"/>
      <c r="AE88" s="10"/>
      <c r="AF88" s="7"/>
      <c r="AG88" s="10"/>
      <c r="AH88" s="6"/>
      <c r="AK88" s="10"/>
      <c r="AL88" s="33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</row>
    <row r="89" spans="2:238">
      <c r="B89" s="14"/>
      <c r="C89" s="32"/>
      <c r="D89" s="33"/>
      <c r="E89" s="60">
        <v>312209</v>
      </c>
      <c r="G89" s="56" t="s">
        <v>708</v>
      </c>
      <c r="H89" s="56" t="s">
        <v>1605</v>
      </c>
      <c r="I89" s="56" t="s">
        <v>709</v>
      </c>
      <c r="J89" s="93">
        <v>3123152</v>
      </c>
      <c r="K89" s="93"/>
      <c r="L89" s="56" t="s">
        <v>709</v>
      </c>
      <c r="M89" s="93">
        <v>78741</v>
      </c>
      <c r="N89" s="93">
        <v>32</v>
      </c>
      <c r="O89" s="100">
        <v>1.5099862258953167</v>
      </c>
      <c r="P89" s="59">
        <v>39141</v>
      </c>
      <c r="Q89" s="59">
        <v>39338</v>
      </c>
      <c r="R89" s="94" t="s">
        <v>1562</v>
      </c>
      <c r="S89" s="94" t="s">
        <v>1465</v>
      </c>
      <c r="T89" s="32" t="s">
        <v>1466</v>
      </c>
      <c r="U89" s="32" t="s">
        <v>3338</v>
      </c>
      <c r="V89" s="94" t="s">
        <v>2285</v>
      </c>
      <c r="AA89" s="17" t="s">
        <v>3578</v>
      </c>
      <c r="AB89" s="62">
        <f t="shared" si="2"/>
        <v>220</v>
      </c>
      <c r="AC89" s="14">
        <f t="shared" si="3"/>
        <v>3</v>
      </c>
      <c r="AD89" s="39"/>
      <c r="AE89" s="10"/>
      <c r="AF89" s="7"/>
      <c r="AG89" s="10"/>
      <c r="AH89" s="6"/>
      <c r="AK89" s="10"/>
      <c r="AL89" s="33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</row>
    <row r="90" spans="2:238">
      <c r="D90" s="33"/>
      <c r="E90" s="33">
        <v>171602</v>
      </c>
      <c r="G90" s="14" t="s">
        <v>1344</v>
      </c>
      <c r="H90" s="14" t="s">
        <v>1083</v>
      </c>
      <c r="I90" s="14" t="s">
        <v>3129</v>
      </c>
      <c r="L90" s="14" t="s">
        <v>1489</v>
      </c>
      <c r="M90" s="32">
        <v>78660</v>
      </c>
      <c r="N90" s="41">
        <v>306</v>
      </c>
      <c r="O90" s="53">
        <v>17.41</v>
      </c>
      <c r="P90" s="31">
        <v>36952</v>
      </c>
      <c r="R90" s="32" t="s">
        <v>753</v>
      </c>
      <c r="S90" s="32" t="s">
        <v>1345</v>
      </c>
      <c r="T90" s="32" t="s">
        <v>752</v>
      </c>
      <c r="U90" s="32" t="s">
        <v>562</v>
      </c>
      <c r="V90" s="32" t="s">
        <v>1089</v>
      </c>
      <c r="AA90" s="17" t="s">
        <v>950</v>
      </c>
      <c r="AB90" s="62">
        <f t="shared" si="2"/>
        <v>187</v>
      </c>
      <c r="AC90" s="14">
        <f t="shared" si="3"/>
        <v>4</v>
      </c>
      <c r="AD90" s="32"/>
      <c r="AE90" s="10"/>
      <c r="AF90" s="7"/>
      <c r="AG90" s="10"/>
      <c r="AH90" s="6"/>
      <c r="AL90" s="33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</row>
    <row r="91" spans="2:238">
      <c r="B91" s="14"/>
      <c r="C91" s="32"/>
      <c r="D91" s="33"/>
      <c r="E91" s="33">
        <v>204990</v>
      </c>
      <c r="G91" s="14" t="s">
        <v>602</v>
      </c>
      <c r="H91" s="14" t="s">
        <v>2109</v>
      </c>
      <c r="I91" s="14" t="s">
        <v>4066</v>
      </c>
      <c r="L91" s="14" t="s">
        <v>603</v>
      </c>
      <c r="M91" s="32">
        <v>78705</v>
      </c>
      <c r="N91" s="32">
        <v>15</v>
      </c>
      <c r="O91" s="53">
        <v>0.14000000000000001</v>
      </c>
      <c r="P91" s="31">
        <v>37418</v>
      </c>
      <c r="Q91" s="31">
        <v>37538</v>
      </c>
      <c r="R91" s="32" t="s">
        <v>604</v>
      </c>
      <c r="S91" s="32" t="s">
        <v>605</v>
      </c>
      <c r="T91" s="32" t="s">
        <v>606</v>
      </c>
      <c r="U91" s="32" t="s">
        <v>3338</v>
      </c>
      <c r="V91" s="32" t="s">
        <v>2327</v>
      </c>
      <c r="AA91" s="17" t="s">
        <v>2177</v>
      </c>
      <c r="AB91" s="62">
        <f t="shared" si="2"/>
        <v>565</v>
      </c>
      <c r="AC91" s="14">
        <f t="shared" si="3"/>
        <v>4</v>
      </c>
      <c r="AD91" s="32"/>
      <c r="AE91" s="10"/>
      <c r="AF91" s="7"/>
      <c r="AG91" s="10"/>
      <c r="AH91" s="6"/>
      <c r="AL91" s="33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</row>
    <row r="92" spans="2:238">
      <c r="B92" s="14"/>
      <c r="C92" s="32"/>
      <c r="D92" s="33"/>
      <c r="G92" s="14" t="s">
        <v>1282</v>
      </c>
      <c r="H92" s="14" t="s">
        <v>1283</v>
      </c>
      <c r="I92" s="14" t="s">
        <v>1284</v>
      </c>
      <c r="L92" s="14" t="s">
        <v>1511</v>
      </c>
      <c r="M92" s="32">
        <v>78753</v>
      </c>
      <c r="N92" s="41">
        <v>290</v>
      </c>
      <c r="O92" s="53">
        <v>12.65</v>
      </c>
      <c r="P92" s="31">
        <v>34809</v>
      </c>
      <c r="Q92" s="31">
        <v>35037</v>
      </c>
      <c r="R92" s="31"/>
      <c r="S92" s="32" t="s">
        <v>1285</v>
      </c>
      <c r="T92" s="32" t="s">
        <v>506</v>
      </c>
      <c r="U92" s="32" t="s">
        <v>3338</v>
      </c>
      <c r="V92" s="32" t="s">
        <v>3553</v>
      </c>
      <c r="AA92" s="17" t="s">
        <v>3879</v>
      </c>
      <c r="AB92" s="62">
        <f t="shared" si="2"/>
        <v>1214</v>
      </c>
      <c r="AC92" s="14">
        <f t="shared" si="3"/>
        <v>8</v>
      </c>
      <c r="AD92" s="10"/>
      <c r="AE92" s="10"/>
      <c r="AF92" s="7"/>
      <c r="AG92" s="10"/>
      <c r="AH92" s="6"/>
      <c r="AL92" s="33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</row>
    <row r="93" spans="2:238">
      <c r="B93" s="14"/>
      <c r="C93" s="32"/>
      <c r="D93" s="33"/>
      <c r="G93" s="14" t="s">
        <v>507</v>
      </c>
      <c r="H93" s="14" t="s">
        <v>508</v>
      </c>
      <c r="I93" s="14" t="s">
        <v>509</v>
      </c>
      <c r="L93" s="14" t="s">
        <v>1512</v>
      </c>
      <c r="M93" s="32">
        <v>78746</v>
      </c>
      <c r="N93" s="41">
        <v>308</v>
      </c>
      <c r="O93" s="53">
        <v>18.62</v>
      </c>
      <c r="P93" s="31">
        <v>35174</v>
      </c>
      <c r="Q93" s="31">
        <v>35264</v>
      </c>
      <c r="R93" s="31"/>
      <c r="S93" s="32" t="s">
        <v>514</v>
      </c>
      <c r="T93" s="32" t="s">
        <v>515</v>
      </c>
      <c r="U93" s="32" t="s">
        <v>3338</v>
      </c>
      <c r="V93" s="32" t="s">
        <v>3557</v>
      </c>
      <c r="AA93" s="17" t="s">
        <v>2581</v>
      </c>
      <c r="AB93" s="62">
        <f t="shared" si="2"/>
        <v>416</v>
      </c>
      <c r="AC93" s="14">
        <f t="shared" si="3"/>
        <v>7</v>
      </c>
      <c r="AD93" s="10"/>
      <c r="AE93" s="10"/>
      <c r="AF93" s="7"/>
      <c r="AG93" s="10"/>
      <c r="AH93" s="6"/>
      <c r="AK93" s="10"/>
      <c r="AL93" s="33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</row>
    <row r="94" spans="2:238">
      <c r="B94" s="14"/>
      <c r="C94" s="32"/>
      <c r="D94" s="33"/>
      <c r="E94" s="33">
        <v>192451</v>
      </c>
      <c r="G94" s="14" t="s">
        <v>2485</v>
      </c>
      <c r="H94" s="14" t="s">
        <v>2343</v>
      </c>
      <c r="I94" s="14" t="s">
        <v>1821</v>
      </c>
      <c r="L94" s="14" t="s">
        <v>2382</v>
      </c>
      <c r="M94" s="32">
        <v>78727</v>
      </c>
      <c r="N94" s="32">
        <v>94</v>
      </c>
      <c r="O94" s="53">
        <v>16.100000000000001</v>
      </c>
      <c r="P94" s="31">
        <v>37221</v>
      </c>
      <c r="Q94" s="31">
        <v>37531</v>
      </c>
      <c r="R94" s="32" t="s">
        <v>753</v>
      </c>
      <c r="S94" s="32" t="s">
        <v>2338</v>
      </c>
      <c r="T94" s="32" t="s">
        <v>2383</v>
      </c>
      <c r="U94" s="32" t="s">
        <v>3338</v>
      </c>
      <c r="V94" s="32" t="s">
        <v>4039</v>
      </c>
      <c r="AA94" s="17" t="s">
        <v>2582</v>
      </c>
      <c r="AB94" s="62">
        <f t="shared" si="2"/>
        <v>1878</v>
      </c>
      <c r="AC94" s="14">
        <f t="shared" si="3"/>
        <v>13</v>
      </c>
      <c r="AD94" s="10"/>
      <c r="AE94" s="10"/>
      <c r="AF94" s="7"/>
      <c r="AG94" s="10"/>
      <c r="AH94" s="6"/>
      <c r="AK94" s="10"/>
      <c r="AL94" s="33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</row>
    <row r="95" spans="2:238">
      <c r="B95" s="14"/>
      <c r="C95" s="32"/>
      <c r="D95" s="33"/>
      <c r="E95" s="58" t="s">
        <v>2435</v>
      </c>
      <c r="G95" s="56" t="s">
        <v>2350</v>
      </c>
      <c r="H95" s="60" t="s">
        <v>143</v>
      </c>
      <c r="I95" s="56" t="s">
        <v>1468</v>
      </c>
      <c r="J95" s="93">
        <v>3076896</v>
      </c>
      <c r="K95" s="93"/>
      <c r="L95" s="56" t="s">
        <v>1468</v>
      </c>
      <c r="M95" s="93">
        <v>78741</v>
      </c>
      <c r="N95" s="93">
        <v>36</v>
      </c>
      <c r="O95" s="100">
        <v>2.0369999999999999</v>
      </c>
      <c r="P95" s="59">
        <v>39141</v>
      </c>
      <c r="Q95" s="115">
        <v>39476</v>
      </c>
      <c r="R95" s="94" t="s">
        <v>4365</v>
      </c>
      <c r="S95" s="94" t="s">
        <v>2304</v>
      </c>
      <c r="T95" s="32" t="s">
        <v>3181</v>
      </c>
      <c r="U95" s="94" t="s">
        <v>914</v>
      </c>
      <c r="V95" s="94" t="s">
        <v>2285</v>
      </c>
      <c r="AA95" s="17" t="s">
        <v>3163</v>
      </c>
      <c r="AB95" s="62">
        <f t="shared" si="2"/>
        <v>2459</v>
      </c>
      <c r="AC95" s="14">
        <f t="shared" si="3"/>
        <v>15</v>
      </c>
      <c r="AD95" s="10"/>
      <c r="AE95" s="10"/>
      <c r="AF95" s="7"/>
      <c r="AG95" s="10"/>
      <c r="AH95" s="6"/>
      <c r="AL95" s="33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</row>
    <row r="96" spans="2:238">
      <c r="B96" s="14"/>
      <c r="C96" s="32"/>
      <c r="D96" s="33"/>
      <c r="E96" s="132">
        <v>10703164</v>
      </c>
      <c r="F96" s="14"/>
      <c r="G96" s="133" t="s">
        <v>4446</v>
      </c>
      <c r="H96" s="133" t="s">
        <v>4447</v>
      </c>
      <c r="I96" s="133" t="s">
        <v>4448</v>
      </c>
      <c r="J96" s="134">
        <v>1121236</v>
      </c>
      <c r="K96" s="133"/>
      <c r="M96" s="134">
        <v>78701</v>
      </c>
      <c r="N96" s="32">
        <v>320</v>
      </c>
      <c r="O96" s="142">
        <v>1.32</v>
      </c>
      <c r="P96" s="135">
        <v>40918</v>
      </c>
      <c r="Q96" s="135">
        <v>41173</v>
      </c>
      <c r="R96" s="134" t="s">
        <v>263</v>
      </c>
      <c r="S96" s="134" t="s">
        <v>4449</v>
      </c>
      <c r="T96" s="134" t="s">
        <v>4450</v>
      </c>
      <c r="U96" s="94" t="s">
        <v>178</v>
      </c>
      <c r="V96" s="32" t="s">
        <v>4441</v>
      </c>
      <c r="AA96" s="17" t="s">
        <v>3140</v>
      </c>
      <c r="AB96" s="62">
        <f t="shared" si="2"/>
        <v>4175</v>
      </c>
      <c r="AC96" s="14">
        <f t="shared" si="3"/>
        <v>18</v>
      </c>
      <c r="AD96" s="10"/>
      <c r="AE96" s="10"/>
      <c r="AF96" s="7"/>
      <c r="AG96" s="10"/>
      <c r="AH96" s="6"/>
      <c r="AK96" s="10"/>
      <c r="AL96" s="33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</row>
    <row r="97" spans="2:147">
      <c r="B97" s="14"/>
      <c r="C97" s="32"/>
      <c r="D97" s="33"/>
      <c r="G97" s="14" t="s">
        <v>516</v>
      </c>
      <c r="H97" s="14" t="s">
        <v>411</v>
      </c>
      <c r="I97" s="14" t="s">
        <v>412</v>
      </c>
      <c r="L97" s="14" t="s">
        <v>1513</v>
      </c>
      <c r="M97" s="32">
        <v>78749</v>
      </c>
      <c r="N97" s="41">
        <v>150</v>
      </c>
      <c r="O97" s="53">
        <v>11.97</v>
      </c>
      <c r="P97" s="31">
        <v>35257</v>
      </c>
      <c r="Q97" s="31">
        <v>35542</v>
      </c>
      <c r="R97" s="31"/>
      <c r="S97" s="32" t="s">
        <v>413</v>
      </c>
      <c r="T97" s="32" t="s">
        <v>414</v>
      </c>
      <c r="U97" s="32" t="s">
        <v>3338</v>
      </c>
      <c r="V97" s="32" t="s">
        <v>3557</v>
      </c>
      <c r="AA97" s="17" t="s">
        <v>664</v>
      </c>
      <c r="AB97" s="62">
        <f t="shared" si="2"/>
        <v>1896</v>
      </c>
      <c r="AC97" s="14">
        <f t="shared" si="3"/>
        <v>10</v>
      </c>
      <c r="AD97" s="10"/>
      <c r="AE97" s="10"/>
      <c r="AF97" s="7"/>
      <c r="AG97" s="10"/>
      <c r="AH97" s="6"/>
      <c r="AK97" s="10"/>
      <c r="AL97" s="33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</row>
    <row r="98" spans="2:147">
      <c r="B98" s="14"/>
      <c r="C98" s="32"/>
      <c r="D98" s="33"/>
      <c r="E98" s="33">
        <v>173108</v>
      </c>
      <c r="G98" s="14" t="s">
        <v>1093</v>
      </c>
      <c r="H98" s="14" t="s">
        <v>511</v>
      </c>
      <c r="I98" s="14" t="s">
        <v>3833</v>
      </c>
      <c r="L98" s="14" t="s">
        <v>2768</v>
      </c>
      <c r="M98" s="32">
        <v>78701</v>
      </c>
      <c r="N98" s="41">
        <v>86</v>
      </c>
      <c r="O98" s="53">
        <v>0.77800000000000002</v>
      </c>
      <c r="P98" s="31">
        <v>36992</v>
      </c>
      <c r="Q98" s="31">
        <v>37113</v>
      </c>
      <c r="R98" s="31"/>
      <c r="S98" s="32" t="s">
        <v>4105</v>
      </c>
      <c r="T98" s="32" t="s">
        <v>3631</v>
      </c>
      <c r="U98" s="32" t="s">
        <v>3338</v>
      </c>
      <c r="V98" s="32" t="s">
        <v>1090</v>
      </c>
      <c r="AA98" s="32" t="s">
        <v>4441</v>
      </c>
      <c r="AB98" s="62">
        <f t="shared" si="2"/>
        <v>3386</v>
      </c>
      <c r="AC98" s="14">
        <f t="shared" si="3"/>
        <v>19</v>
      </c>
      <c r="AD98" s="10"/>
      <c r="AE98" s="10"/>
      <c r="AF98" s="7"/>
      <c r="AG98" s="10"/>
      <c r="AH98" s="6"/>
      <c r="AL98" s="33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</row>
    <row r="99" spans="2:147">
      <c r="B99" s="14"/>
      <c r="C99" s="32"/>
      <c r="D99" s="33"/>
      <c r="E99" s="69">
        <v>271440</v>
      </c>
      <c r="G99" s="72" t="s">
        <v>4226</v>
      </c>
      <c r="H99" s="71" t="s">
        <v>4227</v>
      </c>
      <c r="I99" s="14" t="s">
        <v>4225</v>
      </c>
      <c r="J99" s="32">
        <v>3047835</v>
      </c>
      <c r="L99" s="71"/>
      <c r="M99" s="32">
        <v>78717</v>
      </c>
      <c r="N99" s="32">
        <v>108</v>
      </c>
      <c r="O99" s="53">
        <v>10.199999999999999</v>
      </c>
      <c r="P99" s="70">
        <v>38887</v>
      </c>
      <c r="Q99" s="70">
        <v>39160</v>
      </c>
      <c r="R99" s="32" t="s">
        <v>1157</v>
      </c>
      <c r="S99" s="32" t="s">
        <v>4228</v>
      </c>
      <c r="T99" s="32" t="s">
        <v>4229</v>
      </c>
      <c r="U99" s="32" t="s">
        <v>3338</v>
      </c>
      <c r="V99" s="32" t="s">
        <v>1829</v>
      </c>
      <c r="AA99" s="32" t="s">
        <v>4521</v>
      </c>
      <c r="AB99" s="62">
        <f t="shared" si="2"/>
        <v>2778</v>
      </c>
      <c r="AC99" s="14">
        <f t="shared" si="3"/>
        <v>16</v>
      </c>
      <c r="AD99" s="10"/>
      <c r="AE99" s="10"/>
      <c r="AF99" s="7"/>
      <c r="AG99" s="10"/>
      <c r="AH99" s="6"/>
      <c r="AK99" s="10"/>
      <c r="AL99" s="33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</row>
    <row r="100" spans="2:147">
      <c r="B100" s="14"/>
      <c r="C100" s="32"/>
      <c r="D100" s="33"/>
      <c r="E100" s="69">
        <v>242164</v>
      </c>
      <c r="G100" s="69" t="s">
        <v>3435</v>
      </c>
      <c r="H100" s="71" t="s">
        <v>1925</v>
      </c>
      <c r="I100" s="14" t="s">
        <v>2717</v>
      </c>
      <c r="J100" s="32">
        <v>3138573</v>
      </c>
      <c r="L100" s="71" t="s">
        <v>1926</v>
      </c>
      <c r="M100" s="32">
        <v>78717</v>
      </c>
      <c r="N100" s="32">
        <v>66</v>
      </c>
      <c r="O100" s="53">
        <v>12.2</v>
      </c>
      <c r="P100" s="70">
        <v>38266</v>
      </c>
      <c r="Q100" s="70">
        <v>38427</v>
      </c>
      <c r="R100" s="32" t="s">
        <v>2045</v>
      </c>
      <c r="S100" s="32" t="s">
        <v>1927</v>
      </c>
      <c r="T100" s="32" t="s">
        <v>1928</v>
      </c>
      <c r="U100" s="32" t="s">
        <v>3338</v>
      </c>
      <c r="V100" s="32" t="s">
        <v>597</v>
      </c>
      <c r="AA100" s="32" t="s">
        <v>4582</v>
      </c>
      <c r="AB100" s="62">
        <f t="shared" si="2"/>
        <v>2024</v>
      </c>
      <c r="AC100" s="14">
        <f t="shared" si="3"/>
        <v>15</v>
      </c>
      <c r="AD100" s="10"/>
      <c r="AE100" s="10"/>
      <c r="AF100" s="7"/>
      <c r="AG100" s="10"/>
      <c r="AH100" s="6"/>
      <c r="AK100" s="10"/>
      <c r="AL100" s="33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</row>
    <row r="101" spans="2:147">
      <c r="B101" s="14"/>
      <c r="C101" s="32"/>
      <c r="D101" s="33"/>
      <c r="E101" s="69">
        <v>280329</v>
      </c>
      <c r="G101" s="72" t="s">
        <v>2712</v>
      </c>
      <c r="H101" s="71" t="s">
        <v>2713</v>
      </c>
      <c r="I101" s="14" t="s">
        <v>2714</v>
      </c>
      <c r="J101" s="32">
        <v>3280217</v>
      </c>
      <c r="L101" s="71"/>
      <c r="M101" s="32">
        <v>78717</v>
      </c>
      <c r="N101" s="32">
        <v>118</v>
      </c>
      <c r="O101" s="53">
        <v>14.5</v>
      </c>
      <c r="P101" s="70">
        <v>39060</v>
      </c>
      <c r="Q101" s="70">
        <v>39286</v>
      </c>
      <c r="R101" s="134" t="s">
        <v>263</v>
      </c>
      <c r="S101" s="32" t="s">
        <v>2715</v>
      </c>
      <c r="T101" s="32" t="s">
        <v>2716</v>
      </c>
      <c r="U101" s="32" t="s">
        <v>3338</v>
      </c>
      <c r="V101" s="32" t="s">
        <v>4362</v>
      </c>
      <c r="AA101" s="32" t="s">
        <v>4713</v>
      </c>
      <c r="AB101" s="62">
        <f t="shared" si="2"/>
        <v>3818</v>
      </c>
      <c r="AC101" s="14">
        <f t="shared" si="3"/>
        <v>25</v>
      </c>
      <c r="AD101" s="10"/>
      <c r="AE101" s="10"/>
      <c r="AF101" s="7"/>
      <c r="AG101" s="10"/>
      <c r="AH101" s="6"/>
      <c r="AK101" s="10"/>
      <c r="AL101" s="33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</row>
    <row r="102" spans="2:147">
      <c r="B102" s="14"/>
      <c r="C102" s="32"/>
      <c r="D102" s="33"/>
      <c r="E102" s="132">
        <v>10524904</v>
      </c>
      <c r="F102" s="14"/>
      <c r="G102" s="133" t="s">
        <v>2583</v>
      </c>
      <c r="H102" s="133" t="s">
        <v>2584</v>
      </c>
      <c r="I102" s="133" t="s">
        <v>2585</v>
      </c>
      <c r="J102" s="134">
        <v>3501338</v>
      </c>
      <c r="K102" s="14"/>
      <c r="L102" s="133"/>
      <c r="M102" s="134" t="s">
        <v>3961</v>
      </c>
      <c r="N102" s="32">
        <v>71</v>
      </c>
      <c r="O102" s="136">
        <v>12</v>
      </c>
      <c r="P102" s="135">
        <v>40522</v>
      </c>
      <c r="Q102" s="135">
        <v>40967</v>
      </c>
      <c r="R102" s="94" t="s">
        <v>4365</v>
      </c>
      <c r="S102" s="134" t="s">
        <v>2586</v>
      </c>
      <c r="T102" s="134" t="s">
        <v>2249</v>
      </c>
      <c r="U102" s="134" t="s">
        <v>914</v>
      </c>
      <c r="V102" s="32" t="s">
        <v>2581</v>
      </c>
      <c r="AD102" s="10"/>
      <c r="AE102" s="10"/>
      <c r="AF102" s="7"/>
      <c r="AG102" s="10"/>
      <c r="AH102" s="6"/>
      <c r="AK102" s="10"/>
      <c r="AL102" s="33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</row>
    <row r="103" spans="2:147">
      <c r="B103" s="14"/>
      <c r="C103" s="32"/>
      <c r="D103" s="33"/>
      <c r="E103" s="132">
        <v>10868970</v>
      </c>
      <c r="F103" s="14"/>
      <c r="G103" s="133" t="s">
        <v>4644</v>
      </c>
      <c r="H103" s="133" t="s">
        <v>4642</v>
      </c>
      <c r="I103" s="133" t="s">
        <v>4643</v>
      </c>
      <c r="J103" s="134">
        <v>3079465</v>
      </c>
      <c r="K103" s="14"/>
      <c r="M103" s="134">
        <v>78717</v>
      </c>
      <c r="N103" s="32">
        <v>52</v>
      </c>
      <c r="O103" s="136">
        <v>8</v>
      </c>
      <c r="P103" s="135">
        <v>41253</v>
      </c>
      <c r="R103" s="32" t="s">
        <v>4258</v>
      </c>
      <c r="S103" s="134" t="s">
        <v>4684</v>
      </c>
      <c r="T103" s="134" t="s">
        <v>2249</v>
      </c>
      <c r="U103" s="32" t="s">
        <v>915</v>
      </c>
      <c r="V103" s="32" t="s">
        <v>4713</v>
      </c>
      <c r="AD103" s="10"/>
      <c r="AE103" s="10"/>
      <c r="AF103" s="7"/>
      <c r="AG103" s="10"/>
      <c r="AH103" s="6"/>
      <c r="AK103" s="10"/>
      <c r="AL103" s="33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</row>
    <row r="104" spans="2:147">
      <c r="B104" s="14"/>
      <c r="C104" s="32"/>
      <c r="D104" s="33"/>
      <c r="E104" s="132">
        <v>10863981</v>
      </c>
      <c r="F104" s="14"/>
      <c r="G104" s="133" t="s">
        <v>4609</v>
      </c>
      <c r="H104" s="133" t="s">
        <v>4670</v>
      </c>
      <c r="I104" s="133" t="s">
        <v>4608</v>
      </c>
      <c r="J104" s="134">
        <v>3554489</v>
      </c>
      <c r="K104" s="14"/>
      <c r="M104" s="134" t="s">
        <v>2804</v>
      </c>
      <c r="N104" s="32">
        <v>7</v>
      </c>
      <c r="O104" s="136">
        <v>0.39</v>
      </c>
      <c r="P104" s="135">
        <v>41242</v>
      </c>
      <c r="R104" s="32" t="s">
        <v>4258</v>
      </c>
      <c r="S104" s="134" t="s">
        <v>4664</v>
      </c>
      <c r="T104" s="134" t="s">
        <v>2249</v>
      </c>
      <c r="U104" s="32" t="s">
        <v>915</v>
      </c>
      <c r="V104" s="32" t="s">
        <v>4713</v>
      </c>
      <c r="AD104" s="10"/>
      <c r="AE104" s="10"/>
      <c r="AF104" s="7"/>
      <c r="AG104" s="10"/>
      <c r="AH104" s="6"/>
      <c r="AK104" s="10"/>
      <c r="AL104" s="33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</row>
    <row r="105" spans="2:147">
      <c r="B105" s="14"/>
      <c r="C105" s="32"/>
      <c r="D105" s="33"/>
      <c r="E105" s="132">
        <v>10849780</v>
      </c>
      <c r="F105" s="14"/>
      <c r="G105" s="133" t="s">
        <v>4619</v>
      </c>
      <c r="H105" s="133" t="s">
        <v>4671</v>
      </c>
      <c r="I105" s="133" t="s">
        <v>4618</v>
      </c>
      <c r="J105" s="134">
        <v>3554457</v>
      </c>
      <c r="K105" s="14"/>
      <c r="M105" s="134" t="s">
        <v>2804</v>
      </c>
      <c r="N105" s="32">
        <v>7</v>
      </c>
      <c r="O105" s="136">
        <v>0.39</v>
      </c>
      <c r="P105" s="135">
        <v>41211</v>
      </c>
      <c r="R105" s="32" t="s">
        <v>4258</v>
      </c>
      <c r="S105" s="134" t="s">
        <v>4664</v>
      </c>
      <c r="T105" s="134" t="s">
        <v>2249</v>
      </c>
      <c r="U105" s="32" t="s">
        <v>915</v>
      </c>
      <c r="V105" s="32" t="s">
        <v>4713</v>
      </c>
      <c r="AD105" s="10"/>
      <c r="AE105" s="10"/>
      <c r="AF105" s="7"/>
      <c r="AG105" s="10"/>
      <c r="AH105" s="6"/>
      <c r="AK105" s="10"/>
      <c r="AL105" s="33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</row>
    <row r="106" spans="2:147">
      <c r="B106" s="14"/>
      <c r="C106" s="32"/>
      <c r="D106" s="33"/>
      <c r="E106" s="58" t="s">
        <v>1026</v>
      </c>
      <c r="G106" s="56" t="s">
        <v>813</v>
      </c>
      <c r="H106" s="57" t="s">
        <v>2561</v>
      </c>
      <c r="I106" s="56" t="s">
        <v>3689</v>
      </c>
      <c r="J106" s="93">
        <v>802107</v>
      </c>
      <c r="K106" s="93"/>
      <c r="L106" s="56" t="s">
        <v>3689</v>
      </c>
      <c r="M106" s="93">
        <v>78735</v>
      </c>
      <c r="N106" s="93">
        <v>216</v>
      </c>
      <c r="O106" s="100">
        <v>39.5</v>
      </c>
      <c r="P106" s="59">
        <v>38852</v>
      </c>
      <c r="Q106" s="59">
        <v>39248</v>
      </c>
      <c r="R106" s="32" t="s">
        <v>4112</v>
      </c>
      <c r="S106" s="94" t="s">
        <v>2559</v>
      </c>
      <c r="T106" s="94" t="s">
        <v>2560</v>
      </c>
      <c r="U106" s="94" t="s">
        <v>178</v>
      </c>
      <c r="V106" s="32" t="s">
        <v>1829</v>
      </c>
      <c r="AD106" s="10"/>
      <c r="AE106" s="10"/>
      <c r="AF106" s="7"/>
      <c r="AG106" s="10"/>
      <c r="AH106" s="6"/>
      <c r="AK106" s="10"/>
      <c r="AL106" s="33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</row>
    <row r="107" spans="2:147">
      <c r="B107" s="14"/>
      <c r="C107" s="32"/>
      <c r="D107" s="33"/>
      <c r="E107" s="132">
        <v>10738937</v>
      </c>
      <c r="F107" s="14"/>
      <c r="G107" s="133" t="s">
        <v>1872</v>
      </c>
      <c r="H107" s="133" t="s">
        <v>354</v>
      </c>
      <c r="I107" s="133" t="s">
        <v>1873</v>
      </c>
      <c r="J107" s="134">
        <v>503854</v>
      </c>
      <c r="K107" s="133"/>
      <c r="M107" s="134" t="s">
        <v>3201</v>
      </c>
      <c r="N107" s="32">
        <v>4</v>
      </c>
      <c r="O107" s="142">
        <v>0.45</v>
      </c>
      <c r="P107" s="135">
        <v>40991</v>
      </c>
      <c r="Q107" s="14"/>
      <c r="R107" s="134" t="s">
        <v>4112</v>
      </c>
      <c r="S107" s="134" t="s">
        <v>127</v>
      </c>
      <c r="T107" s="134" t="s">
        <v>1991</v>
      </c>
      <c r="U107" s="134" t="s">
        <v>915</v>
      </c>
      <c r="V107" s="32" t="s">
        <v>4441</v>
      </c>
      <c r="AD107" s="10"/>
      <c r="AE107" s="10"/>
      <c r="AF107" s="7"/>
      <c r="AG107" s="10"/>
      <c r="AH107" s="6"/>
      <c r="AK107" s="10"/>
      <c r="AL107" s="33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</row>
    <row r="108" spans="2:147">
      <c r="B108" s="14"/>
      <c r="C108" s="32"/>
      <c r="D108" s="33"/>
      <c r="E108" s="60">
        <v>254457</v>
      </c>
      <c r="G108" s="56" t="s">
        <v>3370</v>
      </c>
      <c r="H108" s="56" t="s">
        <v>4051</v>
      </c>
      <c r="I108" s="14" t="s">
        <v>3941</v>
      </c>
      <c r="L108" s="56" t="s">
        <v>3371</v>
      </c>
      <c r="M108" s="32">
        <v>78729</v>
      </c>
      <c r="N108" s="93">
        <v>270</v>
      </c>
      <c r="O108" s="100">
        <v>12.17</v>
      </c>
      <c r="P108" s="59">
        <v>38485</v>
      </c>
      <c r="Q108" s="59">
        <v>38579</v>
      </c>
      <c r="R108" s="32" t="s">
        <v>1157</v>
      </c>
      <c r="S108" s="32" t="s">
        <v>3880</v>
      </c>
      <c r="T108" s="32" t="s">
        <v>299</v>
      </c>
      <c r="U108" s="32" t="s">
        <v>3338</v>
      </c>
      <c r="V108" s="32" t="s">
        <v>3050</v>
      </c>
      <c r="AD108" s="10"/>
      <c r="AE108" s="10"/>
      <c r="AF108" s="7"/>
      <c r="AG108" s="10"/>
      <c r="AH108" s="6"/>
      <c r="AK108" s="10"/>
      <c r="AL108" s="33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</row>
    <row r="109" spans="2:147">
      <c r="B109" s="14"/>
      <c r="C109" s="32"/>
      <c r="D109" s="33"/>
      <c r="E109" s="33">
        <v>232726</v>
      </c>
      <c r="G109" s="14" t="s">
        <v>2676</v>
      </c>
      <c r="H109" s="14" t="s">
        <v>2675</v>
      </c>
      <c r="I109" s="14" t="s">
        <v>2677</v>
      </c>
      <c r="L109" s="14" t="s">
        <v>2678</v>
      </c>
      <c r="M109" s="32">
        <v>78750</v>
      </c>
      <c r="N109" s="41">
        <v>12</v>
      </c>
      <c r="O109" s="53">
        <v>2.27</v>
      </c>
      <c r="P109" s="31">
        <v>38076</v>
      </c>
      <c r="Q109" s="31">
        <v>38258</v>
      </c>
      <c r="R109" s="32" t="s">
        <v>753</v>
      </c>
      <c r="S109" s="32" t="s">
        <v>962</v>
      </c>
      <c r="T109" s="32" t="s">
        <v>963</v>
      </c>
      <c r="U109" s="32" t="s">
        <v>3338</v>
      </c>
      <c r="V109" s="32" t="s">
        <v>2674</v>
      </c>
      <c r="AD109" s="10"/>
      <c r="AE109" s="10"/>
      <c r="AF109" s="7"/>
      <c r="AG109" s="10"/>
      <c r="AH109" s="6"/>
      <c r="AK109" s="10"/>
      <c r="AL109" s="33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</row>
    <row r="110" spans="2:147">
      <c r="B110" s="14"/>
      <c r="C110" s="32"/>
      <c r="D110" s="33"/>
      <c r="E110" s="33">
        <v>175877</v>
      </c>
      <c r="G110" s="14" t="s">
        <v>3787</v>
      </c>
      <c r="H110" s="14" t="s">
        <v>1340</v>
      </c>
      <c r="I110" s="14" t="s">
        <v>3866</v>
      </c>
      <c r="L110" s="14" t="s">
        <v>3037</v>
      </c>
      <c r="M110" s="32">
        <v>78704</v>
      </c>
      <c r="N110" s="41">
        <v>11</v>
      </c>
      <c r="O110" s="53">
        <v>1.1000000000000001</v>
      </c>
      <c r="P110" s="31">
        <v>37263</v>
      </c>
      <c r="Q110" s="31">
        <v>37461</v>
      </c>
      <c r="R110" s="32" t="s">
        <v>4365</v>
      </c>
      <c r="S110" s="32" t="s">
        <v>3038</v>
      </c>
      <c r="T110" s="32" t="s">
        <v>3039</v>
      </c>
      <c r="U110" s="32" t="s">
        <v>3338</v>
      </c>
      <c r="V110" s="32" t="s">
        <v>3036</v>
      </c>
      <c r="AD110" s="10"/>
      <c r="AE110" s="10"/>
      <c r="AF110" s="7"/>
      <c r="AG110" s="10"/>
      <c r="AH110" s="6"/>
      <c r="AK110" s="10"/>
      <c r="AL110" s="33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</row>
    <row r="111" spans="2:147">
      <c r="B111" s="14"/>
      <c r="C111" s="32"/>
      <c r="D111" s="33"/>
      <c r="G111" s="14" t="s">
        <v>415</v>
      </c>
      <c r="H111" s="14" t="s">
        <v>416</v>
      </c>
      <c r="I111" s="14" t="s">
        <v>417</v>
      </c>
      <c r="L111" s="14" t="s">
        <v>1514</v>
      </c>
      <c r="M111" s="32">
        <v>78727</v>
      </c>
      <c r="N111" s="41">
        <v>200</v>
      </c>
      <c r="O111" s="53">
        <v>17.100000000000001</v>
      </c>
      <c r="P111" s="31">
        <v>35240</v>
      </c>
      <c r="Q111" s="31" t="s">
        <v>418</v>
      </c>
      <c r="R111" s="31"/>
      <c r="S111" s="32" t="s">
        <v>560</v>
      </c>
      <c r="T111" s="32" t="s">
        <v>561</v>
      </c>
      <c r="U111" s="32" t="s">
        <v>562</v>
      </c>
      <c r="V111" s="32" t="s">
        <v>3557</v>
      </c>
      <c r="AD111" s="10"/>
      <c r="AE111" s="10"/>
      <c r="AF111" s="7"/>
      <c r="AG111" s="10"/>
      <c r="AH111" s="6"/>
      <c r="AK111" s="10"/>
      <c r="AL111" s="33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</row>
    <row r="112" spans="2:147">
      <c r="B112" s="14"/>
      <c r="C112" s="32"/>
      <c r="D112" s="33"/>
      <c r="G112" s="14" t="s">
        <v>563</v>
      </c>
      <c r="H112" s="14" t="s">
        <v>564</v>
      </c>
      <c r="I112" s="14" t="s">
        <v>565</v>
      </c>
      <c r="L112" s="14" t="s">
        <v>1515</v>
      </c>
      <c r="M112" s="32">
        <v>78746</v>
      </c>
      <c r="N112" s="41">
        <v>17</v>
      </c>
      <c r="O112" s="53">
        <v>2.2000000000000002</v>
      </c>
      <c r="P112" s="31">
        <v>35299</v>
      </c>
      <c r="Q112" s="31">
        <v>35438</v>
      </c>
      <c r="R112" s="31"/>
      <c r="S112" s="32" t="s">
        <v>566</v>
      </c>
      <c r="T112" s="32" t="s">
        <v>567</v>
      </c>
      <c r="U112" s="32" t="s">
        <v>3338</v>
      </c>
      <c r="V112" s="32" t="s">
        <v>3558</v>
      </c>
      <c r="AD112" s="10"/>
      <c r="AE112" s="10"/>
      <c r="AF112" s="7"/>
      <c r="AG112" s="10"/>
      <c r="AH112" s="6"/>
      <c r="AK112" s="10"/>
      <c r="AL112" s="33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</row>
    <row r="113" spans="2:147">
      <c r="B113" s="14"/>
      <c r="C113" s="32"/>
      <c r="D113" s="33"/>
      <c r="E113" s="33">
        <v>10084464</v>
      </c>
      <c r="G113" s="14" t="s">
        <v>2792</v>
      </c>
      <c r="H113" s="14" t="s">
        <v>4011</v>
      </c>
      <c r="I113" s="14" t="s">
        <v>2793</v>
      </c>
      <c r="J113" s="32">
        <v>665288</v>
      </c>
      <c r="L113" s="59"/>
      <c r="M113" s="32" t="s">
        <v>547</v>
      </c>
      <c r="N113" s="32">
        <v>270</v>
      </c>
      <c r="O113" s="32">
        <v>3.9</v>
      </c>
      <c r="P113" s="59">
        <v>39379</v>
      </c>
      <c r="Q113" s="59">
        <v>39598</v>
      </c>
      <c r="R113" s="94" t="s">
        <v>1670</v>
      </c>
      <c r="S113" s="94" t="s">
        <v>4012</v>
      </c>
      <c r="T113" s="32" t="s">
        <v>3500</v>
      </c>
      <c r="U113" s="32" t="s">
        <v>3338</v>
      </c>
      <c r="V113" s="32" t="s">
        <v>2317</v>
      </c>
      <c r="AD113" s="10"/>
      <c r="AE113" s="10"/>
      <c r="AF113" s="7"/>
      <c r="AG113" s="10"/>
      <c r="AH113" s="6"/>
      <c r="AK113" s="10"/>
      <c r="AL113" s="33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</row>
    <row r="114" spans="2:147">
      <c r="B114" s="14"/>
      <c r="C114" s="32"/>
      <c r="D114" s="33"/>
      <c r="E114" s="132">
        <v>10827984</v>
      </c>
      <c r="F114" s="14"/>
      <c r="G114" s="133" t="s">
        <v>4541</v>
      </c>
      <c r="H114" s="133" t="s">
        <v>4695</v>
      </c>
      <c r="I114" s="133" t="s">
        <v>4540</v>
      </c>
      <c r="J114" s="134">
        <v>159086</v>
      </c>
      <c r="K114" s="14"/>
      <c r="M114" s="134" t="s">
        <v>2801</v>
      </c>
      <c r="N114" s="32">
        <v>164</v>
      </c>
      <c r="O114" s="145">
        <v>6.3070000000000004</v>
      </c>
      <c r="P114" s="135">
        <v>41166</v>
      </c>
      <c r="R114" s="32" t="s">
        <v>4112</v>
      </c>
      <c r="S114" s="134" t="s">
        <v>520</v>
      </c>
      <c r="T114" s="134" t="s">
        <v>519</v>
      </c>
      <c r="U114" s="32" t="s">
        <v>915</v>
      </c>
      <c r="V114" s="32" t="s">
        <v>4582</v>
      </c>
      <c r="AD114" s="10"/>
      <c r="AE114" s="10"/>
      <c r="AF114" s="7"/>
      <c r="AG114" s="10"/>
      <c r="AH114" s="6"/>
      <c r="AK114" s="10"/>
      <c r="AL114" s="33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</row>
    <row r="115" spans="2:147">
      <c r="B115" s="14"/>
      <c r="C115" s="32"/>
      <c r="D115" s="33"/>
      <c r="E115" s="33">
        <v>150613</v>
      </c>
      <c r="G115" s="14" t="s">
        <v>3071</v>
      </c>
      <c r="H115" s="14" t="s">
        <v>4270</v>
      </c>
      <c r="I115" s="14" t="s">
        <v>4269</v>
      </c>
      <c r="L115" s="14" t="s">
        <v>1516</v>
      </c>
      <c r="M115" s="32">
        <v>78734</v>
      </c>
      <c r="N115" s="41">
        <v>24</v>
      </c>
      <c r="O115" s="53">
        <v>3.8</v>
      </c>
      <c r="P115" s="31">
        <v>36671</v>
      </c>
      <c r="Q115" s="31">
        <v>36781</v>
      </c>
      <c r="R115" s="31"/>
      <c r="S115" s="32" t="s">
        <v>3072</v>
      </c>
      <c r="T115" s="32" t="s">
        <v>3073</v>
      </c>
      <c r="U115" s="32" t="s">
        <v>3338</v>
      </c>
      <c r="V115" s="32" t="s">
        <v>4271</v>
      </c>
      <c r="AD115" s="10"/>
      <c r="AE115" s="10"/>
      <c r="AF115" s="7"/>
      <c r="AG115" s="10"/>
      <c r="AH115" s="6"/>
      <c r="AK115" s="10"/>
      <c r="AL115" s="33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</row>
    <row r="116" spans="2:147">
      <c r="B116" s="14"/>
      <c r="C116" s="32"/>
      <c r="D116" s="33"/>
      <c r="G116" s="14" t="s">
        <v>678</v>
      </c>
      <c r="H116" s="14" t="s">
        <v>478</v>
      </c>
      <c r="I116" s="48" t="s">
        <v>677</v>
      </c>
      <c r="J116" s="47"/>
      <c r="K116" s="47"/>
      <c r="L116" s="48" t="s">
        <v>677</v>
      </c>
      <c r="M116" s="32">
        <v>78738</v>
      </c>
      <c r="N116" s="41">
        <v>259</v>
      </c>
      <c r="O116" s="53">
        <v>15.2</v>
      </c>
      <c r="P116" s="31" t="s">
        <v>418</v>
      </c>
      <c r="Q116" s="31" t="s">
        <v>418</v>
      </c>
      <c r="R116" s="31"/>
      <c r="U116" s="32" t="s">
        <v>3338</v>
      </c>
      <c r="V116" s="32" t="s">
        <v>1090</v>
      </c>
      <c r="AD116" s="10"/>
      <c r="AE116" s="10"/>
      <c r="AF116" s="7"/>
      <c r="AG116" s="10"/>
      <c r="AH116" s="6"/>
      <c r="AK116" s="10"/>
      <c r="AL116" s="33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</row>
    <row r="117" spans="2:147">
      <c r="B117" s="14"/>
      <c r="C117" s="32"/>
      <c r="D117" s="33"/>
      <c r="E117" s="33">
        <v>10056888</v>
      </c>
      <c r="G117" s="14" t="s">
        <v>3663</v>
      </c>
      <c r="H117" s="14" t="s">
        <v>3664</v>
      </c>
      <c r="I117" s="14" t="s">
        <v>3665</v>
      </c>
      <c r="J117" s="134">
        <v>3312400</v>
      </c>
      <c r="L117" s="35"/>
      <c r="M117" s="32" t="s">
        <v>3666</v>
      </c>
      <c r="N117" s="93">
        <v>186</v>
      </c>
      <c r="O117" s="100">
        <v>45.3</v>
      </c>
      <c r="P117" s="59">
        <v>39293</v>
      </c>
      <c r="Q117" s="115">
        <v>39469</v>
      </c>
      <c r="R117" s="94" t="s">
        <v>1562</v>
      </c>
      <c r="S117" s="94" t="s">
        <v>3088</v>
      </c>
      <c r="T117" s="32" t="s">
        <v>3229</v>
      </c>
      <c r="U117" s="32" t="s">
        <v>3338</v>
      </c>
      <c r="V117" s="94" t="s">
        <v>4108</v>
      </c>
      <c r="AD117" s="10"/>
      <c r="AE117" s="10"/>
      <c r="AF117" s="7"/>
      <c r="AG117" s="10"/>
      <c r="AH117" s="6"/>
      <c r="AK117" s="10"/>
      <c r="AL117" s="33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</row>
    <row r="118" spans="2:147">
      <c r="B118" s="14"/>
      <c r="C118" s="171"/>
      <c r="D118" s="33"/>
      <c r="E118" s="69">
        <v>234146</v>
      </c>
      <c r="G118" s="68" t="s">
        <v>1250</v>
      </c>
      <c r="H118" s="68" t="s">
        <v>4278</v>
      </c>
      <c r="I118" s="68" t="s">
        <v>4281</v>
      </c>
      <c r="J118" s="32">
        <v>203394</v>
      </c>
      <c r="K118" s="73"/>
      <c r="L118" s="68" t="s">
        <v>1251</v>
      </c>
      <c r="M118" s="32">
        <v>78745</v>
      </c>
      <c r="N118" s="32">
        <v>85</v>
      </c>
      <c r="O118" s="53">
        <v>4.12</v>
      </c>
      <c r="P118" s="70">
        <v>38093</v>
      </c>
      <c r="Q118" s="70">
        <v>38289</v>
      </c>
      <c r="R118" s="32" t="s">
        <v>2033</v>
      </c>
      <c r="S118" s="32" t="s">
        <v>2034</v>
      </c>
      <c r="T118" s="32" t="s">
        <v>2035</v>
      </c>
      <c r="U118" s="32" t="s">
        <v>3338</v>
      </c>
      <c r="V118" s="32" t="s">
        <v>2890</v>
      </c>
      <c r="AD118" s="10"/>
      <c r="AE118" s="10"/>
      <c r="AF118" s="7"/>
      <c r="AG118" s="10"/>
      <c r="AH118" s="6"/>
      <c r="AK118" s="10"/>
      <c r="AL118" s="33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</row>
    <row r="119" spans="2:147">
      <c r="B119" s="14"/>
      <c r="C119" s="171"/>
      <c r="D119" s="33"/>
      <c r="E119" s="60">
        <v>281340</v>
      </c>
      <c r="G119" s="56" t="s">
        <v>641</v>
      </c>
      <c r="H119" s="56" t="s">
        <v>4262</v>
      </c>
      <c r="I119" s="56" t="s">
        <v>2122</v>
      </c>
      <c r="J119" s="93"/>
      <c r="K119" s="93"/>
      <c r="L119" s="56" t="s">
        <v>642</v>
      </c>
      <c r="M119" s="32">
        <v>78753</v>
      </c>
      <c r="N119" s="41">
        <v>295</v>
      </c>
      <c r="O119" s="100">
        <v>17.872</v>
      </c>
      <c r="P119" s="59">
        <v>38581</v>
      </c>
      <c r="Q119" s="59">
        <v>38706</v>
      </c>
      <c r="R119" s="32" t="s">
        <v>604</v>
      </c>
      <c r="S119" s="32" t="s">
        <v>923</v>
      </c>
      <c r="T119" s="32" t="s">
        <v>1334</v>
      </c>
      <c r="U119" s="32" t="s">
        <v>3338</v>
      </c>
      <c r="V119" s="32" t="s">
        <v>738</v>
      </c>
      <c r="AD119" s="10"/>
      <c r="AE119" s="10"/>
      <c r="AF119" s="7"/>
      <c r="AG119" s="10"/>
      <c r="AH119" s="6"/>
      <c r="AK119" s="10"/>
      <c r="AL119" s="33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</row>
    <row r="120" spans="2:147">
      <c r="B120" s="14"/>
      <c r="C120" s="32"/>
      <c r="D120" s="33"/>
      <c r="E120" s="60">
        <v>309782</v>
      </c>
      <c r="G120" s="60" t="s">
        <v>3446</v>
      </c>
      <c r="H120" s="60" t="s">
        <v>1289</v>
      </c>
      <c r="I120" s="60" t="s">
        <v>3447</v>
      </c>
      <c r="J120" s="93">
        <v>3280213</v>
      </c>
      <c r="K120" s="93"/>
      <c r="L120" s="60" t="s">
        <v>3447</v>
      </c>
      <c r="M120" s="93">
        <v>78753</v>
      </c>
      <c r="N120" s="93">
        <v>400</v>
      </c>
      <c r="O120" s="100">
        <v>23.52</v>
      </c>
      <c r="P120" s="115">
        <v>39069</v>
      </c>
      <c r="Q120" s="115">
        <v>39232</v>
      </c>
      <c r="R120" s="93" t="s">
        <v>1615</v>
      </c>
      <c r="S120" s="93" t="s">
        <v>248</v>
      </c>
      <c r="T120" s="93" t="s">
        <v>249</v>
      </c>
      <c r="U120" s="32" t="s">
        <v>3338</v>
      </c>
      <c r="V120" s="32" t="s">
        <v>4362</v>
      </c>
      <c r="AD120" s="10"/>
      <c r="AE120" s="10"/>
      <c r="AF120" s="7"/>
      <c r="AG120" s="10"/>
      <c r="AH120" s="6"/>
      <c r="AK120" s="10"/>
      <c r="AL120" s="33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</row>
    <row r="121" spans="2:147">
      <c r="B121" s="14"/>
      <c r="C121" s="32"/>
      <c r="D121" s="33"/>
      <c r="E121" s="63">
        <v>109810</v>
      </c>
      <c r="G121" s="14" t="s">
        <v>481</v>
      </c>
      <c r="H121" s="14" t="s">
        <v>166</v>
      </c>
      <c r="I121" s="14" t="s">
        <v>482</v>
      </c>
      <c r="L121" s="14" t="s">
        <v>2575</v>
      </c>
      <c r="M121" s="32">
        <v>78753</v>
      </c>
      <c r="N121" s="41">
        <v>86</v>
      </c>
      <c r="O121" s="53">
        <v>9.68</v>
      </c>
      <c r="P121" s="31">
        <v>36474</v>
      </c>
      <c r="Q121" s="31">
        <v>36724</v>
      </c>
      <c r="R121" s="31"/>
      <c r="S121" s="32" t="s">
        <v>483</v>
      </c>
      <c r="T121" s="32" t="s">
        <v>484</v>
      </c>
      <c r="U121" s="32" t="s">
        <v>3338</v>
      </c>
      <c r="V121" s="32" t="s">
        <v>2842</v>
      </c>
      <c r="AD121" s="10"/>
      <c r="AE121" s="10"/>
      <c r="AF121" s="7"/>
      <c r="AG121" s="10"/>
      <c r="AH121" s="6"/>
      <c r="AK121" s="10"/>
      <c r="AL121" s="33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</row>
    <row r="122" spans="2:147">
      <c r="B122" s="14"/>
      <c r="C122" s="32"/>
      <c r="D122" s="33"/>
      <c r="E122" s="132">
        <v>10423432</v>
      </c>
      <c r="F122" s="14"/>
      <c r="G122" s="133" t="s">
        <v>1941</v>
      </c>
      <c r="H122" s="133" t="s">
        <v>3878</v>
      </c>
      <c r="I122" s="133" t="s">
        <v>116</v>
      </c>
      <c r="J122" s="134">
        <v>226761</v>
      </c>
      <c r="K122" s="133"/>
      <c r="L122" s="133"/>
      <c r="M122" s="134" t="s">
        <v>3670</v>
      </c>
      <c r="N122" s="32">
        <v>250</v>
      </c>
      <c r="O122" s="134" t="s">
        <v>1942</v>
      </c>
      <c r="P122" s="135">
        <v>40275</v>
      </c>
      <c r="Q122" s="135">
        <v>40661</v>
      </c>
      <c r="R122" s="32" t="s">
        <v>4365</v>
      </c>
      <c r="S122" s="134" t="s">
        <v>117</v>
      </c>
      <c r="T122" s="134" t="s">
        <v>115</v>
      </c>
      <c r="U122" s="134" t="s">
        <v>914</v>
      </c>
      <c r="V122" s="32" t="s">
        <v>2177</v>
      </c>
      <c r="AD122" s="10"/>
      <c r="AE122" s="10"/>
      <c r="AF122" s="7"/>
      <c r="AG122" s="10"/>
      <c r="AH122" s="6"/>
      <c r="AK122" s="10"/>
      <c r="AL122" s="33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</row>
    <row r="123" spans="2:147">
      <c r="B123" s="14"/>
      <c r="C123" s="32"/>
      <c r="D123" s="33"/>
      <c r="E123" s="60">
        <v>313602</v>
      </c>
      <c r="G123" s="56" t="s">
        <v>713</v>
      </c>
      <c r="H123" s="56" t="s">
        <v>1607</v>
      </c>
      <c r="I123" s="56" t="s">
        <v>714</v>
      </c>
      <c r="J123" s="93">
        <v>589412</v>
      </c>
      <c r="K123" s="93"/>
      <c r="L123" s="56" t="s">
        <v>714</v>
      </c>
      <c r="M123" s="93">
        <v>78705</v>
      </c>
      <c r="N123" s="32">
        <v>99</v>
      </c>
      <c r="O123" s="100">
        <v>6.6</v>
      </c>
      <c r="P123" s="59">
        <v>39141</v>
      </c>
      <c r="Q123" s="59">
        <v>39296</v>
      </c>
      <c r="R123" s="94" t="s">
        <v>1615</v>
      </c>
      <c r="S123" s="94" t="s">
        <v>1756</v>
      </c>
      <c r="T123" s="32" t="s">
        <v>2307</v>
      </c>
      <c r="U123" s="5" t="s">
        <v>3338</v>
      </c>
      <c r="V123" s="94" t="s">
        <v>2285</v>
      </c>
      <c r="AD123" s="10"/>
      <c r="AE123" s="10"/>
      <c r="AF123" s="7"/>
      <c r="AG123" s="10"/>
      <c r="AH123" s="6"/>
      <c r="AK123" s="10"/>
      <c r="AL123" s="33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</row>
    <row r="124" spans="2:147">
      <c r="B124" s="14"/>
      <c r="C124" s="32"/>
      <c r="D124" s="33"/>
      <c r="E124" s="60">
        <v>10010110</v>
      </c>
      <c r="G124" s="56" t="s">
        <v>726</v>
      </c>
      <c r="H124" s="56" t="s">
        <v>3534</v>
      </c>
      <c r="I124" s="56" t="s">
        <v>727</v>
      </c>
      <c r="J124" s="93">
        <v>301198</v>
      </c>
      <c r="K124" s="93"/>
      <c r="L124" s="56" t="s">
        <v>727</v>
      </c>
      <c r="M124" s="93">
        <v>78705</v>
      </c>
      <c r="N124" s="93">
        <v>84</v>
      </c>
      <c r="O124" s="100">
        <v>0.56000000000000005</v>
      </c>
      <c r="P124" s="59">
        <v>39147</v>
      </c>
      <c r="Q124" s="59">
        <v>39286</v>
      </c>
      <c r="R124" s="94" t="s">
        <v>2033</v>
      </c>
      <c r="S124" s="94" t="s">
        <v>2305</v>
      </c>
      <c r="T124" s="32" t="s">
        <v>867</v>
      </c>
      <c r="U124" s="5" t="s">
        <v>3338</v>
      </c>
      <c r="V124" s="94" t="s">
        <v>2285</v>
      </c>
      <c r="AD124" s="10"/>
      <c r="AE124" s="10"/>
      <c r="AF124" s="7"/>
      <c r="AG124" s="10"/>
      <c r="AH124" s="6"/>
      <c r="AK124" s="10"/>
      <c r="AL124" s="33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</row>
    <row r="125" spans="2:147">
      <c r="B125" s="14"/>
      <c r="C125" s="32"/>
      <c r="D125" s="33"/>
      <c r="E125" s="60">
        <v>10013633</v>
      </c>
      <c r="G125" s="56" t="s">
        <v>3882</v>
      </c>
      <c r="H125" s="56" t="s">
        <v>536</v>
      </c>
      <c r="I125" s="56" t="s">
        <v>3883</v>
      </c>
      <c r="J125" s="93">
        <v>215767</v>
      </c>
      <c r="K125" s="93"/>
      <c r="L125" s="56" t="s">
        <v>3883</v>
      </c>
      <c r="M125" s="93">
        <v>78705</v>
      </c>
      <c r="N125" s="93">
        <v>92</v>
      </c>
      <c r="O125" s="100">
        <v>0.87</v>
      </c>
      <c r="P125" s="59">
        <v>39157</v>
      </c>
      <c r="Q125" s="59">
        <v>39286</v>
      </c>
      <c r="R125" s="94" t="s">
        <v>2033</v>
      </c>
      <c r="S125" s="94" t="s">
        <v>2305</v>
      </c>
      <c r="T125" s="32" t="s">
        <v>867</v>
      </c>
      <c r="U125" s="5" t="s">
        <v>3338</v>
      </c>
      <c r="V125" s="94" t="s">
        <v>2285</v>
      </c>
      <c r="AD125" s="10"/>
      <c r="AE125" s="10"/>
      <c r="AF125" s="7"/>
      <c r="AG125" s="10"/>
      <c r="AH125" s="6"/>
      <c r="AK125" s="10"/>
      <c r="AL125" s="33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</row>
    <row r="126" spans="2:147">
      <c r="B126" s="14"/>
      <c r="C126" s="32"/>
      <c r="D126" s="33"/>
      <c r="E126" s="33">
        <v>10100430</v>
      </c>
      <c r="G126" s="14" t="s">
        <v>35</v>
      </c>
      <c r="H126" s="14" t="s">
        <v>36</v>
      </c>
      <c r="I126" s="14" t="s">
        <v>37</v>
      </c>
      <c r="L126" s="59"/>
      <c r="M126" s="32">
        <v>78705</v>
      </c>
      <c r="N126" s="32">
        <v>114</v>
      </c>
      <c r="O126" s="32">
        <v>0.96</v>
      </c>
      <c r="P126" s="59">
        <v>39437</v>
      </c>
      <c r="Q126" s="14"/>
      <c r="R126" s="94" t="s">
        <v>2033</v>
      </c>
      <c r="S126" s="94" t="s">
        <v>1721</v>
      </c>
      <c r="T126" s="32" t="s">
        <v>1722</v>
      </c>
      <c r="U126" s="32" t="s">
        <v>2780</v>
      </c>
      <c r="V126" s="32" t="s">
        <v>2317</v>
      </c>
      <c r="AD126" s="10"/>
      <c r="AE126" s="10"/>
      <c r="AF126" s="7"/>
      <c r="AG126" s="10"/>
      <c r="AH126" s="6"/>
      <c r="AK126" s="10"/>
      <c r="AL126" s="33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</row>
    <row r="127" spans="2:147">
      <c r="B127" s="14"/>
      <c r="C127" s="47"/>
      <c r="D127" s="33"/>
      <c r="E127" s="132">
        <v>10543605</v>
      </c>
      <c r="F127" s="14"/>
      <c r="G127" s="133" t="s">
        <v>3261</v>
      </c>
      <c r="H127" s="133" t="s">
        <v>4518</v>
      </c>
      <c r="I127" s="133" t="s">
        <v>3260</v>
      </c>
      <c r="J127" s="134">
        <v>3331303</v>
      </c>
      <c r="K127" s="14"/>
      <c r="M127" s="134" t="s">
        <v>540</v>
      </c>
      <c r="N127" s="32">
        <v>140</v>
      </c>
      <c r="O127" s="136">
        <v>0.96</v>
      </c>
      <c r="P127" s="135">
        <v>40577</v>
      </c>
      <c r="Q127" s="135">
        <v>40966</v>
      </c>
      <c r="R127" s="32" t="s">
        <v>3755</v>
      </c>
      <c r="S127" s="134" t="s">
        <v>3754</v>
      </c>
      <c r="T127" s="134" t="s">
        <v>1722</v>
      </c>
      <c r="U127" s="32" t="s">
        <v>178</v>
      </c>
      <c r="V127" s="94" t="s">
        <v>2582</v>
      </c>
      <c r="AD127" s="10"/>
      <c r="AE127" s="10"/>
      <c r="AF127" s="7"/>
      <c r="AG127" s="10"/>
      <c r="AH127" s="6"/>
      <c r="AK127" s="10"/>
      <c r="AL127" s="33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</row>
    <row r="128" spans="2:147">
      <c r="B128" s="14"/>
      <c r="C128" s="32"/>
      <c r="D128" s="33"/>
      <c r="E128" s="60">
        <v>313206</v>
      </c>
      <c r="G128" s="56" t="s">
        <v>710</v>
      </c>
      <c r="H128" s="56" t="s">
        <v>1606</v>
      </c>
      <c r="I128" s="56" t="s">
        <v>711</v>
      </c>
      <c r="J128" s="93">
        <v>589820</v>
      </c>
      <c r="K128" s="93"/>
      <c r="L128" s="56" t="s">
        <v>711</v>
      </c>
      <c r="M128" s="93">
        <v>78705</v>
      </c>
      <c r="N128" s="93">
        <v>97</v>
      </c>
      <c r="O128" s="100">
        <v>0.67149999999999999</v>
      </c>
      <c r="P128" s="59">
        <v>39140</v>
      </c>
      <c r="Q128" s="59">
        <v>39216</v>
      </c>
      <c r="R128" s="94" t="s">
        <v>2033</v>
      </c>
      <c r="S128" s="94" t="s">
        <v>2305</v>
      </c>
      <c r="T128" s="32" t="s">
        <v>867</v>
      </c>
      <c r="U128" s="5" t="s">
        <v>3338</v>
      </c>
      <c r="V128" s="94" t="s">
        <v>2285</v>
      </c>
      <c r="AD128" s="10"/>
      <c r="AE128" s="10"/>
      <c r="AF128" s="7"/>
      <c r="AG128" s="10"/>
      <c r="AH128" s="6"/>
      <c r="AK128" s="10"/>
      <c r="AL128" s="33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</row>
    <row r="129" spans="2:147">
      <c r="B129" s="14"/>
      <c r="C129" s="32"/>
      <c r="D129" s="33"/>
      <c r="E129" s="58" t="s">
        <v>3379</v>
      </c>
      <c r="G129" s="60" t="s">
        <v>1478</v>
      </c>
      <c r="H129" s="60" t="s">
        <v>466</v>
      </c>
      <c r="I129" s="60" t="s">
        <v>1479</v>
      </c>
      <c r="J129" s="32">
        <v>814148</v>
      </c>
      <c r="L129" s="60" t="s">
        <v>1479</v>
      </c>
      <c r="M129" s="93">
        <v>78704</v>
      </c>
      <c r="N129" s="93">
        <v>10</v>
      </c>
      <c r="O129" s="100">
        <v>0.56000000000000005</v>
      </c>
      <c r="P129" s="115">
        <v>39021</v>
      </c>
      <c r="Q129" s="115">
        <v>39185</v>
      </c>
      <c r="R129" s="93" t="s">
        <v>4365</v>
      </c>
      <c r="S129" s="93" t="s">
        <v>1560</v>
      </c>
      <c r="T129" s="93" t="s">
        <v>1561</v>
      </c>
      <c r="U129" s="94" t="s">
        <v>914</v>
      </c>
      <c r="V129" s="32" t="s">
        <v>4362</v>
      </c>
      <c r="AD129" s="10"/>
      <c r="AE129" s="10"/>
      <c r="AF129" s="7"/>
      <c r="AG129" s="10"/>
      <c r="AH129" s="6"/>
      <c r="AK129" s="10"/>
      <c r="AL129" s="33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</row>
    <row r="130" spans="2:147">
      <c r="B130" s="14"/>
      <c r="C130" s="32"/>
      <c r="D130" s="33"/>
      <c r="G130" s="14" t="s">
        <v>568</v>
      </c>
      <c r="H130" s="14" t="s">
        <v>2440</v>
      </c>
      <c r="I130" s="14" t="s">
        <v>2441</v>
      </c>
      <c r="L130" s="14" t="s">
        <v>1517</v>
      </c>
      <c r="M130" s="8">
        <v>78744</v>
      </c>
      <c r="N130" s="41">
        <v>151</v>
      </c>
      <c r="O130" s="53">
        <v>8.9</v>
      </c>
      <c r="P130" s="31">
        <v>35671</v>
      </c>
      <c r="Q130" s="31"/>
      <c r="R130" s="31"/>
      <c r="S130" s="32" t="s">
        <v>3257</v>
      </c>
      <c r="T130" s="32" t="s">
        <v>3258</v>
      </c>
      <c r="U130" s="32" t="s">
        <v>562</v>
      </c>
      <c r="V130" s="32" t="s">
        <v>3562</v>
      </c>
      <c r="AD130" s="10"/>
      <c r="AE130" s="10"/>
      <c r="AF130" s="7"/>
      <c r="AG130" s="10"/>
      <c r="AH130" s="6"/>
      <c r="AK130" s="10"/>
      <c r="AL130" s="33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</row>
    <row r="131" spans="2:147">
      <c r="B131" s="14"/>
      <c r="C131" s="32"/>
      <c r="D131" s="33"/>
      <c r="E131" s="33">
        <v>75159</v>
      </c>
      <c r="G131" s="14" t="s">
        <v>3259</v>
      </c>
      <c r="H131" s="14" t="s">
        <v>2844</v>
      </c>
      <c r="I131" s="14" t="s">
        <v>2845</v>
      </c>
      <c r="L131" s="14" t="s">
        <v>1518</v>
      </c>
      <c r="M131" s="32">
        <v>78705</v>
      </c>
      <c r="N131" s="41">
        <v>6</v>
      </c>
      <c r="O131" s="53">
        <v>0.25</v>
      </c>
      <c r="P131" s="31">
        <v>36207</v>
      </c>
      <c r="Q131" s="31">
        <v>36469</v>
      </c>
      <c r="R131" s="31"/>
      <c r="S131" s="32" t="s">
        <v>2846</v>
      </c>
      <c r="T131" s="32" t="s">
        <v>2847</v>
      </c>
      <c r="U131" s="5" t="s">
        <v>3338</v>
      </c>
      <c r="V131" s="32" t="s">
        <v>2848</v>
      </c>
      <c r="AD131" s="10"/>
      <c r="AE131" s="10"/>
      <c r="AF131" s="7"/>
      <c r="AG131" s="10"/>
      <c r="AH131" s="6"/>
      <c r="AK131" s="10"/>
      <c r="AL131" s="33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</row>
    <row r="132" spans="2:147">
      <c r="B132" s="14"/>
      <c r="C132" s="32"/>
      <c r="D132" s="33"/>
      <c r="E132" s="61">
        <v>209082</v>
      </c>
      <c r="G132" s="61" t="s">
        <v>4408</v>
      </c>
      <c r="H132" s="61" t="s">
        <v>849</v>
      </c>
      <c r="I132" s="61" t="s">
        <v>2701</v>
      </c>
      <c r="J132" s="108"/>
      <c r="K132" s="108"/>
      <c r="L132" s="61" t="s">
        <v>859</v>
      </c>
      <c r="M132" s="32">
        <v>78705</v>
      </c>
      <c r="N132" s="32">
        <v>8</v>
      </c>
      <c r="O132" s="116">
        <v>0.34399999999999997</v>
      </c>
      <c r="P132" s="106">
        <v>37537</v>
      </c>
      <c r="Q132" s="106">
        <v>37732</v>
      </c>
      <c r="R132" s="107" t="s">
        <v>604</v>
      </c>
      <c r="S132" s="107" t="s">
        <v>860</v>
      </c>
      <c r="T132" s="107" t="s">
        <v>861</v>
      </c>
      <c r="U132" s="5" t="s">
        <v>3338</v>
      </c>
      <c r="V132" s="32" t="s">
        <v>2029</v>
      </c>
      <c r="AD132" s="10"/>
      <c r="AE132" s="10"/>
      <c r="AF132" s="7"/>
      <c r="AG132" s="10"/>
      <c r="AH132" s="6"/>
      <c r="AK132" s="10"/>
      <c r="AL132" s="33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</row>
    <row r="133" spans="2:147">
      <c r="B133" s="14"/>
      <c r="C133" s="32"/>
      <c r="D133" s="33"/>
      <c r="E133" s="33">
        <v>10097732</v>
      </c>
      <c r="G133" s="14" t="s">
        <v>24</v>
      </c>
      <c r="H133" s="14" t="s">
        <v>25</v>
      </c>
      <c r="I133" s="14" t="s">
        <v>26</v>
      </c>
      <c r="J133" s="32">
        <v>675322</v>
      </c>
      <c r="L133" s="59"/>
      <c r="M133" s="32" t="s">
        <v>542</v>
      </c>
      <c r="N133" s="32">
        <v>22</v>
      </c>
      <c r="O133" s="32">
        <v>0.6</v>
      </c>
      <c r="P133" s="59">
        <v>39429</v>
      </c>
      <c r="Q133" s="14"/>
      <c r="R133" s="32" t="s">
        <v>4112</v>
      </c>
      <c r="S133" s="94" t="s">
        <v>3902</v>
      </c>
      <c r="T133" s="32" t="s">
        <v>3194</v>
      </c>
      <c r="U133" s="134" t="s">
        <v>562</v>
      </c>
      <c r="V133" s="32" t="s">
        <v>2317</v>
      </c>
      <c r="AD133" s="10"/>
      <c r="AE133" s="10"/>
      <c r="AF133" s="7"/>
      <c r="AG133" s="10"/>
      <c r="AH133" s="6"/>
      <c r="AK133" s="10"/>
      <c r="AL133" s="33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</row>
    <row r="134" spans="2:147">
      <c r="B134" s="14"/>
      <c r="C134" s="32"/>
      <c r="D134" s="33"/>
      <c r="G134" s="14" t="s">
        <v>2849</v>
      </c>
      <c r="H134" s="14" t="s">
        <v>2850</v>
      </c>
      <c r="I134" s="14" t="s">
        <v>2851</v>
      </c>
      <c r="L134" s="14" t="s">
        <v>1986</v>
      </c>
      <c r="M134" s="32">
        <v>78704</v>
      </c>
      <c r="N134" s="41">
        <v>34</v>
      </c>
      <c r="O134" s="53">
        <v>2.02</v>
      </c>
      <c r="P134" s="31">
        <v>36103</v>
      </c>
      <c r="Q134" s="31">
        <v>36385</v>
      </c>
      <c r="R134" s="31"/>
      <c r="S134" s="32" t="s">
        <v>3450</v>
      </c>
      <c r="T134" s="32" t="s">
        <v>3451</v>
      </c>
      <c r="U134" s="32" t="s">
        <v>3338</v>
      </c>
      <c r="V134" s="32" t="s">
        <v>3567</v>
      </c>
      <c r="AD134" s="10"/>
      <c r="AE134" s="10"/>
      <c r="AF134" s="7"/>
      <c r="AG134" s="10"/>
      <c r="AH134" s="6"/>
      <c r="AK134" s="10"/>
      <c r="AL134" s="33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</row>
    <row r="135" spans="2:147">
      <c r="B135" s="14"/>
      <c r="C135" s="32"/>
      <c r="D135" s="33"/>
      <c r="G135" s="14" t="s">
        <v>3452</v>
      </c>
      <c r="H135" s="14" t="s">
        <v>1214</v>
      </c>
      <c r="I135" s="14" t="s">
        <v>981</v>
      </c>
      <c r="L135" s="14" t="s">
        <v>1066</v>
      </c>
      <c r="M135" s="32">
        <v>78701</v>
      </c>
      <c r="N135" s="41">
        <v>49</v>
      </c>
      <c r="O135" s="53">
        <v>0.13500000536441803</v>
      </c>
      <c r="P135" s="31">
        <v>35572</v>
      </c>
      <c r="Q135" s="31" t="s">
        <v>1215</v>
      </c>
      <c r="R135" s="31"/>
      <c r="S135" s="32" t="s">
        <v>1216</v>
      </c>
      <c r="T135" s="32" t="s">
        <v>1217</v>
      </c>
      <c r="U135" s="32" t="s">
        <v>3338</v>
      </c>
      <c r="V135" s="32" t="s">
        <v>3561</v>
      </c>
      <c r="AD135" s="10"/>
      <c r="AE135" s="10"/>
      <c r="AF135" s="7"/>
      <c r="AG135" s="10"/>
      <c r="AH135" s="6"/>
      <c r="AK135" s="10"/>
      <c r="AL135" s="33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</row>
    <row r="136" spans="2:147">
      <c r="B136" s="14"/>
      <c r="C136" s="32"/>
      <c r="D136" s="33"/>
      <c r="E136" s="132">
        <v>10503939</v>
      </c>
      <c r="F136" s="14"/>
      <c r="G136" s="133" t="s">
        <v>2587</v>
      </c>
      <c r="H136" s="133" t="s">
        <v>2588</v>
      </c>
      <c r="I136" s="133" t="s">
        <v>2589</v>
      </c>
      <c r="J136" s="134">
        <v>3500169</v>
      </c>
      <c r="K136" s="14"/>
      <c r="L136" s="133"/>
      <c r="M136" s="134" t="s">
        <v>3670</v>
      </c>
      <c r="N136" s="32">
        <v>72</v>
      </c>
      <c r="O136" s="136">
        <v>0.41</v>
      </c>
      <c r="P136" s="135">
        <v>40469</v>
      </c>
      <c r="Q136" s="135">
        <v>40638</v>
      </c>
      <c r="R136" s="32" t="s">
        <v>1670</v>
      </c>
      <c r="S136" s="134" t="s">
        <v>2590</v>
      </c>
      <c r="T136" s="134" t="s">
        <v>2355</v>
      </c>
      <c r="U136" s="134" t="s">
        <v>914</v>
      </c>
      <c r="V136" s="32" t="s">
        <v>2581</v>
      </c>
      <c r="AD136" s="10"/>
      <c r="AE136" s="10"/>
      <c r="AF136" s="7"/>
      <c r="AG136" s="10"/>
      <c r="AH136" s="6"/>
      <c r="AK136" s="10"/>
      <c r="AL136" s="33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</row>
    <row r="137" spans="2:147">
      <c r="B137" s="14"/>
      <c r="C137" s="32"/>
      <c r="D137" s="33"/>
      <c r="E137" s="132">
        <v>10490169</v>
      </c>
      <c r="F137" s="14"/>
      <c r="G137" s="133" t="s">
        <v>2666</v>
      </c>
      <c r="H137" s="133" t="s">
        <v>2668</v>
      </c>
      <c r="I137" s="133" t="s">
        <v>2665</v>
      </c>
      <c r="J137" s="134">
        <v>3390609</v>
      </c>
      <c r="K137" s="133"/>
      <c r="L137" s="133"/>
      <c r="M137" s="134" t="s">
        <v>2667</v>
      </c>
      <c r="N137" s="32">
        <v>300</v>
      </c>
      <c r="O137" s="136">
        <v>16.274999999999999</v>
      </c>
      <c r="P137" s="135">
        <v>40435</v>
      </c>
      <c r="Q137" s="133"/>
      <c r="R137" s="32" t="s">
        <v>3108</v>
      </c>
      <c r="S137" s="134" t="s">
        <v>3109</v>
      </c>
      <c r="T137" s="134" t="s">
        <v>2085</v>
      </c>
      <c r="U137" s="32" t="s">
        <v>562</v>
      </c>
      <c r="V137" s="32" t="s">
        <v>3879</v>
      </c>
      <c r="AD137" s="10"/>
      <c r="AE137" s="10"/>
      <c r="AF137" s="7"/>
      <c r="AG137" s="10"/>
      <c r="AH137" s="6"/>
      <c r="AK137" s="10"/>
      <c r="AL137" s="33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</row>
    <row r="138" spans="2:147">
      <c r="B138" s="14"/>
      <c r="C138" s="32"/>
      <c r="D138" s="33"/>
      <c r="E138" s="60">
        <v>286338</v>
      </c>
      <c r="G138" s="56" t="s">
        <v>2516</v>
      </c>
      <c r="H138" s="57" t="s">
        <v>502</v>
      </c>
      <c r="I138" s="56" t="s">
        <v>2517</v>
      </c>
      <c r="J138" s="93">
        <v>267507</v>
      </c>
      <c r="K138" s="93"/>
      <c r="L138" s="56" t="s">
        <v>2517</v>
      </c>
      <c r="M138" s="32">
        <v>78704</v>
      </c>
      <c r="N138" s="93">
        <v>105</v>
      </c>
      <c r="O138" s="100">
        <v>1.58</v>
      </c>
      <c r="P138" s="59">
        <v>38670</v>
      </c>
      <c r="Q138" s="59">
        <v>38888</v>
      </c>
      <c r="R138" s="32" t="s">
        <v>1615</v>
      </c>
      <c r="S138" s="94" t="s">
        <v>3239</v>
      </c>
      <c r="T138" s="32" t="s">
        <v>3240</v>
      </c>
      <c r="U138" s="32" t="s">
        <v>3338</v>
      </c>
      <c r="V138" s="32" t="s">
        <v>3635</v>
      </c>
      <c r="AD138" s="10"/>
      <c r="AE138" s="10"/>
      <c r="AF138" s="7"/>
      <c r="AG138" s="10"/>
      <c r="AH138" s="6"/>
      <c r="AK138" s="10"/>
      <c r="AL138" s="33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</row>
    <row r="139" spans="2:147">
      <c r="B139" s="14"/>
      <c r="C139" s="32"/>
      <c r="D139" s="33"/>
      <c r="G139" s="14" t="s">
        <v>1219</v>
      </c>
      <c r="H139" s="14" t="s">
        <v>1220</v>
      </c>
      <c r="I139" s="14" t="s">
        <v>1221</v>
      </c>
      <c r="L139" s="14" t="s">
        <v>1067</v>
      </c>
      <c r="M139" s="32">
        <v>78705</v>
      </c>
      <c r="N139" s="41">
        <v>16</v>
      </c>
      <c r="O139" s="53">
        <v>0.4</v>
      </c>
      <c r="P139" s="31">
        <v>34303</v>
      </c>
      <c r="Q139" s="31">
        <v>34596</v>
      </c>
      <c r="R139" s="31"/>
      <c r="S139" s="32" t="s">
        <v>1222</v>
      </c>
      <c r="T139" s="32" t="s">
        <v>1223</v>
      </c>
      <c r="U139" s="32" t="s">
        <v>3338</v>
      </c>
      <c r="V139" s="32" t="s">
        <v>3547</v>
      </c>
      <c r="AD139" s="10"/>
      <c r="AE139" s="10"/>
      <c r="AF139" s="7"/>
      <c r="AG139" s="10"/>
      <c r="AH139" s="6"/>
      <c r="AK139" s="10"/>
      <c r="AL139" s="33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</row>
    <row r="140" spans="2:147">
      <c r="B140" s="14"/>
      <c r="C140" s="32"/>
      <c r="D140" s="33"/>
      <c r="E140" s="132">
        <v>10755611</v>
      </c>
      <c r="F140" s="14"/>
      <c r="G140" s="133" t="s">
        <v>4458</v>
      </c>
      <c r="H140" s="133" t="s">
        <v>4459</v>
      </c>
      <c r="I140" s="133" t="s">
        <v>4460</v>
      </c>
      <c r="J140" s="134">
        <v>215514</v>
      </c>
      <c r="K140" s="133"/>
      <c r="M140" s="134" t="s">
        <v>558</v>
      </c>
      <c r="N140" s="32">
        <v>327</v>
      </c>
      <c r="O140" s="136">
        <v>6.95</v>
      </c>
      <c r="P140" s="135">
        <v>41024</v>
      </c>
      <c r="Q140" s="135">
        <v>41227</v>
      </c>
      <c r="R140" s="32" t="s">
        <v>4365</v>
      </c>
      <c r="S140" s="134" t="s">
        <v>4490</v>
      </c>
      <c r="T140" s="134" t="s">
        <v>2249</v>
      </c>
      <c r="U140" s="134" t="s">
        <v>914</v>
      </c>
      <c r="V140" s="32" t="s">
        <v>4521</v>
      </c>
      <c r="AD140" s="10"/>
      <c r="AE140" s="10"/>
      <c r="AF140" s="7"/>
      <c r="AG140" s="10"/>
      <c r="AH140" s="6"/>
      <c r="AK140" s="10"/>
      <c r="AL140" s="33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</row>
    <row r="141" spans="2:147">
      <c r="B141" s="138"/>
      <c r="C141" s="32"/>
      <c r="D141" s="33"/>
      <c r="E141" s="132">
        <v>10861677</v>
      </c>
      <c r="F141" s="14"/>
      <c r="G141" s="133" t="s">
        <v>4617</v>
      </c>
      <c r="H141" s="133" t="s">
        <v>4668</v>
      </c>
      <c r="I141" s="133" t="s">
        <v>4616</v>
      </c>
      <c r="J141" s="134">
        <v>249896</v>
      </c>
      <c r="K141" s="14"/>
      <c r="M141" s="134" t="s">
        <v>547</v>
      </c>
      <c r="N141" s="32">
        <v>240</v>
      </c>
      <c r="O141" s="136">
        <v>1.5327</v>
      </c>
      <c r="P141" s="135">
        <v>41234</v>
      </c>
      <c r="R141" s="32" t="s">
        <v>1892</v>
      </c>
      <c r="S141" s="134" t="s">
        <v>4669</v>
      </c>
      <c r="T141" s="134" t="s">
        <v>2249</v>
      </c>
      <c r="U141" s="32" t="s">
        <v>915</v>
      </c>
      <c r="V141" s="32" t="s">
        <v>4713</v>
      </c>
      <c r="AD141" s="10"/>
      <c r="AE141" s="10"/>
      <c r="AF141" s="7"/>
      <c r="AG141" s="10"/>
      <c r="AH141" s="6"/>
      <c r="AK141" s="10"/>
      <c r="AL141" s="33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</row>
    <row r="142" spans="2:147">
      <c r="B142" s="14"/>
      <c r="C142" s="32"/>
      <c r="D142" s="33"/>
      <c r="E142" s="60">
        <v>10027438</v>
      </c>
      <c r="G142" s="56" t="s">
        <v>2620</v>
      </c>
      <c r="H142" s="56" t="s">
        <v>2621</v>
      </c>
      <c r="I142" s="56" t="s">
        <v>3823</v>
      </c>
      <c r="J142" s="93">
        <v>3302412</v>
      </c>
      <c r="K142" s="93"/>
      <c r="L142" s="56" t="s">
        <v>3823</v>
      </c>
      <c r="M142" s="93">
        <v>78660</v>
      </c>
      <c r="N142" s="103">
        <v>240</v>
      </c>
      <c r="O142" s="100">
        <v>13.933</v>
      </c>
      <c r="P142" s="59">
        <v>39199</v>
      </c>
      <c r="Q142" s="115">
        <v>39475</v>
      </c>
      <c r="R142" s="94" t="s">
        <v>1296</v>
      </c>
      <c r="S142" s="94" t="s">
        <v>3824</v>
      </c>
      <c r="T142" s="32" t="s">
        <v>3825</v>
      </c>
      <c r="U142" s="32" t="s">
        <v>3338</v>
      </c>
      <c r="V142" s="94" t="s">
        <v>2284</v>
      </c>
      <c r="AD142" s="10"/>
      <c r="AE142" s="10"/>
      <c r="AF142" s="7"/>
      <c r="AG142" s="10"/>
      <c r="AH142" s="6"/>
      <c r="AK142" s="10"/>
      <c r="AL142" s="33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</row>
    <row r="143" spans="2:147">
      <c r="B143" s="14"/>
      <c r="C143" s="32"/>
      <c r="D143" s="33"/>
      <c r="E143" s="60">
        <v>247296</v>
      </c>
      <c r="G143" s="56" t="s">
        <v>3588</v>
      </c>
      <c r="H143" s="56" t="s">
        <v>3589</v>
      </c>
      <c r="I143" s="56" t="s">
        <v>3590</v>
      </c>
      <c r="J143" s="93"/>
      <c r="K143" s="93"/>
      <c r="L143" s="14" t="s">
        <v>2095</v>
      </c>
      <c r="M143" s="73">
        <v>78758</v>
      </c>
      <c r="N143" s="32">
        <v>225</v>
      </c>
      <c r="O143" s="53">
        <v>10.199999999999999</v>
      </c>
      <c r="P143" s="59">
        <v>38413</v>
      </c>
      <c r="Q143" s="59">
        <v>38608</v>
      </c>
      <c r="R143" s="32" t="s">
        <v>4365</v>
      </c>
      <c r="S143" s="32" t="s">
        <v>3591</v>
      </c>
      <c r="T143" s="86" t="s">
        <v>1129</v>
      </c>
      <c r="U143" s="32" t="s">
        <v>3338</v>
      </c>
      <c r="V143" s="32" t="s">
        <v>2473</v>
      </c>
      <c r="AD143" s="10"/>
      <c r="AE143" s="10"/>
      <c r="AF143" s="7"/>
      <c r="AG143" s="10"/>
      <c r="AH143" s="6"/>
      <c r="AK143" s="10"/>
      <c r="AL143" s="33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</row>
    <row r="144" spans="2:147">
      <c r="B144" s="14"/>
      <c r="C144" s="32"/>
      <c r="D144" s="33"/>
      <c r="G144" s="14" t="s">
        <v>4220</v>
      </c>
      <c r="H144" s="14" t="s">
        <v>1225</v>
      </c>
      <c r="I144" s="14" t="s">
        <v>1226</v>
      </c>
      <c r="L144" s="14" t="s">
        <v>2096</v>
      </c>
      <c r="M144" s="8">
        <v>78703</v>
      </c>
      <c r="N144" s="41">
        <v>4</v>
      </c>
      <c r="O144" s="53">
        <v>0.3</v>
      </c>
      <c r="P144" s="31"/>
      <c r="Q144" s="31"/>
      <c r="R144" s="31"/>
      <c r="S144" s="32" t="s">
        <v>1227</v>
      </c>
      <c r="T144" s="32" t="s">
        <v>1228</v>
      </c>
      <c r="U144" s="32" t="s">
        <v>3338</v>
      </c>
      <c r="V144" s="32" t="s">
        <v>3567</v>
      </c>
      <c r="AD144" s="10"/>
      <c r="AE144" s="10"/>
      <c r="AF144" s="7"/>
      <c r="AG144" s="10"/>
      <c r="AH144" s="6"/>
      <c r="AK144" s="10"/>
      <c r="AL144" s="33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</row>
    <row r="145" spans="2:147">
      <c r="B145" s="14"/>
      <c r="C145" s="32"/>
      <c r="D145" s="33"/>
      <c r="E145" s="60">
        <v>266420</v>
      </c>
      <c r="G145" s="56" t="s">
        <v>659</v>
      </c>
      <c r="H145" s="56" t="s">
        <v>740</v>
      </c>
      <c r="I145" s="56" t="s">
        <v>3610</v>
      </c>
      <c r="J145" s="93">
        <v>3168163</v>
      </c>
      <c r="K145" s="93"/>
      <c r="L145" s="56" t="s">
        <v>660</v>
      </c>
      <c r="M145" s="32">
        <v>78748</v>
      </c>
      <c r="N145" s="41">
        <v>156</v>
      </c>
      <c r="O145" s="100">
        <v>99</v>
      </c>
      <c r="P145" s="59">
        <v>38539</v>
      </c>
      <c r="Q145" s="59">
        <v>38726</v>
      </c>
      <c r="R145" s="32" t="s">
        <v>4365</v>
      </c>
      <c r="S145" s="32" t="s">
        <v>1188</v>
      </c>
      <c r="T145" s="94" t="s">
        <v>299</v>
      </c>
      <c r="U145" s="32" t="s">
        <v>3338</v>
      </c>
      <c r="V145" s="32" t="s">
        <v>738</v>
      </c>
      <c r="AD145" s="10"/>
      <c r="AE145" s="10"/>
      <c r="AF145" s="7"/>
      <c r="AG145" s="10"/>
      <c r="AH145" s="6"/>
      <c r="AK145" s="10"/>
      <c r="AL145" s="33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</row>
    <row r="146" spans="2:147">
      <c r="B146" s="14"/>
      <c r="C146" s="32"/>
      <c r="D146" s="33"/>
      <c r="E146" s="132">
        <v>10140629</v>
      </c>
      <c r="F146" s="14"/>
      <c r="G146" s="133" t="s">
        <v>553</v>
      </c>
      <c r="H146" s="133" t="s">
        <v>2259</v>
      </c>
      <c r="I146" s="133" t="s">
        <v>555</v>
      </c>
      <c r="J146" s="134">
        <v>3354050</v>
      </c>
      <c r="K146" s="134"/>
      <c r="L146" s="133"/>
      <c r="M146" s="134" t="s">
        <v>554</v>
      </c>
      <c r="N146" s="134">
        <f>156+126+2</f>
        <v>284</v>
      </c>
      <c r="O146" s="142">
        <v>102.4</v>
      </c>
      <c r="P146" s="135">
        <v>39562</v>
      </c>
      <c r="Q146" s="135">
        <v>39930</v>
      </c>
      <c r="R146" s="134" t="s">
        <v>4365</v>
      </c>
      <c r="S146" s="134" t="s">
        <v>2260</v>
      </c>
      <c r="T146" s="32" t="s">
        <v>2261</v>
      </c>
      <c r="U146" s="32" t="s">
        <v>3338</v>
      </c>
      <c r="V146" s="32" t="s">
        <v>270</v>
      </c>
      <c r="AD146" s="10"/>
      <c r="AE146" s="10"/>
      <c r="AF146" s="7"/>
      <c r="AG146" s="10"/>
      <c r="AH146" s="6"/>
      <c r="AK146" s="10"/>
      <c r="AL146" s="33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</row>
    <row r="147" spans="2:147">
      <c r="B147" s="14"/>
      <c r="C147" s="32"/>
      <c r="D147" s="33"/>
      <c r="E147" s="132">
        <v>10708474</v>
      </c>
      <c r="F147" s="14"/>
      <c r="G147" s="133" t="s">
        <v>1879</v>
      </c>
      <c r="H147" s="133" t="s">
        <v>4705</v>
      </c>
      <c r="I147" s="133" t="s">
        <v>4704</v>
      </c>
      <c r="J147" s="134">
        <v>120296</v>
      </c>
      <c r="K147" s="133"/>
      <c r="M147" s="134" t="s">
        <v>547</v>
      </c>
      <c r="N147" s="32">
        <v>360</v>
      </c>
      <c r="O147" s="142">
        <v>7.0359999999999996</v>
      </c>
      <c r="P147" s="135">
        <v>40928</v>
      </c>
      <c r="Q147" s="135">
        <v>41137</v>
      </c>
      <c r="R147" s="134" t="s">
        <v>263</v>
      </c>
      <c r="S147" s="134" t="s">
        <v>253</v>
      </c>
      <c r="T147" s="134" t="s">
        <v>2249</v>
      </c>
      <c r="U147" s="32" t="s">
        <v>178</v>
      </c>
      <c r="V147" s="32" t="s">
        <v>4441</v>
      </c>
      <c r="AD147" s="10"/>
      <c r="AE147" s="10"/>
      <c r="AF147" s="7"/>
      <c r="AG147" s="10"/>
      <c r="AH147" s="6"/>
      <c r="AK147" s="10"/>
      <c r="AL147" s="33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</row>
    <row r="148" spans="2:147">
      <c r="B148" s="14"/>
      <c r="C148" s="32"/>
      <c r="D148" s="33"/>
      <c r="G148" s="14" t="s">
        <v>2903</v>
      </c>
      <c r="H148" s="14" t="s">
        <v>2904</v>
      </c>
      <c r="I148" s="14" t="s">
        <v>2905</v>
      </c>
      <c r="L148" s="14" t="s">
        <v>1068</v>
      </c>
      <c r="M148" s="32">
        <v>78701</v>
      </c>
      <c r="N148" s="41">
        <v>90</v>
      </c>
      <c r="O148" s="53">
        <v>0.26899999380111694</v>
      </c>
      <c r="P148" s="31">
        <v>35563</v>
      </c>
      <c r="Q148" s="31">
        <v>35690</v>
      </c>
      <c r="R148" s="31"/>
      <c r="S148" s="32" t="s">
        <v>2906</v>
      </c>
      <c r="T148" s="32" t="s">
        <v>2907</v>
      </c>
      <c r="U148" s="32" t="s">
        <v>3338</v>
      </c>
      <c r="V148" s="32" t="s">
        <v>3561</v>
      </c>
      <c r="AD148" s="10"/>
      <c r="AE148" s="10"/>
      <c r="AF148" s="7"/>
      <c r="AG148" s="10"/>
      <c r="AH148" s="6"/>
      <c r="AK148" s="10"/>
      <c r="AL148" s="33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</row>
    <row r="149" spans="2:147">
      <c r="B149" s="14"/>
      <c r="C149" s="32"/>
      <c r="D149" s="33"/>
      <c r="E149" s="58" t="s">
        <v>537</v>
      </c>
      <c r="G149" s="56" t="s">
        <v>3885</v>
      </c>
      <c r="H149" s="56" t="s">
        <v>288</v>
      </c>
      <c r="I149" s="33" t="s">
        <v>3489</v>
      </c>
      <c r="J149" s="32">
        <v>3095660</v>
      </c>
      <c r="L149" s="56" t="s">
        <v>742</v>
      </c>
      <c r="M149" s="93">
        <v>78703</v>
      </c>
      <c r="N149" s="93">
        <v>7</v>
      </c>
      <c r="O149" s="100">
        <v>0.37</v>
      </c>
      <c r="P149" s="59">
        <v>38915</v>
      </c>
      <c r="Q149" s="115">
        <v>39469</v>
      </c>
      <c r="R149" s="59" t="s">
        <v>1157</v>
      </c>
      <c r="S149" s="94" t="s">
        <v>864</v>
      </c>
      <c r="T149" s="94" t="s">
        <v>865</v>
      </c>
      <c r="U149" s="32" t="s">
        <v>562</v>
      </c>
      <c r="V149" s="32" t="s">
        <v>777</v>
      </c>
      <c r="AD149" s="10"/>
      <c r="AE149" s="10"/>
      <c r="AF149" s="7"/>
      <c r="AG149" s="10"/>
      <c r="AH149" s="6"/>
      <c r="AK149" s="10"/>
      <c r="AL149" s="33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</row>
    <row r="150" spans="2:147">
      <c r="B150" s="14"/>
      <c r="C150" s="32"/>
      <c r="D150" s="33"/>
      <c r="E150" s="58" t="s">
        <v>1667</v>
      </c>
      <c r="G150" s="14" t="s">
        <v>549</v>
      </c>
      <c r="H150" s="60" t="s">
        <v>1668</v>
      </c>
      <c r="I150" s="60" t="s">
        <v>1476</v>
      </c>
      <c r="J150" s="93">
        <v>714668</v>
      </c>
      <c r="K150" s="93"/>
      <c r="L150" s="60" t="s">
        <v>1476</v>
      </c>
      <c r="M150" s="93">
        <v>78731</v>
      </c>
      <c r="N150" s="93">
        <v>327</v>
      </c>
      <c r="O150" s="100">
        <v>3.84</v>
      </c>
      <c r="P150" s="115">
        <v>39010</v>
      </c>
      <c r="Q150" s="115">
        <v>39436</v>
      </c>
      <c r="R150" s="93" t="s">
        <v>4365</v>
      </c>
      <c r="S150" s="93" t="s">
        <v>406</v>
      </c>
      <c r="T150" s="93" t="s">
        <v>407</v>
      </c>
      <c r="U150" s="32" t="s">
        <v>3338</v>
      </c>
      <c r="V150" s="32" t="s">
        <v>4362</v>
      </c>
      <c r="AD150" s="10"/>
      <c r="AE150" s="10"/>
      <c r="AF150" s="7"/>
      <c r="AG150" s="10"/>
      <c r="AH150" s="6"/>
      <c r="AK150" s="10"/>
      <c r="AL150" s="33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</row>
    <row r="151" spans="2:147">
      <c r="B151" s="14"/>
      <c r="C151" s="32"/>
      <c r="D151" s="33"/>
      <c r="E151" s="132">
        <v>10844512</v>
      </c>
      <c r="F151" s="14"/>
      <c r="G151" s="133" t="s">
        <v>4646</v>
      </c>
      <c r="H151" s="133" t="s">
        <v>4685</v>
      </c>
      <c r="I151" s="133" t="s">
        <v>4645</v>
      </c>
      <c r="J151" s="134">
        <v>681262</v>
      </c>
      <c r="K151" s="14"/>
      <c r="M151" s="134" t="s">
        <v>4647</v>
      </c>
      <c r="N151" s="32">
        <v>329</v>
      </c>
      <c r="O151" s="136">
        <v>3.9434</v>
      </c>
      <c r="P151" s="135">
        <v>41198</v>
      </c>
      <c r="R151" s="32" t="s">
        <v>4258</v>
      </c>
      <c r="S151" s="134" t="s">
        <v>4678</v>
      </c>
      <c r="T151" s="134" t="s">
        <v>120</v>
      </c>
      <c r="U151" s="32" t="s">
        <v>915</v>
      </c>
      <c r="V151" s="32" t="s">
        <v>4713</v>
      </c>
      <c r="AD151" s="10"/>
      <c r="AE151" s="10"/>
      <c r="AF151" s="7"/>
      <c r="AG151" s="10"/>
      <c r="AH151" s="6"/>
      <c r="AK151" s="10"/>
      <c r="AL151" s="33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</row>
    <row r="152" spans="2:147">
      <c r="B152" s="14"/>
      <c r="C152" s="32"/>
      <c r="D152" s="33"/>
      <c r="E152" s="132" t="s">
        <v>4590</v>
      </c>
      <c r="F152" s="14"/>
      <c r="G152" s="133" t="s">
        <v>190</v>
      </c>
      <c r="H152" s="133" t="s">
        <v>221</v>
      </c>
      <c r="I152" s="133" t="s">
        <v>4589</v>
      </c>
      <c r="J152" s="134">
        <v>271430</v>
      </c>
      <c r="K152" s="14"/>
      <c r="M152" s="134" t="s">
        <v>3661</v>
      </c>
      <c r="N152" s="32">
        <v>179</v>
      </c>
      <c r="O152" s="136">
        <v>2.3347000000000002</v>
      </c>
      <c r="P152" s="135">
        <v>40694</v>
      </c>
      <c r="Q152" s="135">
        <v>40956</v>
      </c>
      <c r="R152" s="134" t="s">
        <v>4112</v>
      </c>
      <c r="S152" s="134" t="s">
        <v>223</v>
      </c>
      <c r="T152" s="134" t="s">
        <v>222</v>
      </c>
      <c r="U152" s="94" t="s">
        <v>178</v>
      </c>
      <c r="V152" s="32" t="s">
        <v>3163</v>
      </c>
      <c r="AD152" s="10"/>
      <c r="AE152" s="10"/>
      <c r="AF152" s="7"/>
      <c r="AG152" s="10"/>
      <c r="AH152" s="6"/>
      <c r="AK152" s="10"/>
      <c r="AL152" s="33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</row>
    <row r="153" spans="2:147">
      <c r="B153" s="14"/>
      <c r="C153" s="32"/>
      <c r="D153" s="33"/>
      <c r="E153" s="61">
        <v>213375</v>
      </c>
      <c r="G153" s="61" t="s">
        <v>1587</v>
      </c>
      <c r="H153" s="61" t="s">
        <v>847</v>
      </c>
      <c r="I153" s="61" t="s">
        <v>2702</v>
      </c>
      <c r="J153" s="108"/>
      <c r="K153" s="108"/>
      <c r="L153" s="61" t="s">
        <v>1588</v>
      </c>
      <c r="M153" s="32">
        <v>78735</v>
      </c>
      <c r="N153" s="32">
        <v>17</v>
      </c>
      <c r="O153" s="116">
        <v>7.1</v>
      </c>
      <c r="P153" s="106">
        <v>37620</v>
      </c>
      <c r="Q153" s="106">
        <v>37728</v>
      </c>
      <c r="R153" s="107" t="s">
        <v>4365</v>
      </c>
      <c r="S153" s="107" t="s">
        <v>1589</v>
      </c>
      <c r="T153" s="107" t="s">
        <v>3856</v>
      </c>
      <c r="U153" s="32" t="s">
        <v>3338</v>
      </c>
      <c r="V153" s="32" t="s">
        <v>2029</v>
      </c>
      <c r="AD153" s="10"/>
      <c r="AE153" s="10"/>
      <c r="AF153" s="7"/>
      <c r="AG153" s="10"/>
      <c r="AH153" s="6"/>
      <c r="AK153" s="10"/>
      <c r="AL153" s="33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</row>
    <row r="154" spans="2:147">
      <c r="B154" s="14"/>
      <c r="C154" s="32"/>
      <c r="D154" s="33"/>
      <c r="E154" s="132">
        <v>10579828</v>
      </c>
      <c r="F154" s="14"/>
      <c r="G154" s="133" t="s">
        <v>220</v>
      </c>
      <c r="H154" s="133" t="s">
        <v>4516</v>
      </c>
      <c r="I154" s="133" t="s">
        <v>219</v>
      </c>
      <c r="J154" s="134">
        <v>3504394</v>
      </c>
      <c r="K154" s="14"/>
      <c r="M154" s="134" t="s">
        <v>540</v>
      </c>
      <c r="N154" s="32">
        <v>220</v>
      </c>
      <c r="O154" s="136">
        <v>1.2</v>
      </c>
      <c r="P154" s="135">
        <v>40654</v>
      </c>
      <c r="Q154" s="135">
        <v>40912</v>
      </c>
      <c r="R154" s="134" t="s">
        <v>3755</v>
      </c>
      <c r="S154" s="134" t="s">
        <v>535</v>
      </c>
      <c r="T154" s="134" t="s">
        <v>2249</v>
      </c>
      <c r="U154" s="94" t="s">
        <v>178</v>
      </c>
      <c r="V154" s="32" t="s">
        <v>3163</v>
      </c>
      <c r="AD154" s="10"/>
      <c r="AE154" s="10"/>
      <c r="AF154" s="7"/>
      <c r="AG154" s="10"/>
      <c r="AH154" s="6"/>
      <c r="AK154" s="10"/>
      <c r="AL154" s="33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</row>
    <row r="155" spans="2:147">
      <c r="B155" s="14"/>
      <c r="C155" s="32"/>
      <c r="D155" s="33"/>
      <c r="E155" s="58" t="s">
        <v>3110</v>
      </c>
      <c r="G155" s="56" t="s">
        <v>2669</v>
      </c>
      <c r="H155" s="57" t="s">
        <v>1434</v>
      </c>
      <c r="I155" s="56" t="s">
        <v>705</v>
      </c>
      <c r="J155" s="93">
        <v>3329850</v>
      </c>
      <c r="K155" s="93"/>
      <c r="L155" s="56" t="s">
        <v>705</v>
      </c>
      <c r="M155" s="93">
        <v>78729</v>
      </c>
      <c r="N155" s="93">
        <v>592</v>
      </c>
      <c r="O155" s="100">
        <v>33.659999999999997</v>
      </c>
      <c r="P155" s="59">
        <v>39112</v>
      </c>
      <c r="Q155" s="59">
        <v>39343</v>
      </c>
      <c r="R155" s="94" t="s">
        <v>1296</v>
      </c>
      <c r="S155" s="94" t="s">
        <v>1596</v>
      </c>
      <c r="T155" s="32" t="s">
        <v>1597</v>
      </c>
      <c r="U155" s="94" t="s">
        <v>914</v>
      </c>
      <c r="V155" s="94" t="s">
        <v>2285</v>
      </c>
      <c r="AD155" s="10"/>
      <c r="AE155" s="10"/>
      <c r="AF155" s="7"/>
      <c r="AG155" s="10"/>
      <c r="AH155" s="6"/>
      <c r="AK155" s="10"/>
      <c r="AL155" s="33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</row>
    <row r="156" spans="2:147">
      <c r="B156" s="14"/>
      <c r="C156" s="32"/>
      <c r="D156" s="33"/>
      <c r="E156" s="132">
        <v>10650012</v>
      </c>
      <c r="F156" s="14"/>
      <c r="G156" s="133" t="s">
        <v>2129</v>
      </c>
      <c r="H156" s="133" t="s">
        <v>2127</v>
      </c>
      <c r="I156" s="133" t="s">
        <v>2128</v>
      </c>
      <c r="J156" s="134">
        <v>253276</v>
      </c>
      <c r="K156" s="14"/>
      <c r="M156" s="134" t="s">
        <v>3661</v>
      </c>
      <c r="N156" s="32">
        <v>314</v>
      </c>
      <c r="O156" s="122">
        <v>4.84</v>
      </c>
      <c r="P156" s="135">
        <v>40799</v>
      </c>
      <c r="Q156" s="135">
        <v>41098</v>
      </c>
      <c r="R156" s="32" t="s">
        <v>4365</v>
      </c>
      <c r="S156" s="134" t="s">
        <v>535</v>
      </c>
      <c r="T156" s="134" t="s">
        <v>2249</v>
      </c>
      <c r="U156" s="32" t="s">
        <v>178</v>
      </c>
      <c r="V156" s="32" t="s">
        <v>3140</v>
      </c>
      <c r="AD156" s="10"/>
      <c r="AE156" s="10"/>
      <c r="AF156" s="7"/>
      <c r="AG156" s="10"/>
      <c r="AH156" s="6"/>
      <c r="AK156" s="10"/>
      <c r="AL156" s="33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</row>
    <row r="157" spans="2:147">
      <c r="B157" s="14"/>
      <c r="C157" s="32"/>
      <c r="D157" s="33"/>
      <c r="E157" s="33">
        <v>152637</v>
      </c>
      <c r="G157" s="14" t="s">
        <v>3074</v>
      </c>
      <c r="H157" s="14" t="s">
        <v>4272</v>
      </c>
      <c r="I157" s="14" t="s">
        <v>3247</v>
      </c>
      <c r="L157" s="14" t="s">
        <v>746</v>
      </c>
      <c r="M157" s="32">
        <v>78741</v>
      </c>
      <c r="N157" s="41">
        <v>348</v>
      </c>
      <c r="O157" s="53">
        <v>26.32</v>
      </c>
      <c r="P157" s="31">
        <v>36704</v>
      </c>
      <c r="Q157" s="31">
        <v>36931</v>
      </c>
      <c r="R157" s="31"/>
      <c r="S157" s="32" t="s">
        <v>3075</v>
      </c>
      <c r="T157" s="32" t="s">
        <v>3076</v>
      </c>
      <c r="U157" s="32" t="s">
        <v>3338</v>
      </c>
      <c r="V157" s="32" t="s">
        <v>4271</v>
      </c>
      <c r="AD157" s="10"/>
      <c r="AE157" s="10"/>
      <c r="AF157" s="7"/>
      <c r="AG157" s="10"/>
      <c r="AH157" s="6"/>
      <c r="AK157" s="10"/>
      <c r="AL157" s="33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</row>
    <row r="158" spans="2:147">
      <c r="B158" s="14"/>
      <c r="C158" s="32"/>
      <c r="D158" s="33"/>
      <c r="E158" s="33">
        <v>101160</v>
      </c>
      <c r="G158" s="14" t="s">
        <v>685</v>
      </c>
      <c r="H158" s="14" t="s">
        <v>636</v>
      </c>
      <c r="I158" s="14" t="s">
        <v>2203</v>
      </c>
      <c r="L158" s="14" t="s">
        <v>1817</v>
      </c>
      <c r="M158" s="32">
        <v>78726</v>
      </c>
      <c r="N158" s="41">
        <v>288</v>
      </c>
      <c r="O158" s="53">
        <v>21.75</v>
      </c>
      <c r="P158" s="31">
        <v>36402</v>
      </c>
      <c r="Q158" s="31">
        <v>36570</v>
      </c>
      <c r="R158" s="31"/>
      <c r="S158" s="32" t="s">
        <v>3569</v>
      </c>
      <c r="T158" s="32" t="s">
        <v>272</v>
      </c>
      <c r="U158" s="32" t="s">
        <v>3338</v>
      </c>
      <c r="V158" s="32" t="s">
        <v>1379</v>
      </c>
      <c r="AD158" s="10"/>
      <c r="AE158" s="10"/>
      <c r="AF158" s="7"/>
      <c r="AG158" s="10"/>
      <c r="AH158" s="6"/>
      <c r="AK158" s="10"/>
      <c r="AL158" s="33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</row>
    <row r="159" spans="2:147">
      <c r="B159" s="14"/>
      <c r="C159" s="32"/>
      <c r="D159" s="33"/>
      <c r="G159" s="14" t="s">
        <v>2910</v>
      </c>
      <c r="H159" s="14" t="s">
        <v>2870</v>
      </c>
      <c r="I159" s="14" t="s">
        <v>2871</v>
      </c>
      <c r="L159" s="14" t="s">
        <v>747</v>
      </c>
      <c r="M159" s="32">
        <v>78744</v>
      </c>
      <c r="N159" s="41">
        <v>229</v>
      </c>
      <c r="O159" s="53">
        <v>8.6999999999999993</v>
      </c>
      <c r="P159" s="31">
        <v>34312</v>
      </c>
      <c r="Q159" s="31">
        <v>34661</v>
      </c>
      <c r="R159" s="31"/>
      <c r="S159" s="32" t="s">
        <v>2872</v>
      </c>
      <c r="T159" s="32" t="s">
        <v>2873</v>
      </c>
      <c r="U159" s="32" t="s">
        <v>3338</v>
      </c>
      <c r="V159" s="32" t="s">
        <v>3547</v>
      </c>
      <c r="AD159" s="10"/>
      <c r="AE159" s="10"/>
      <c r="AF159" s="7"/>
      <c r="AG159" s="10"/>
      <c r="AH159" s="6"/>
      <c r="AK159" s="10"/>
      <c r="AL159" s="33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</row>
    <row r="160" spans="2:147">
      <c r="B160" s="14"/>
      <c r="C160" s="32"/>
      <c r="D160" s="33"/>
      <c r="E160" s="61">
        <v>212718</v>
      </c>
      <c r="G160" s="61" t="s">
        <v>1583</v>
      </c>
      <c r="H160" s="61" t="s">
        <v>852</v>
      </c>
      <c r="I160" s="61" t="s">
        <v>1584</v>
      </c>
      <c r="J160" s="108">
        <v>3094372</v>
      </c>
      <c r="K160" s="108"/>
      <c r="L160" s="61" t="s">
        <v>1584</v>
      </c>
      <c r="M160" s="32">
        <v>78750</v>
      </c>
      <c r="N160" s="32">
        <v>102</v>
      </c>
      <c r="O160" s="116">
        <v>21.555800000000001</v>
      </c>
      <c r="P160" s="106">
        <v>37606</v>
      </c>
      <c r="Q160" s="106">
        <v>37964</v>
      </c>
      <c r="R160" s="107" t="s">
        <v>2045</v>
      </c>
      <c r="S160" s="107" t="s">
        <v>1585</v>
      </c>
      <c r="T160" s="107" t="s">
        <v>1586</v>
      </c>
      <c r="U160" s="32" t="s">
        <v>3338</v>
      </c>
      <c r="V160" s="32" t="s">
        <v>2029</v>
      </c>
      <c r="AD160" s="10"/>
      <c r="AE160" s="10"/>
      <c r="AF160" s="7"/>
      <c r="AG160" s="10"/>
      <c r="AH160" s="6"/>
      <c r="AK160" s="10"/>
      <c r="AL160" s="33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</row>
    <row r="161" spans="1:147">
      <c r="B161" s="14"/>
      <c r="C161" s="32"/>
      <c r="D161" s="33"/>
      <c r="E161" s="132">
        <v>10638823</v>
      </c>
      <c r="F161" s="14"/>
      <c r="G161" s="133" t="s">
        <v>3989</v>
      </c>
      <c r="H161" s="133" t="s">
        <v>2152</v>
      </c>
      <c r="I161" s="133" t="s">
        <v>3988</v>
      </c>
      <c r="J161" s="134">
        <v>3094372</v>
      </c>
      <c r="K161" s="14"/>
      <c r="M161" s="134" t="s">
        <v>570</v>
      </c>
      <c r="N161" s="32">
        <v>101</v>
      </c>
      <c r="O161" s="122">
        <v>6.0919999999999996</v>
      </c>
      <c r="P161" s="135">
        <v>40773</v>
      </c>
      <c r="Q161" s="135">
        <v>41053</v>
      </c>
      <c r="R161" s="32" t="s">
        <v>4365</v>
      </c>
      <c r="S161" s="134" t="s">
        <v>2153</v>
      </c>
      <c r="T161" s="134" t="s">
        <v>2142</v>
      </c>
      <c r="U161" s="32" t="s">
        <v>3338</v>
      </c>
      <c r="V161" s="32" t="s">
        <v>3140</v>
      </c>
      <c r="AD161" s="10"/>
      <c r="AE161" s="10"/>
      <c r="AF161" s="7"/>
      <c r="AG161" s="10"/>
      <c r="AH161" s="6"/>
      <c r="AK161" s="10"/>
      <c r="AL161" s="33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</row>
    <row r="162" spans="1:147">
      <c r="B162" s="14"/>
      <c r="C162" s="32"/>
      <c r="D162" s="33"/>
      <c r="G162" s="14" t="s">
        <v>2877</v>
      </c>
      <c r="H162" s="14" t="s">
        <v>2433</v>
      </c>
      <c r="I162" s="14" t="s">
        <v>3340</v>
      </c>
      <c r="L162" s="14" t="s">
        <v>748</v>
      </c>
      <c r="M162" s="32">
        <v>78750</v>
      </c>
      <c r="N162" s="41">
        <v>195</v>
      </c>
      <c r="O162" s="53">
        <v>11.29</v>
      </c>
      <c r="P162" s="31">
        <v>34204</v>
      </c>
      <c r="Q162" s="31">
        <v>34444</v>
      </c>
      <c r="R162" s="31"/>
      <c r="S162" s="32" t="s">
        <v>3341</v>
      </c>
      <c r="T162" s="32" t="s">
        <v>3342</v>
      </c>
      <c r="U162" s="32" t="s">
        <v>3338</v>
      </c>
      <c r="V162" s="32" t="s">
        <v>3546</v>
      </c>
      <c r="AD162" s="10"/>
      <c r="AE162" s="10"/>
      <c r="AF162" s="7"/>
      <c r="AG162" s="10"/>
      <c r="AH162" s="6"/>
      <c r="AK162" s="10"/>
      <c r="AL162" s="33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</row>
    <row r="163" spans="1:147">
      <c r="B163" s="14"/>
      <c r="C163" s="32"/>
      <c r="D163" s="33"/>
      <c r="E163" s="132">
        <v>10810303</v>
      </c>
      <c r="F163" s="14"/>
      <c r="G163" s="133" t="s">
        <v>4534</v>
      </c>
      <c r="H163" s="133" t="s">
        <v>4532</v>
      </c>
      <c r="I163" s="133" t="s">
        <v>4533</v>
      </c>
      <c r="J163" s="134">
        <v>1116967</v>
      </c>
      <c r="K163" s="14"/>
      <c r="M163" s="134" t="s">
        <v>3670</v>
      </c>
      <c r="N163" s="32">
        <v>135</v>
      </c>
      <c r="O163" s="145">
        <v>0.63500000000000001</v>
      </c>
      <c r="P163" s="135">
        <v>41130</v>
      </c>
      <c r="R163" s="32" t="s">
        <v>263</v>
      </c>
      <c r="S163" s="134" t="s">
        <v>4503</v>
      </c>
      <c r="T163" s="134" t="s">
        <v>120</v>
      </c>
      <c r="U163" s="32" t="s">
        <v>915</v>
      </c>
      <c r="V163" s="32" t="s">
        <v>4582</v>
      </c>
      <c r="AD163" s="10"/>
      <c r="AE163" s="10"/>
      <c r="AF163" s="7"/>
      <c r="AG163" s="10"/>
      <c r="AH163" s="6"/>
      <c r="AK163" s="10"/>
      <c r="AL163" s="33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</row>
    <row r="164" spans="1:147">
      <c r="B164" s="14"/>
      <c r="C164" s="32"/>
      <c r="D164" s="33"/>
      <c r="G164" s="14" t="s">
        <v>1191</v>
      </c>
      <c r="H164" s="14" t="s">
        <v>3316</v>
      </c>
      <c r="I164" s="14" t="s">
        <v>3317</v>
      </c>
      <c r="L164" s="14" t="s">
        <v>749</v>
      </c>
      <c r="M164" s="32">
        <v>78731</v>
      </c>
      <c r="N164" s="41">
        <v>336</v>
      </c>
      <c r="O164" s="53">
        <v>31.84</v>
      </c>
      <c r="P164" s="31">
        <v>33787</v>
      </c>
      <c r="Q164" s="31">
        <v>34022</v>
      </c>
      <c r="R164" s="31"/>
      <c r="S164" s="32" t="s">
        <v>2564</v>
      </c>
      <c r="T164" s="32" t="s">
        <v>2565</v>
      </c>
      <c r="U164" s="32" t="s">
        <v>3338</v>
      </c>
      <c r="V164" s="32" t="s">
        <v>179</v>
      </c>
      <c r="AD164" s="10"/>
      <c r="AE164" s="10"/>
      <c r="AF164" s="7"/>
      <c r="AG164" s="10"/>
      <c r="AH164" s="6"/>
      <c r="AK164" s="10"/>
      <c r="AL164" s="33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</row>
    <row r="165" spans="1:147">
      <c r="B165" s="14"/>
      <c r="C165" s="32"/>
      <c r="D165" s="33"/>
      <c r="E165" s="60">
        <v>286205</v>
      </c>
      <c r="G165" s="56" t="s">
        <v>4400</v>
      </c>
      <c r="H165" s="57" t="s">
        <v>3715</v>
      </c>
      <c r="I165" s="56" t="s">
        <v>4401</v>
      </c>
      <c r="J165" s="93">
        <v>826550</v>
      </c>
      <c r="K165" s="93"/>
      <c r="L165" s="56" t="s">
        <v>4401</v>
      </c>
      <c r="M165" s="32">
        <v>78704</v>
      </c>
      <c r="N165" s="93">
        <v>30</v>
      </c>
      <c r="O165" s="100">
        <v>3</v>
      </c>
      <c r="P165" s="59">
        <v>38665</v>
      </c>
      <c r="Q165" s="59">
        <v>38875</v>
      </c>
      <c r="R165" s="32" t="s">
        <v>4365</v>
      </c>
      <c r="S165" s="94" t="s">
        <v>3714</v>
      </c>
      <c r="T165" s="32" t="s">
        <v>1398</v>
      </c>
      <c r="U165" s="94" t="s">
        <v>3338</v>
      </c>
      <c r="V165" s="32" t="s">
        <v>3635</v>
      </c>
      <c r="AD165" s="10"/>
      <c r="AE165" s="10"/>
      <c r="AF165" s="7"/>
      <c r="AG165" s="10"/>
      <c r="AH165" s="6"/>
      <c r="AK165" s="10"/>
      <c r="AL165" s="33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</row>
    <row r="166" spans="1:147">
      <c r="B166" s="14"/>
      <c r="C166" s="32"/>
      <c r="D166" s="33"/>
      <c r="E166" s="132">
        <v>10597255</v>
      </c>
      <c r="F166" s="14"/>
      <c r="G166" s="133" t="s">
        <v>199</v>
      </c>
      <c r="H166" s="133" t="s">
        <v>522</v>
      </c>
      <c r="I166" s="133" t="s">
        <v>4401</v>
      </c>
      <c r="J166" s="134">
        <v>826550</v>
      </c>
      <c r="K166" s="14"/>
      <c r="M166" s="134" t="s">
        <v>547</v>
      </c>
      <c r="N166" s="32">
        <v>20</v>
      </c>
      <c r="O166" s="136">
        <v>1.41</v>
      </c>
      <c r="P166" s="135">
        <v>40690</v>
      </c>
      <c r="Q166" s="135">
        <v>41089</v>
      </c>
      <c r="R166" s="134" t="s">
        <v>521</v>
      </c>
      <c r="S166" s="134" t="s">
        <v>520</v>
      </c>
      <c r="T166" s="134" t="s">
        <v>519</v>
      </c>
      <c r="U166" s="32" t="s">
        <v>178</v>
      </c>
      <c r="V166" s="32" t="s">
        <v>3163</v>
      </c>
      <c r="AD166" s="10"/>
      <c r="AE166" s="10"/>
      <c r="AF166" s="7"/>
      <c r="AG166" s="10"/>
      <c r="AH166" s="6"/>
      <c r="AK166" s="10"/>
      <c r="AL166" s="33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</row>
    <row r="167" spans="1:147">
      <c r="B167" s="14"/>
      <c r="C167" s="32"/>
      <c r="D167" s="33"/>
      <c r="E167" s="60">
        <v>300603</v>
      </c>
      <c r="G167" s="56" t="s">
        <v>743</v>
      </c>
      <c r="H167" s="56" t="s">
        <v>1239</v>
      </c>
      <c r="I167" s="33" t="s">
        <v>3490</v>
      </c>
      <c r="J167" s="32">
        <v>3240118</v>
      </c>
      <c r="L167" s="56" t="s">
        <v>744</v>
      </c>
      <c r="M167" s="32">
        <v>78754</v>
      </c>
      <c r="N167" s="93">
        <v>290</v>
      </c>
      <c r="O167" s="100">
        <v>22.87</v>
      </c>
      <c r="P167" s="59">
        <v>38924</v>
      </c>
      <c r="Q167" s="59">
        <v>39248</v>
      </c>
      <c r="R167" s="59" t="s">
        <v>4365</v>
      </c>
      <c r="S167" s="94" t="s">
        <v>1240</v>
      </c>
      <c r="T167" s="94" t="s">
        <v>1241</v>
      </c>
      <c r="U167" s="94" t="s">
        <v>3338</v>
      </c>
      <c r="V167" s="32" t="s">
        <v>777</v>
      </c>
      <c r="AD167" s="10"/>
      <c r="AE167" s="10"/>
      <c r="AF167" s="7"/>
      <c r="AG167" s="10"/>
      <c r="AH167" s="6"/>
      <c r="AK167" s="10"/>
      <c r="AL167" s="33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</row>
    <row r="168" spans="1:147">
      <c r="B168" s="14"/>
      <c r="C168" s="32"/>
      <c r="D168" s="33"/>
      <c r="E168" s="132">
        <v>10614370</v>
      </c>
      <c r="F168" s="14"/>
      <c r="G168" s="133" t="s">
        <v>204</v>
      </c>
      <c r="H168" s="133" t="s">
        <v>526</v>
      </c>
      <c r="I168" s="133" t="s">
        <v>203</v>
      </c>
      <c r="J168" s="134">
        <v>3505131</v>
      </c>
      <c r="K168" s="14"/>
      <c r="M168" s="134" t="s">
        <v>205</v>
      </c>
      <c r="N168" s="32">
        <v>115</v>
      </c>
      <c r="O168" s="136">
        <v>20.73</v>
      </c>
      <c r="P168" s="135">
        <v>40725</v>
      </c>
      <c r="Q168" s="14"/>
      <c r="R168" s="94" t="s">
        <v>4365</v>
      </c>
      <c r="S168" s="134" t="s">
        <v>525</v>
      </c>
      <c r="T168" s="134" t="s">
        <v>524</v>
      </c>
      <c r="U168" s="134" t="s">
        <v>562</v>
      </c>
      <c r="V168" s="32" t="s">
        <v>3163</v>
      </c>
      <c r="AD168" s="10"/>
      <c r="AE168" s="10"/>
      <c r="AF168" s="7"/>
      <c r="AG168" s="10"/>
      <c r="AH168" s="6"/>
      <c r="AK168" s="10"/>
      <c r="AL168" s="33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</row>
    <row r="169" spans="1:147">
      <c r="B169" s="14"/>
      <c r="C169" s="32"/>
      <c r="D169" s="33"/>
      <c r="E169" s="33">
        <v>10099831</v>
      </c>
      <c r="G169" s="14" t="s">
        <v>29</v>
      </c>
      <c r="H169" s="14" t="s">
        <v>30</v>
      </c>
      <c r="I169" s="14" t="s">
        <v>31</v>
      </c>
      <c r="J169" s="32">
        <v>329314</v>
      </c>
      <c r="L169" s="59"/>
      <c r="M169" s="32" t="s">
        <v>4109</v>
      </c>
      <c r="N169" s="32">
        <v>28</v>
      </c>
      <c r="O169" s="32">
        <v>1.2</v>
      </c>
      <c r="P169" s="59">
        <v>39436</v>
      </c>
      <c r="Q169" s="59">
        <v>39762</v>
      </c>
      <c r="R169" s="32" t="s">
        <v>4112</v>
      </c>
      <c r="S169" s="94" t="s">
        <v>1720</v>
      </c>
      <c r="T169" s="32" t="s">
        <v>1719</v>
      </c>
      <c r="U169" s="32" t="s">
        <v>914</v>
      </c>
      <c r="V169" s="32" t="s">
        <v>2317</v>
      </c>
      <c r="AD169" s="10"/>
      <c r="AE169" s="10"/>
      <c r="AF169" s="7"/>
      <c r="AG169" s="10"/>
      <c r="AH169" s="6"/>
      <c r="AK169" s="10"/>
      <c r="AL169" s="33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</row>
    <row r="170" spans="1:147">
      <c r="A170" s="132"/>
      <c r="B170" s="14"/>
      <c r="C170" s="133"/>
      <c r="D170" s="33"/>
      <c r="E170" s="33" t="s">
        <v>1554</v>
      </c>
      <c r="G170" s="133" t="s">
        <v>3791</v>
      </c>
      <c r="H170" s="14" t="s">
        <v>2079</v>
      </c>
      <c r="I170" s="14" t="s">
        <v>32</v>
      </c>
      <c r="J170" s="32">
        <v>501880</v>
      </c>
      <c r="L170" s="59"/>
      <c r="M170" s="32" t="s">
        <v>4109</v>
      </c>
      <c r="N170" s="32">
        <v>14</v>
      </c>
      <c r="O170" s="32">
        <v>0.5</v>
      </c>
      <c r="P170" s="59">
        <v>39436</v>
      </c>
      <c r="Q170" s="14"/>
      <c r="R170" s="32" t="s">
        <v>4112</v>
      </c>
      <c r="S170" s="94" t="s">
        <v>1720</v>
      </c>
      <c r="T170" s="32" t="s">
        <v>1719</v>
      </c>
      <c r="U170" s="134" t="s">
        <v>562</v>
      </c>
      <c r="V170" s="32" t="s">
        <v>2317</v>
      </c>
      <c r="AD170" s="10"/>
      <c r="AE170" s="10"/>
      <c r="AF170" s="7"/>
      <c r="AG170" s="10"/>
      <c r="AH170" s="6"/>
      <c r="AK170" s="10"/>
      <c r="AL170" s="33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</row>
    <row r="171" spans="1:147">
      <c r="B171" s="14"/>
      <c r="C171" s="32"/>
      <c r="D171" s="33"/>
      <c r="E171" s="33">
        <v>10101167</v>
      </c>
      <c r="G171" s="14" t="s">
        <v>1723</v>
      </c>
      <c r="H171" s="14" t="s">
        <v>347</v>
      </c>
      <c r="I171" s="14" t="s">
        <v>348</v>
      </c>
      <c r="J171" s="32">
        <v>3033370</v>
      </c>
      <c r="K171" s="32" t="s">
        <v>2060</v>
      </c>
      <c r="L171" s="59"/>
      <c r="M171" s="32">
        <v>78741</v>
      </c>
      <c r="N171" s="32">
        <v>30</v>
      </c>
      <c r="O171" s="32">
        <v>1.2</v>
      </c>
      <c r="P171" s="59">
        <v>39443</v>
      </c>
      <c r="Q171" s="59">
        <v>39853</v>
      </c>
      <c r="R171" s="94" t="s">
        <v>1670</v>
      </c>
      <c r="S171" s="94" t="s">
        <v>349</v>
      </c>
      <c r="T171" s="32" t="s">
        <v>350</v>
      </c>
      <c r="U171" s="32" t="s">
        <v>914</v>
      </c>
      <c r="V171" s="32" t="s">
        <v>2317</v>
      </c>
      <c r="AD171" s="10"/>
      <c r="AE171" s="10"/>
      <c r="AF171" s="7"/>
      <c r="AG171" s="10"/>
      <c r="AH171" s="6"/>
      <c r="AK171" s="10"/>
      <c r="AL171" s="33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</row>
    <row r="172" spans="1:147">
      <c r="B172" s="14"/>
      <c r="C172" s="32"/>
      <c r="D172" s="33"/>
      <c r="E172" s="60">
        <v>250928</v>
      </c>
      <c r="G172" s="56" t="s">
        <v>3592</v>
      </c>
      <c r="H172" s="56" t="s">
        <v>3593</v>
      </c>
      <c r="I172" s="56" t="s">
        <v>3594</v>
      </c>
      <c r="J172" s="93"/>
      <c r="K172" s="93"/>
      <c r="L172" s="14" t="s">
        <v>3595</v>
      </c>
      <c r="M172" s="73">
        <v>78705</v>
      </c>
      <c r="N172" s="32">
        <v>42</v>
      </c>
      <c r="O172" s="53">
        <v>1.4</v>
      </c>
      <c r="P172" s="59">
        <v>38429</v>
      </c>
      <c r="Q172" s="59">
        <v>38624</v>
      </c>
      <c r="R172" s="32" t="s">
        <v>604</v>
      </c>
      <c r="S172" s="32" t="s">
        <v>3596</v>
      </c>
      <c r="T172" s="86" t="s">
        <v>3597</v>
      </c>
      <c r="U172" s="32" t="s">
        <v>3338</v>
      </c>
      <c r="V172" s="32" t="s">
        <v>2473</v>
      </c>
      <c r="AD172" s="10"/>
      <c r="AE172" s="10"/>
      <c r="AF172" s="7"/>
      <c r="AG172" s="10"/>
      <c r="AH172" s="6"/>
      <c r="AK172" s="10"/>
      <c r="AL172" s="33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</row>
    <row r="173" spans="1:147">
      <c r="B173" s="14"/>
      <c r="C173" s="32"/>
      <c r="D173" s="33"/>
      <c r="E173" s="132">
        <v>10166909</v>
      </c>
      <c r="F173" s="14"/>
      <c r="G173" s="133" t="s">
        <v>2241</v>
      </c>
      <c r="H173" s="133" t="s">
        <v>2827</v>
      </c>
      <c r="I173" s="133" t="s">
        <v>2243</v>
      </c>
      <c r="J173" s="134">
        <v>3187922</v>
      </c>
      <c r="K173" s="134"/>
      <c r="L173" s="133"/>
      <c r="M173" s="134" t="s">
        <v>2242</v>
      </c>
      <c r="N173" s="143">
        <v>145</v>
      </c>
      <c r="O173" s="142">
        <v>8.0960000000000001</v>
      </c>
      <c r="P173" s="135">
        <v>39631</v>
      </c>
      <c r="R173" s="143" t="s">
        <v>4112</v>
      </c>
      <c r="S173" s="134" t="s">
        <v>2826</v>
      </c>
      <c r="T173" s="32" t="s">
        <v>2257</v>
      </c>
      <c r="U173" s="134" t="s">
        <v>562</v>
      </c>
      <c r="V173" s="32" t="s">
        <v>270</v>
      </c>
      <c r="AD173" s="10"/>
      <c r="AE173" s="10"/>
      <c r="AF173" s="7"/>
      <c r="AG173" s="10"/>
      <c r="AH173" s="6"/>
      <c r="AK173" s="10"/>
      <c r="AL173" s="33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</row>
    <row r="174" spans="1:147">
      <c r="B174" s="14"/>
      <c r="C174" s="32"/>
      <c r="D174" s="33"/>
      <c r="G174" s="14" t="s">
        <v>2569</v>
      </c>
      <c r="H174" s="14" t="s">
        <v>2570</v>
      </c>
      <c r="I174" s="14" t="s">
        <v>1325</v>
      </c>
      <c r="L174" s="14" t="s">
        <v>505</v>
      </c>
      <c r="M174" s="32">
        <v>78613</v>
      </c>
      <c r="N174" s="41">
        <v>154</v>
      </c>
      <c r="O174" s="53">
        <v>10.5</v>
      </c>
      <c r="P174" s="31" t="s">
        <v>418</v>
      </c>
      <c r="Q174" s="31" t="s">
        <v>418</v>
      </c>
      <c r="R174" s="31"/>
      <c r="S174" s="32" t="s">
        <v>1326</v>
      </c>
      <c r="T174" s="32" t="s">
        <v>1327</v>
      </c>
      <c r="U174" s="32" t="s">
        <v>3338</v>
      </c>
      <c r="V174" s="32" t="s">
        <v>3558</v>
      </c>
      <c r="AD174" s="10"/>
      <c r="AE174" s="10"/>
      <c r="AF174" s="7"/>
      <c r="AG174" s="10"/>
      <c r="AH174" s="6"/>
      <c r="AK174" s="10"/>
      <c r="AL174" s="33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</row>
    <row r="175" spans="1:147">
      <c r="B175" s="14"/>
      <c r="C175" s="32"/>
      <c r="D175" s="33"/>
      <c r="G175" s="14" t="s">
        <v>1330</v>
      </c>
      <c r="H175" s="14" t="s">
        <v>2984</v>
      </c>
      <c r="I175" s="14" t="s">
        <v>510</v>
      </c>
      <c r="L175" s="14" t="s">
        <v>2727</v>
      </c>
      <c r="M175" s="32">
        <v>78751</v>
      </c>
      <c r="N175" s="41">
        <v>273</v>
      </c>
      <c r="O175" s="53">
        <v>6.84</v>
      </c>
      <c r="P175" s="31">
        <v>35040</v>
      </c>
      <c r="Q175" s="31">
        <v>35167</v>
      </c>
      <c r="R175" s="31"/>
      <c r="S175" s="32" t="s">
        <v>1331</v>
      </c>
      <c r="T175" s="32" t="s">
        <v>1332</v>
      </c>
      <c r="U175" s="32" t="s">
        <v>3338</v>
      </c>
      <c r="V175" s="32" t="s">
        <v>3555</v>
      </c>
      <c r="AD175" s="10"/>
      <c r="AE175" s="10"/>
      <c r="AF175" s="7"/>
      <c r="AG175" s="10"/>
      <c r="AH175" s="6"/>
      <c r="AK175" s="10"/>
      <c r="AL175" s="33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</row>
    <row r="176" spans="1:147">
      <c r="B176" s="14"/>
      <c r="C176" s="32"/>
      <c r="D176" s="33"/>
      <c r="E176" s="61">
        <v>211446</v>
      </c>
      <c r="G176" s="61" t="s">
        <v>83</v>
      </c>
      <c r="H176" s="61" t="s">
        <v>2985</v>
      </c>
      <c r="I176" s="61" t="s">
        <v>4173</v>
      </c>
      <c r="J176" s="108"/>
      <c r="K176" s="108"/>
      <c r="L176" s="61" t="s">
        <v>2703</v>
      </c>
      <c r="M176" s="32">
        <v>78745</v>
      </c>
      <c r="N176" s="32">
        <v>44</v>
      </c>
      <c r="O176" s="116">
        <v>8.1809999999999992</v>
      </c>
      <c r="P176" s="106">
        <v>37580</v>
      </c>
      <c r="Q176" s="106">
        <v>37873</v>
      </c>
      <c r="R176" s="107" t="s">
        <v>750</v>
      </c>
      <c r="S176" s="107" t="s">
        <v>84</v>
      </c>
      <c r="T176" s="107" t="s">
        <v>85</v>
      </c>
      <c r="U176" s="5" t="s">
        <v>562</v>
      </c>
      <c r="V176" s="32" t="s">
        <v>2029</v>
      </c>
      <c r="AD176" s="10"/>
      <c r="AE176" s="10"/>
      <c r="AF176" s="7"/>
      <c r="AG176" s="10"/>
      <c r="AH176" s="6"/>
      <c r="AK176" s="10"/>
      <c r="AL176" s="33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</row>
    <row r="177" spans="2:147">
      <c r="B177" s="14"/>
      <c r="C177" s="32"/>
      <c r="D177" s="33"/>
      <c r="E177" s="33">
        <v>227664</v>
      </c>
      <c r="G177" s="14" t="s">
        <v>396</v>
      </c>
      <c r="H177" s="14" t="s">
        <v>1397</v>
      </c>
      <c r="I177" s="14" t="s">
        <v>4046</v>
      </c>
      <c r="L177" s="14" t="s">
        <v>1803</v>
      </c>
      <c r="M177" s="32">
        <v>78727</v>
      </c>
      <c r="N177" s="41">
        <v>240</v>
      </c>
      <c r="O177" s="53">
        <v>13.3</v>
      </c>
      <c r="P177" s="31">
        <v>37935</v>
      </c>
      <c r="Q177" s="31">
        <v>38022</v>
      </c>
      <c r="R177" s="31" t="s">
        <v>2033</v>
      </c>
      <c r="S177" s="32" t="s">
        <v>2034</v>
      </c>
      <c r="T177" s="32" t="s">
        <v>2035</v>
      </c>
      <c r="U177" s="32" t="s">
        <v>3338</v>
      </c>
      <c r="V177" s="32" t="s">
        <v>391</v>
      </c>
      <c r="AD177" s="10"/>
      <c r="AE177" s="10"/>
      <c r="AF177" s="7"/>
      <c r="AG177" s="10"/>
      <c r="AH177" s="6"/>
      <c r="AK177" s="10"/>
      <c r="AL177" s="33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</row>
    <row r="178" spans="2:147">
      <c r="B178" s="14"/>
      <c r="C178" s="32"/>
      <c r="D178" s="33"/>
      <c r="E178" s="60">
        <v>244662</v>
      </c>
      <c r="G178" s="56" t="s">
        <v>3164</v>
      </c>
      <c r="H178" s="56" t="s">
        <v>2292</v>
      </c>
      <c r="I178" s="14" t="s">
        <v>804</v>
      </c>
      <c r="J178" s="32">
        <v>3143614</v>
      </c>
      <c r="K178" s="47"/>
      <c r="L178" s="56" t="s">
        <v>805</v>
      </c>
      <c r="M178" s="32">
        <v>78753</v>
      </c>
      <c r="N178" s="32">
        <v>264</v>
      </c>
      <c r="O178" s="53">
        <v>19.63</v>
      </c>
      <c r="P178" s="59">
        <v>38296</v>
      </c>
      <c r="Q178" s="59">
        <v>38607</v>
      </c>
      <c r="R178" s="32" t="s">
        <v>2033</v>
      </c>
      <c r="S178" s="5" t="s">
        <v>4115</v>
      </c>
      <c r="T178" s="5" t="s">
        <v>4116</v>
      </c>
      <c r="U178" s="94" t="s">
        <v>3338</v>
      </c>
      <c r="V178" s="32" t="s">
        <v>597</v>
      </c>
      <c r="AD178" s="10"/>
      <c r="AE178" s="10"/>
      <c r="AF178" s="7"/>
      <c r="AG178" s="10"/>
      <c r="AH178" s="6"/>
      <c r="AK178" s="10"/>
      <c r="AL178" s="33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</row>
    <row r="179" spans="2:147">
      <c r="B179" s="14"/>
      <c r="C179" s="137"/>
      <c r="D179" s="33"/>
      <c r="E179" s="33" t="s">
        <v>3415</v>
      </c>
      <c r="G179" s="14" t="s">
        <v>3040</v>
      </c>
      <c r="H179" s="14" t="s">
        <v>947</v>
      </c>
      <c r="I179" s="14" t="s">
        <v>3867</v>
      </c>
      <c r="L179" s="14" t="s">
        <v>3041</v>
      </c>
      <c r="M179" s="32">
        <v>78750</v>
      </c>
      <c r="N179" s="41">
        <v>459</v>
      </c>
      <c r="O179" s="53">
        <v>28.07</v>
      </c>
      <c r="P179" s="31">
        <v>37144</v>
      </c>
      <c r="Q179" s="31">
        <v>37498</v>
      </c>
      <c r="R179" s="32" t="s">
        <v>1057</v>
      </c>
      <c r="S179" s="32" t="s">
        <v>3042</v>
      </c>
      <c r="T179" s="32" t="s">
        <v>3043</v>
      </c>
      <c r="U179" s="32" t="s">
        <v>3338</v>
      </c>
      <c r="V179" s="32" t="s">
        <v>3036</v>
      </c>
      <c r="AD179" s="10"/>
      <c r="AE179" s="10"/>
      <c r="AF179" s="7"/>
      <c r="AG179" s="10"/>
      <c r="AH179" s="6"/>
      <c r="AK179" s="10"/>
      <c r="AL179" s="33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</row>
    <row r="180" spans="2:147">
      <c r="B180" s="14"/>
      <c r="C180" s="32"/>
      <c r="D180" s="33"/>
      <c r="E180" s="33">
        <v>206074</v>
      </c>
      <c r="G180" s="14" t="s">
        <v>3914</v>
      </c>
      <c r="H180" s="14" t="s">
        <v>3778</v>
      </c>
      <c r="I180" s="14" t="s">
        <v>185</v>
      </c>
      <c r="J180" s="32">
        <v>733154</v>
      </c>
      <c r="L180" s="14" t="s">
        <v>3915</v>
      </c>
      <c r="M180" s="32">
        <v>78704</v>
      </c>
      <c r="N180" s="32">
        <v>24</v>
      </c>
      <c r="O180" s="53">
        <v>0.48</v>
      </c>
      <c r="P180" s="31">
        <v>37484</v>
      </c>
      <c r="Q180" s="31" t="s">
        <v>4389</v>
      </c>
      <c r="R180" s="32" t="s">
        <v>4365</v>
      </c>
      <c r="S180" s="32" t="s">
        <v>3916</v>
      </c>
      <c r="T180" s="32" t="s">
        <v>3917</v>
      </c>
      <c r="U180" s="32" t="s">
        <v>914</v>
      </c>
      <c r="V180" s="32" t="s">
        <v>3774</v>
      </c>
      <c r="AD180" s="10"/>
      <c r="AE180" s="10"/>
      <c r="AF180" s="7"/>
      <c r="AG180" s="10"/>
      <c r="AH180" s="6"/>
      <c r="AK180" s="10"/>
      <c r="AL180" s="33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</row>
    <row r="181" spans="2:147">
      <c r="B181" s="14"/>
      <c r="C181" s="32"/>
      <c r="D181" s="33"/>
      <c r="E181" s="60">
        <v>291298</v>
      </c>
      <c r="G181" s="56" t="s">
        <v>2</v>
      </c>
      <c r="H181" s="56" t="s">
        <v>1095</v>
      </c>
      <c r="I181" s="56" t="s">
        <v>3</v>
      </c>
      <c r="J181" s="93">
        <v>3154327</v>
      </c>
      <c r="K181" s="93"/>
      <c r="L181" s="56" t="s">
        <v>3</v>
      </c>
      <c r="M181" s="32">
        <v>78702</v>
      </c>
      <c r="N181" s="93">
        <v>64</v>
      </c>
      <c r="O181" s="100">
        <v>3.89</v>
      </c>
      <c r="P181" s="59">
        <v>38803</v>
      </c>
      <c r="Q181" s="59">
        <v>38971</v>
      </c>
      <c r="R181" s="32" t="s">
        <v>2033</v>
      </c>
      <c r="S181" s="94" t="s">
        <v>1966</v>
      </c>
      <c r="T181" s="32" t="s">
        <v>1967</v>
      </c>
      <c r="U181" s="32" t="s">
        <v>3338</v>
      </c>
      <c r="V181" s="32" t="s">
        <v>1969</v>
      </c>
      <c r="AD181" s="10"/>
      <c r="AE181" s="10"/>
      <c r="AF181" s="7"/>
      <c r="AG181" s="10"/>
      <c r="AH181" s="6"/>
      <c r="AK181" s="10"/>
      <c r="AL181" s="33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</row>
    <row r="182" spans="2:147">
      <c r="B182" s="14"/>
      <c r="C182" s="32"/>
      <c r="D182" s="33"/>
      <c r="E182" s="132">
        <v>10865025</v>
      </c>
      <c r="F182" s="14"/>
      <c r="G182" s="133" t="s">
        <v>4649</v>
      </c>
      <c r="H182" s="133" t="s">
        <v>4709</v>
      </c>
      <c r="I182" s="133" t="s">
        <v>4648</v>
      </c>
      <c r="J182" s="134">
        <v>637467</v>
      </c>
      <c r="K182" s="14"/>
      <c r="M182" s="134" t="s">
        <v>542</v>
      </c>
      <c r="N182" s="32">
        <v>14</v>
      </c>
      <c r="O182" s="136">
        <v>0.35799999999999998</v>
      </c>
      <c r="P182" s="135">
        <v>41246</v>
      </c>
      <c r="R182" s="32" t="s">
        <v>1892</v>
      </c>
      <c r="S182" s="134" t="s">
        <v>4712</v>
      </c>
      <c r="T182" s="134" t="s">
        <v>120</v>
      </c>
      <c r="U182" s="32" t="s">
        <v>915</v>
      </c>
      <c r="V182" s="32" t="s">
        <v>4713</v>
      </c>
      <c r="AD182" s="10"/>
      <c r="AE182" s="10"/>
      <c r="AF182" s="7"/>
      <c r="AG182" s="10"/>
      <c r="AH182" s="6"/>
      <c r="AK182" s="10"/>
      <c r="AL182" s="33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</row>
    <row r="183" spans="2:147">
      <c r="B183" s="14"/>
      <c r="C183" s="32"/>
      <c r="D183" s="33"/>
      <c r="E183" s="132">
        <v>10865013</v>
      </c>
      <c r="F183" s="14"/>
      <c r="G183" s="133" t="s">
        <v>4651</v>
      </c>
      <c r="H183" s="133" t="s">
        <v>4710</v>
      </c>
      <c r="I183" s="133" t="s">
        <v>4650</v>
      </c>
      <c r="J183" s="134">
        <v>243895</v>
      </c>
      <c r="K183" s="14"/>
      <c r="M183" s="134" t="s">
        <v>542</v>
      </c>
      <c r="N183" s="32">
        <v>20</v>
      </c>
      <c r="O183" s="136">
        <v>0.39</v>
      </c>
      <c r="P183" s="135">
        <v>41246</v>
      </c>
      <c r="R183" s="32" t="s">
        <v>1892</v>
      </c>
      <c r="S183" s="134" t="s">
        <v>4712</v>
      </c>
      <c r="T183" s="134" t="s">
        <v>120</v>
      </c>
      <c r="U183" s="32" t="s">
        <v>915</v>
      </c>
      <c r="V183" s="32" t="s">
        <v>4713</v>
      </c>
      <c r="AD183" s="10"/>
      <c r="AE183" s="10"/>
      <c r="AF183" s="7"/>
      <c r="AG183" s="10"/>
      <c r="AH183" s="6"/>
      <c r="AK183" s="10"/>
      <c r="AL183" s="33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</row>
    <row r="184" spans="2:147">
      <c r="B184" s="14"/>
      <c r="C184" s="32"/>
      <c r="D184" s="33"/>
      <c r="E184" s="132">
        <v>10865028</v>
      </c>
      <c r="F184" s="14"/>
      <c r="G184" s="133" t="s">
        <v>4653</v>
      </c>
      <c r="H184" s="133" t="s">
        <v>4711</v>
      </c>
      <c r="I184" s="133" t="s">
        <v>4652</v>
      </c>
      <c r="J184" s="134">
        <v>243894</v>
      </c>
      <c r="K184" s="14"/>
      <c r="M184" s="134" t="s">
        <v>542</v>
      </c>
      <c r="N184" s="32">
        <v>17</v>
      </c>
      <c r="O184" s="136">
        <v>0.36</v>
      </c>
      <c r="P184" s="135">
        <v>41246</v>
      </c>
      <c r="R184" s="32" t="s">
        <v>1892</v>
      </c>
      <c r="S184" s="134" t="s">
        <v>4712</v>
      </c>
      <c r="T184" s="134" t="s">
        <v>120</v>
      </c>
      <c r="U184" s="32" t="s">
        <v>915</v>
      </c>
      <c r="V184" s="32" t="s">
        <v>4713</v>
      </c>
      <c r="AD184" s="10"/>
      <c r="AE184" s="10"/>
      <c r="AF184" s="7"/>
      <c r="AG184" s="10"/>
      <c r="AH184" s="6"/>
      <c r="AK184" s="10"/>
      <c r="AL184" s="33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</row>
    <row r="185" spans="2:147">
      <c r="B185" s="14"/>
      <c r="C185" s="32"/>
      <c r="D185" s="33"/>
      <c r="E185" s="33">
        <v>173297</v>
      </c>
      <c r="G185" s="14" t="s">
        <v>1351</v>
      </c>
      <c r="H185" s="14" t="s">
        <v>1084</v>
      </c>
      <c r="I185" s="14" t="s">
        <v>983</v>
      </c>
      <c r="L185" s="14" t="s">
        <v>1352</v>
      </c>
      <c r="M185" s="32">
        <v>78641</v>
      </c>
      <c r="N185" s="41">
        <v>142</v>
      </c>
      <c r="O185" s="53">
        <v>8.75</v>
      </c>
      <c r="P185" s="31">
        <v>37001</v>
      </c>
      <c r="Q185" s="31">
        <v>37096</v>
      </c>
      <c r="R185" s="32" t="s">
        <v>753</v>
      </c>
      <c r="S185" s="32" t="s">
        <v>1353</v>
      </c>
      <c r="T185" s="32" t="s">
        <v>2456</v>
      </c>
      <c r="U185" s="32" t="s">
        <v>3338</v>
      </c>
      <c r="V185" s="32" t="s">
        <v>1090</v>
      </c>
      <c r="AD185" s="10"/>
      <c r="AE185" s="10"/>
      <c r="AF185" s="7"/>
      <c r="AG185" s="10"/>
      <c r="AH185" s="6"/>
      <c r="AK185" s="10"/>
      <c r="AL185" s="33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</row>
    <row r="186" spans="2:147">
      <c r="B186" s="14"/>
      <c r="C186" s="32"/>
      <c r="D186" s="33"/>
      <c r="E186" s="132">
        <v>10398604</v>
      </c>
      <c r="F186" s="14"/>
      <c r="G186" s="133" t="s">
        <v>2719</v>
      </c>
      <c r="H186" s="133" t="s">
        <v>4579</v>
      </c>
      <c r="I186" s="133" t="s">
        <v>3702</v>
      </c>
      <c r="J186" s="134">
        <v>589616</v>
      </c>
      <c r="K186" s="14"/>
      <c r="L186" s="133"/>
      <c r="M186" s="134" t="s">
        <v>540</v>
      </c>
      <c r="N186" s="62">
        <v>165</v>
      </c>
      <c r="O186" s="142">
        <v>1.607</v>
      </c>
      <c r="P186" s="135">
        <v>40218</v>
      </c>
      <c r="Q186" s="135">
        <v>40529</v>
      </c>
      <c r="R186" s="134" t="s">
        <v>1670</v>
      </c>
      <c r="S186" s="134" t="s">
        <v>574</v>
      </c>
      <c r="T186" s="134" t="s">
        <v>3033</v>
      </c>
      <c r="U186" s="32" t="s">
        <v>3338</v>
      </c>
      <c r="V186" s="32" t="s">
        <v>950</v>
      </c>
      <c r="AD186" s="10"/>
      <c r="AE186" s="10"/>
      <c r="AF186" s="7"/>
      <c r="AG186" s="10"/>
      <c r="AH186" s="6"/>
      <c r="AK186" s="10"/>
      <c r="AL186" s="33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</row>
    <row r="187" spans="2:147">
      <c r="B187" s="14"/>
      <c r="C187" s="32"/>
      <c r="D187" s="33"/>
      <c r="E187" s="33">
        <v>192659</v>
      </c>
      <c r="G187" s="14" t="s">
        <v>2616</v>
      </c>
      <c r="H187" s="14" t="s">
        <v>3893</v>
      </c>
      <c r="I187" s="14" t="s">
        <v>2700</v>
      </c>
      <c r="L187" s="14" t="s">
        <v>2912</v>
      </c>
      <c r="M187" s="32">
        <v>78745</v>
      </c>
      <c r="N187" s="41">
        <v>200</v>
      </c>
      <c r="O187" s="53">
        <v>8.7100000000000009</v>
      </c>
      <c r="P187" s="31">
        <v>37203</v>
      </c>
      <c r="Q187" s="31">
        <v>37322</v>
      </c>
      <c r="R187" s="32" t="s">
        <v>750</v>
      </c>
      <c r="S187" s="32" t="s">
        <v>751</v>
      </c>
      <c r="T187" s="32" t="s">
        <v>752</v>
      </c>
      <c r="U187" s="32" t="s">
        <v>3338</v>
      </c>
      <c r="V187" s="32" t="s">
        <v>4039</v>
      </c>
      <c r="AD187" s="10"/>
      <c r="AE187" s="10"/>
      <c r="AF187" s="7"/>
      <c r="AG187" s="10"/>
      <c r="AH187" s="6"/>
      <c r="AK187" s="10"/>
      <c r="AL187" s="33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</row>
    <row r="188" spans="2:147">
      <c r="B188" s="14"/>
      <c r="C188" s="32"/>
      <c r="D188" s="33"/>
      <c r="E188" s="58" t="s">
        <v>2654</v>
      </c>
      <c r="G188" s="56" t="s">
        <v>2653</v>
      </c>
      <c r="H188" s="56" t="s">
        <v>2225</v>
      </c>
      <c r="I188" s="57" t="s">
        <v>3186</v>
      </c>
      <c r="J188" s="94">
        <v>837620</v>
      </c>
      <c r="K188" s="94"/>
      <c r="L188" s="57" t="s">
        <v>3186</v>
      </c>
      <c r="M188" s="32">
        <v>78741</v>
      </c>
      <c r="N188" s="93">
        <v>400</v>
      </c>
      <c r="O188" s="100">
        <v>4.0229999999999997</v>
      </c>
      <c r="P188" s="59">
        <v>40443</v>
      </c>
      <c r="Q188" s="59">
        <v>40675</v>
      </c>
      <c r="R188" s="32" t="s">
        <v>4112</v>
      </c>
      <c r="S188" s="94" t="s">
        <v>4127</v>
      </c>
      <c r="T188" s="94" t="s">
        <v>4128</v>
      </c>
      <c r="U188" s="32" t="s">
        <v>178</v>
      </c>
      <c r="V188" s="32" t="s">
        <v>1969</v>
      </c>
      <c r="AD188" s="10"/>
      <c r="AE188" s="10"/>
      <c r="AF188" s="7"/>
      <c r="AG188" s="10"/>
      <c r="AH188" s="6"/>
      <c r="AK188" s="10"/>
      <c r="AL188" s="33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</row>
    <row r="189" spans="2:147">
      <c r="B189" s="14"/>
      <c r="C189" s="32"/>
      <c r="D189" s="33"/>
      <c r="E189" s="60">
        <v>297103</v>
      </c>
      <c r="G189" s="56" t="s">
        <v>3697</v>
      </c>
      <c r="H189" s="57" t="s">
        <v>734</v>
      </c>
      <c r="I189" s="56" t="s">
        <v>9</v>
      </c>
      <c r="J189" s="93"/>
      <c r="K189" s="93"/>
      <c r="L189" s="56" t="s">
        <v>9</v>
      </c>
      <c r="M189" s="93">
        <v>78701</v>
      </c>
      <c r="N189" s="93">
        <v>101</v>
      </c>
      <c r="O189" s="100">
        <v>1.1200000000000001</v>
      </c>
      <c r="P189" s="59">
        <v>38868</v>
      </c>
      <c r="Q189" s="56"/>
      <c r="R189" s="94" t="s">
        <v>1157</v>
      </c>
      <c r="S189" s="94" t="s">
        <v>626</v>
      </c>
      <c r="T189" s="94" t="s">
        <v>627</v>
      </c>
      <c r="U189" s="94" t="s">
        <v>562</v>
      </c>
      <c r="V189" s="32" t="s">
        <v>1829</v>
      </c>
      <c r="AD189" s="10"/>
      <c r="AE189" s="10"/>
      <c r="AF189" s="7"/>
      <c r="AG189" s="10"/>
      <c r="AH189" s="6"/>
      <c r="AK189" s="10"/>
      <c r="AL189" s="33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</row>
    <row r="190" spans="2:147">
      <c r="B190" s="14"/>
      <c r="C190" s="32"/>
      <c r="D190" s="33"/>
      <c r="E190" s="132">
        <v>10768931</v>
      </c>
      <c r="F190" s="14"/>
      <c r="G190" s="133" t="s">
        <v>4470</v>
      </c>
      <c r="H190" s="133" t="s">
        <v>1598</v>
      </c>
      <c r="I190" s="133" t="s">
        <v>704</v>
      </c>
      <c r="J190" s="134">
        <v>865742</v>
      </c>
      <c r="K190" s="133"/>
      <c r="M190" s="134" t="s">
        <v>547</v>
      </c>
      <c r="N190" s="32">
        <v>8</v>
      </c>
      <c r="O190" s="136">
        <v>0.8</v>
      </c>
      <c r="P190" s="135">
        <v>41047</v>
      </c>
      <c r="R190" s="32" t="s">
        <v>1036</v>
      </c>
      <c r="S190" s="134" t="s">
        <v>4487</v>
      </c>
      <c r="T190" s="134" t="s">
        <v>4486</v>
      </c>
      <c r="U190" s="32" t="s">
        <v>915</v>
      </c>
      <c r="V190" s="32" t="s">
        <v>4521</v>
      </c>
      <c r="AD190" s="10"/>
      <c r="AE190" s="10"/>
      <c r="AF190" s="7"/>
      <c r="AG190" s="10"/>
      <c r="AH190" s="6"/>
      <c r="AK190" s="10"/>
      <c r="AL190" s="33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</row>
    <row r="191" spans="2:147">
      <c r="B191" s="14"/>
      <c r="C191" s="32"/>
      <c r="D191" s="33"/>
      <c r="E191" s="58" t="s">
        <v>4255</v>
      </c>
      <c r="G191" s="56" t="s">
        <v>2136</v>
      </c>
      <c r="H191" s="56" t="s">
        <v>1598</v>
      </c>
      <c r="I191" s="56" t="s">
        <v>704</v>
      </c>
      <c r="J191" s="93">
        <v>865742</v>
      </c>
      <c r="K191" s="93"/>
      <c r="L191" s="56" t="s">
        <v>704</v>
      </c>
      <c r="M191" s="93">
        <v>78704</v>
      </c>
      <c r="N191" s="93">
        <v>8</v>
      </c>
      <c r="O191" s="100">
        <v>0.81</v>
      </c>
      <c r="P191" s="59">
        <v>39136</v>
      </c>
      <c r="Q191" s="59">
        <v>39321</v>
      </c>
      <c r="R191" s="94" t="s">
        <v>1562</v>
      </c>
      <c r="S191" s="94" t="s">
        <v>151</v>
      </c>
      <c r="T191" s="32" t="s">
        <v>152</v>
      </c>
      <c r="U191" s="94" t="s">
        <v>914</v>
      </c>
      <c r="V191" s="94" t="s">
        <v>2285</v>
      </c>
      <c r="AD191" s="10"/>
      <c r="AE191" s="10"/>
      <c r="AF191" s="7"/>
      <c r="AG191" s="10"/>
      <c r="AH191" s="6"/>
      <c r="AK191" s="10"/>
      <c r="AL191" s="33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</row>
    <row r="192" spans="2:147">
      <c r="B192" s="14"/>
      <c r="C192" s="32"/>
      <c r="D192" s="33"/>
      <c r="E192" s="33" t="s">
        <v>1998</v>
      </c>
      <c r="F192" s="33"/>
      <c r="G192" s="56" t="s">
        <v>3032</v>
      </c>
      <c r="H192" s="33" t="s">
        <v>1999</v>
      </c>
      <c r="I192" s="33" t="s">
        <v>2071</v>
      </c>
      <c r="J192" s="32">
        <v>3368280</v>
      </c>
      <c r="K192" s="33" t="s">
        <v>3797</v>
      </c>
      <c r="L192" s="33">
        <v>3368280</v>
      </c>
      <c r="M192" s="32" t="s">
        <v>547</v>
      </c>
      <c r="N192" s="32">
        <v>40</v>
      </c>
      <c r="O192" s="53">
        <v>2.17</v>
      </c>
      <c r="P192" s="59">
        <v>39841</v>
      </c>
      <c r="Q192" s="59">
        <v>40646</v>
      </c>
      <c r="R192" s="32" t="s">
        <v>4365</v>
      </c>
      <c r="S192" s="32" t="s">
        <v>2086</v>
      </c>
      <c r="T192" s="32" t="s">
        <v>2087</v>
      </c>
      <c r="U192" s="134" t="s">
        <v>914</v>
      </c>
      <c r="V192" s="32" t="s">
        <v>1645</v>
      </c>
      <c r="AD192" s="10"/>
      <c r="AE192" s="10"/>
      <c r="AF192" s="7"/>
      <c r="AG192" s="10"/>
      <c r="AH192" s="6"/>
      <c r="AK192" s="10"/>
      <c r="AL192" s="33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</row>
    <row r="193" spans="1:147">
      <c r="B193" s="14"/>
      <c r="C193" s="32"/>
      <c r="D193" s="33"/>
      <c r="E193" s="132">
        <v>10586365</v>
      </c>
      <c r="F193" s="14"/>
      <c r="G193" s="133" t="s">
        <v>192</v>
      </c>
      <c r="H193" s="133" t="s">
        <v>193</v>
      </c>
      <c r="I193" s="133" t="s">
        <v>191</v>
      </c>
      <c r="J193" s="134">
        <v>3504981</v>
      </c>
      <c r="K193" s="14"/>
      <c r="M193" s="134" t="s">
        <v>547</v>
      </c>
      <c r="N193" s="32">
        <v>12</v>
      </c>
      <c r="O193" s="136">
        <v>0.65</v>
      </c>
      <c r="P193" s="135">
        <v>40672</v>
      </c>
      <c r="Q193" s="135">
        <v>40787</v>
      </c>
      <c r="R193" s="134" t="s">
        <v>4112</v>
      </c>
      <c r="S193" s="134" t="s">
        <v>225</v>
      </c>
      <c r="T193" s="134" t="s">
        <v>224</v>
      </c>
      <c r="U193" s="134" t="s">
        <v>178</v>
      </c>
      <c r="V193" s="32" t="s">
        <v>3163</v>
      </c>
      <c r="AD193" s="10"/>
      <c r="AE193" s="10"/>
      <c r="AF193" s="7"/>
      <c r="AG193" s="10"/>
      <c r="AH193" s="6"/>
      <c r="AK193" s="10"/>
      <c r="AL193" s="33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</row>
    <row r="194" spans="1:147">
      <c r="B194" s="14"/>
      <c r="C194" s="32"/>
      <c r="D194" s="33"/>
      <c r="E194" s="33">
        <v>10063348</v>
      </c>
      <c r="G194" s="14" t="s">
        <v>3672</v>
      </c>
      <c r="H194" s="14" t="s">
        <v>3673</v>
      </c>
      <c r="I194" s="14" t="s">
        <v>3674</v>
      </c>
      <c r="L194" s="35"/>
      <c r="M194" s="32" t="s">
        <v>3662</v>
      </c>
      <c r="N194" s="93">
        <v>288</v>
      </c>
      <c r="O194" s="100">
        <v>17.079999999999998</v>
      </c>
      <c r="P194" s="59">
        <v>39311</v>
      </c>
      <c r="Q194" s="14"/>
      <c r="R194" s="94" t="s">
        <v>1562</v>
      </c>
      <c r="S194" s="94" t="s">
        <v>3092</v>
      </c>
      <c r="T194" s="32" t="s">
        <v>1129</v>
      </c>
      <c r="U194" s="32" t="s">
        <v>562</v>
      </c>
      <c r="V194" s="94" t="s">
        <v>4108</v>
      </c>
      <c r="AD194" s="10"/>
      <c r="AE194" s="10"/>
      <c r="AF194" s="7"/>
      <c r="AG194" s="10"/>
      <c r="AH194" s="6"/>
      <c r="AK194" s="10"/>
      <c r="AL194" s="33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</row>
    <row r="195" spans="1:147">
      <c r="B195" s="14"/>
      <c r="C195" s="32"/>
      <c r="D195" s="33"/>
      <c r="G195" s="14" t="s">
        <v>2333</v>
      </c>
      <c r="H195" s="14" t="s">
        <v>2334</v>
      </c>
      <c r="I195" s="14" t="s">
        <v>2335</v>
      </c>
      <c r="L195" s="14" t="s">
        <v>2571</v>
      </c>
      <c r="M195" s="32">
        <v>78746</v>
      </c>
      <c r="N195" s="41">
        <v>215</v>
      </c>
      <c r="O195" s="53">
        <v>32.19</v>
      </c>
      <c r="P195" s="31">
        <v>33792</v>
      </c>
      <c r="Q195" s="31">
        <v>34012</v>
      </c>
      <c r="R195" s="31"/>
      <c r="S195" s="32" t="s">
        <v>2336</v>
      </c>
      <c r="T195" s="32" t="s">
        <v>2337</v>
      </c>
      <c r="U195" s="32" t="s">
        <v>3338</v>
      </c>
      <c r="V195" s="32" t="s">
        <v>179</v>
      </c>
      <c r="AD195" s="10"/>
      <c r="AE195" s="10"/>
      <c r="AF195" s="7"/>
      <c r="AG195" s="10"/>
      <c r="AH195" s="6"/>
      <c r="AK195" s="10"/>
      <c r="AL195" s="33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</row>
    <row r="196" spans="1:147">
      <c r="B196" s="14"/>
      <c r="C196" s="32"/>
      <c r="D196" s="33"/>
      <c r="E196" s="33">
        <v>10102930</v>
      </c>
      <c r="G196" s="14" t="s">
        <v>2390</v>
      </c>
      <c r="H196" s="14" t="s">
        <v>2391</v>
      </c>
      <c r="I196" s="14" t="s">
        <v>2392</v>
      </c>
      <c r="J196" s="32">
        <v>232298</v>
      </c>
      <c r="M196" s="32">
        <v>78721</v>
      </c>
      <c r="N196" s="32">
        <v>24</v>
      </c>
      <c r="O196" s="53">
        <v>2</v>
      </c>
      <c r="P196" s="59">
        <v>39451</v>
      </c>
      <c r="Q196" s="59">
        <v>39625</v>
      </c>
      <c r="R196" s="32" t="s">
        <v>2033</v>
      </c>
      <c r="S196" s="94" t="s">
        <v>3377</v>
      </c>
      <c r="T196" s="32" t="s">
        <v>3378</v>
      </c>
      <c r="U196" s="32" t="s">
        <v>3338</v>
      </c>
      <c r="V196" s="32" t="s">
        <v>3923</v>
      </c>
      <c r="AD196" s="10"/>
      <c r="AE196" s="10"/>
      <c r="AF196" s="7"/>
      <c r="AG196" s="10"/>
      <c r="AH196" s="6"/>
      <c r="AK196" s="10"/>
      <c r="AL196" s="33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</row>
    <row r="197" spans="1:147">
      <c r="B197" s="14"/>
      <c r="C197" s="32"/>
      <c r="D197" s="33"/>
      <c r="E197" s="132" t="s">
        <v>4683</v>
      </c>
      <c r="F197" s="14"/>
      <c r="G197" s="133" t="s">
        <v>4074</v>
      </c>
      <c r="H197" s="133" t="s">
        <v>4512</v>
      </c>
      <c r="I197" s="133" t="s">
        <v>3736</v>
      </c>
      <c r="J197" s="134">
        <v>3355636</v>
      </c>
      <c r="K197" s="134"/>
      <c r="L197" s="133"/>
      <c r="M197" s="134" t="s">
        <v>547</v>
      </c>
      <c r="N197" s="134">
        <v>225</v>
      </c>
      <c r="O197" s="142">
        <v>3.2871999999999999</v>
      </c>
      <c r="P197" s="135">
        <v>39569</v>
      </c>
      <c r="Q197" s="135">
        <v>40136</v>
      </c>
      <c r="R197" s="134" t="s">
        <v>1670</v>
      </c>
      <c r="S197" s="134" t="s">
        <v>2267</v>
      </c>
      <c r="T197" s="32" t="s">
        <v>2268</v>
      </c>
      <c r="U197" s="134" t="s">
        <v>178</v>
      </c>
      <c r="V197" s="32" t="s">
        <v>270</v>
      </c>
      <c r="AD197" s="10"/>
      <c r="AE197" s="10"/>
      <c r="AF197" s="7"/>
      <c r="AG197" s="10"/>
      <c r="AH197" s="6"/>
      <c r="AK197" s="10"/>
      <c r="AL197" s="33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</row>
    <row r="198" spans="1:147">
      <c r="B198" s="14"/>
      <c r="C198" s="32"/>
      <c r="D198" s="33"/>
      <c r="E198" s="33">
        <v>222373</v>
      </c>
      <c r="G198" s="14" t="s">
        <v>4240</v>
      </c>
      <c r="H198" s="14" t="s">
        <v>4241</v>
      </c>
      <c r="I198" s="14" t="s">
        <v>4242</v>
      </c>
      <c r="L198" s="14" t="s">
        <v>2572</v>
      </c>
      <c r="M198" s="32">
        <v>78730</v>
      </c>
      <c r="N198" s="32">
        <v>6</v>
      </c>
      <c r="O198" s="53">
        <v>18.47</v>
      </c>
      <c r="P198" s="31">
        <v>37825</v>
      </c>
      <c r="Q198" s="31">
        <v>37963</v>
      </c>
      <c r="R198" s="107" t="s">
        <v>2045</v>
      </c>
      <c r="S198" s="32" t="s">
        <v>4243</v>
      </c>
      <c r="T198" s="32" t="s">
        <v>4244</v>
      </c>
      <c r="U198" s="32" t="s">
        <v>3338</v>
      </c>
      <c r="V198" s="32" t="s">
        <v>2842</v>
      </c>
      <c r="AD198" s="10"/>
      <c r="AE198" s="10"/>
      <c r="AF198" s="7"/>
      <c r="AG198" s="10"/>
      <c r="AH198" s="6"/>
      <c r="AK198" s="10"/>
      <c r="AL198" s="33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</row>
    <row r="199" spans="1:147">
      <c r="B199" s="14"/>
      <c r="C199" s="32"/>
      <c r="D199" s="33"/>
      <c r="E199" s="61" t="s">
        <v>168</v>
      </c>
      <c r="G199" s="61" t="s">
        <v>167</v>
      </c>
      <c r="H199" s="61" t="s">
        <v>1595</v>
      </c>
      <c r="I199" s="61" t="s">
        <v>4174</v>
      </c>
      <c r="J199" s="108"/>
      <c r="K199" s="108"/>
      <c r="L199" s="61" t="s">
        <v>1736</v>
      </c>
      <c r="M199" s="32">
        <v>78730</v>
      </c>
      <c r="N199" s="32">
        <v>14</v>
      </c>
      <c r="O199" s="116">
        <v>17.114999999999998</v>
      </c>
      <c r="P199" s="106">
        <v>37587</v>
      </c>
      <c r="Q199" s="106">
        <v>38268</v>
      </c>
      <c r="R199" s="107" t="s">
        <v>1737</v>
      </c>
      <c r="S199" s="107" t="s">
        <v>1738</v>
      </c>
      <c r="T199" s="107" t="s">
        <v>1739</v>
      </c>
      <c r="U199" s="5" t="s">
        <v>562</v>
      </c>
      <c r="V199" s="32" t="s">
        <v>2029</v>
      </c>
      <c r="AD199" s="10"/>
      <c r="AE199" s="10"/>
      <c r="AF199" s="7"/>
      <c r="AG199" s="10"/>
      <c r="AH199" s="6"/>
      <c r="AK199" s="10"/>
      <c r="AL199" s="33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</row>
    <row r="200" spans="1:147">
      <c r="B200" s="14"/>
      <c r="C200" s="32"/>
      <c r="D200" s="33"/>
      <c r="E200" s="33">
        <v>10332844</v>
      </c>
      <c r="F200" s="14"/>
      <c r="G200" s="14" t="s">
        <v>4172</v>
      </c>
      <c r="H200" s="14" t="s">
        <v>4171</v>
      </c>
      <c r="I200" s="14" t="s">
        <v>10</v>
      </c>
      <c r="J200" s="32">
        <v>547376</v>
      </c>
      <c r="K200" s="14"/>
      <c r="M200" s="32" t="s">
        <v>570</v>
      </c>
      <c r="N200" s="32">
        <v>148</v>
      </c>
      <c r="O200" s="122">
        <v>33.07</v>
      </c>
      <c r="P200" s="59">
        <v>40051</v>
      </c>
      <c r="Q200" s="59">
        <v>40289</v>
      </c>
      <c r="R200" s="32" t="s">
        <v>1036</v>
      </c>
      <c r="S200" s="32" t="s">
        <v>1656</v>
      </c>
      <c r="T200" s="32" t="s">
        <v>1316</v>
      </c>
      <c r="U200" s="32" t="s">
        <v>3338</v>
      </c>
      <c r="V200" s="32" t="s">
        <v>3389</v>
      </c>
      <c r="AD200" s="10"/>
      <c r="AE200" s="10"/>
      <c r="AF200" s="7"/>
      <c r="AG200" s="10"/>
      <c r="AH200" s="6"/>
      <c r="AK200" s="10"/>
      <c r="AL200" s="33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</row>
    <row r="201" spans="1:147">
      <c r="B201" s="14"/>
      <c r="C201" s="32"/>
      <c r="D201" s="33"/>
      <c r="E201" s="58" t="s">
        <v>1311</v>
      </c>
      <c r="G201" s="56" t="s">
        <v>3482</v>
      </c>
      <c r="H201" s="57" t="s">
        <v>3077</v>
      </c>
      <c r="I201" s="56" t="s">
        <v>10</v>
      </c>
      <c r="J201" s="93">
        <v>547376</v>
      </c>
      <c r="K201" s="93"/>
      <c r="L201" s="56" t="s">
        <v>10</v>
      </c>
      <c r="M201" s="93">
        <v>78750</v>
      </c>
      <c r="N201" s="93">
        <v>250</v>
      </c>
      <c r="O201" s="100">
        <v>22.97</v>
      </c>
      <c r="P201" s="59">
        <v>38870</v>
      </c>
      <c r="Q201" s="115">
        <v>39464</v>
      </c>
      <c r="R201" s="32" t="s">
        <v>1615</v>
      </c>
      <c r="S201" s="94" t="s">
        <v>628</v>
      </c>
      <c r="T201" s="94" t="s">
        <v>3464</v>
      </c>
      <c r="U201" s="32" t="s">
        <v>3338</v>
      </c>
      <c r="V201" s="32" t="s">
        <v>1829</v>
      </c>
      <c r="AD201" s="10"/>
      <c r="AE201" s="10"/>
      <c r="AF201" s="7"/>
      <c r="AG201" s="10"/>
      <c r="AH201" s="6"/>
      <c r="AK201" s="10"/>
      <c r="AL201" s="33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</row>
    <row r="202" spans="1:147">
      <c r="B202" s="14"/>
      <c r="C202" s="32"/>
      <c r="D202" s="33"/>
      <c r="E202" s="33">
        <v>122352</v>
      </c>
      <c r="G202" s="14" t="s">
        <v>2525</v>
      </c>
      <c r="H202" s="14" t="s">
        <v>1961</v>
      </c>
      <c r="I202" s="14" t="s">
        <v>2524</v>
      </c>
      <c r="L202" s="14" t="s">
        <v>2573</v>
      </c>
      <c r="M202" s="32">
        <v>78753</v>
      </c>
      <c r="N202" s="41">
        <v>174</v>
      </c>
      <c r="O202" s="53">
        <v>7.25</v>
      </c>
      <c r="P202" s="31">
        <v>36586</v>
      </c>
      <c r="Q202" s="31">
        <v>36763</v>
      </c>
      <c r="R202" s="31"/>
      <c r="S202" s="32" t="s">
        <v>1959</v>
      </c>
      <c r="T202" s="32" t="s">
        <v>1960</v>
      </c>
      <c r="U202" s="32" t="s">
        <v>3338</v>
      </c>
      <c r="V202" s="32" t="s">
        <v>4271</v>
      </c>
      <c r="AD202" s="10"/>
      <c r="AE202" s="10"/>
      <c r="AF202" s="7"/>
      <c r="AG202" s="10"/>
      <c r="AH202" s="6"/>
      <c r="AK202" s="10"/>
      <c r="AL202" s="33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</row>
    <row r="203" spans="1:147">
      <c r="B203" s="14"/>
      <c r="C203" s="32"/>
      <c r="D203" s="33"/>
      <c r="E203" s="33">
        <v>10120305</v>
      </c>
      <c r="G203" s="14" t="s">
        <v>614</v>
      </c>
      <c r="H203" s="14" t="s">
        <v>615</v>
      </c>
      <c r="I203" s="14" t="s">
        <v>616</v>
      </c>
      <c r="J203" s="32">
        <v>3292778</v>
      </c>
      <c r="M203" s="32">
        <v>78748</v>
      </c>
      <c r="N203" s="54">
        <v>405</v>
      </c>
      <c r="O203" s="53">
        <v>23.97</v>
      </c>
      <c r="P203" s="59">
        <v>39507</v>
      </c>
      <c r="Q203" s="14"/>
      <c r="R203" s="32" t="s">
        <v>4112</v>
      </c>
      <c r="S203" s="94" t="s">
        <v>3394</v>
      </c>
      <c r="T203" s="32" t="s">
        <v>3395</v>
      </c>
      <c r="U203" s="32" t="s">
        <v>562</v>
      </c>
      <c r="V203" s="32" t="s">
        <v>3923</v>
      </c>
      <c r="AD203" s="10"/>
      <c r="AE203" s="10"/>
      <c r="AF203" s="7"/>
      <c r="AG203" s="10"/>
      <c r="AH203" s="6"/>
      <c r="AK203" s="10"/>
      <c r="AL203" s="33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</row>
    <row r="204" spans="1:147">
      <c r="B204" s="14"/>
      <c r="C204" s="32"/>
      <c r="D204" s="33"/>
      <c r="E204" s="58" t="s">
        <v>2535</v>
      </c>
      <c r="G204" s="14" t="s">
        <v>3682</v>
      </c>
      <c r="H204" s="56" t="s">
        <v>2536</v>
      </c>
      <c r="I204" s="56" t="s">
        <v>700</v>
      </c>
      <c r="J204" s="32">
        <v>3292778</v>
      </c>
      <c r="K204" s="93"/>
      <c r="L204" s="56" t="s">
        <v>700</v>
      </c>
      <c r="M204" s="93">
        <v>78748</v>
      </c>
      <c r="N204" s="32">
        <v>376</v>
      </c>
      <c r="O204" s="100">
        <v>23.968</v>
      </c>
      <c r="P204" s="59">
        <v>39141</v>
      </c>
      <c r="Q204" s="14"/>
      <c r="R204" s="94" t="s">
        <v>1615</v>
      </c>
      <c r="S204" s="94" t="s">
        <v>4417</v>
      </c>
      <c r="T204" s="32" t="s">
        <v>4418</v>
      </c>
      <c r="U204" s="32" t="s">
        <v>562</v>
      </c>
      <c r="V204" s="94" t="s">
        <v>2285</v>
      </c>
      <c r="AD204" s="10"/>
      <c r="AE204" s="10"/>
      <c r="AF204" s="7"/>
      <c r="AG204" s="10"/>
      <c r="AH204" s="6"/>
      <c r="AK204" s="10"/>
      <c r="AL204" s="33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</row>
    <row r="205" spans="1:147">
      <c r="B205" s="14"/>
      <c r="C205" s="32"/>
      <c r="D205" s="33"/>
      <c r="E205" s="132">
        <v>10482713</v>
      </c>
      <c r="F205" s="14"/>
      <c r="G205" s="133" t="s">
        <v>2658</v>
      </c>
      <c r="H205" s="133" t="s">
        <v>793</v>
      </c>
      <c r="I205" s="133" t="s">
        <v>2657</v>
      </c>
      <c r="J205" s="134">
        <v>3292778</v>
      </c>
      <c r="K205" s="133"/>
      <c r="L205" s="133"/>
      <c r="M205" s="134" t="s">
        <v>554</v>
      </c>
      <c r="N205" s="32">
        <v>296</v>
      </c>
      <c r="O205" s="136">
        <v>23.97</v>
      </c>
      <c r="P205" s="135">
        <v>40415</v>
      </c>
      <c r="Q205" s="59">
        <v>40644</v>
      </c>
      <c r="R205" s="32" t="s">
        <v>4112</v>
      </c>
      <c r="S205" s="134" t="s">
        <v>3099</v>
      </c>
      <c r="T205" s="134" t="s">
        <v>3098</v>
      </c>
      <c r="U205" s="32" t="s">
        <v>3338</v>
      </c>
      <c r="V205" s="32" t="s">
        <v>3879</v>
      </c>
      <c r="AD205" s="10"/>
      <c r="AE205" s="10"/>
      <c r="AF205" s="7"/>
      <c r="AG205" s="10"/>
      <c r="AH205" s="6"/>
      <c r="AK205" s="10"/>
      <c r="AL205" s="33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</row>
    <row r="206" spans="1:147">
      <c r="B206" s="14"/>
      <c r="C206" s="32"/>
      <c r="D206" s="33"/>
      <c r="E206" s="60">
        <v>292781</v>
      </c>
      <c r="G206" s="56" t="s">
        <v>1</v>
      </c>
      <c r="H206" s="56" t="s">
        <v>1965</v>
      </c>
      <c r="I206" s="57" t="s">
        <v>39</v>
      </c>
      <c r="J206" s="32">
        <v>3207419</v>
      </c>
      <c r="K206" s="93"/>
      <c r="L206" s="14" t="s">
        <v>2091</v>
      </c>
      <c r="M206" s="32">
        <v>78652</v>
      </c>
      <c r="N206" s="93">
        <v>300</v>
      </c>
      <c r="O206" s="100">
        <v>56.494999999999997</v>
      </c>
      <c r="P206" s="59">
        <v>38792</v>
      </c>
      <c r="Q206" s="59">
        <v>39006</v>
      </c>
      <c r="R206" s="32" t="s">
        <v>1615</v>
      </c>
      <c r="S206" s="32" t="s">
        <v>2023</v>
      </c>
      <c r="T206" s="32" t="s">
        <v>2024</v>
      </c>
      <c r="U206" s="32" t="s">
        <v>3338</v>
      </c>
      <c r="V206" s="32" t="s">
        <v>1969</v>
      </c>
      <c r="AD206" s="10"/>
      <c r="AE206" s="10"/>
      <c r="AF206" s="7"/>
      <c r="AG206" s="10"/>
      <c r="AH206" s="6"/>
      <c r="AK206" s="10"/>
      <c r="AL206" s="33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</row>
    <row r="207" spans="1:147">
      <c r="B207" s="14"/>
      <c r="C207" s="32"/>
      <c r="D207" s="33"/>
      <c r="E207" s="33">
        <v>10082990</v>
      </c>
      <c r="G207" s="14" t="s">
        <v>2790</v>
      </c>
      <c r="H207" s="14" t="s">
        <v>4010</v>
      </c>
      <c r="I207" s="14" t="s">
        <v>2791</v>
      </c>
      <c r="J207" s="32">
        <v>3324875</v>
      </c>
      <c r="L207" s="59"/>
      <c r="M207" s="32" t="s">
        <v>1401</v>
      </c>
      <c r="N207" s="32">
        <v>6</v>
      </c>
      <c r="O207" s="32">
        <v>1.4</v>
      </c>
      <c r="P207" s="59">
        <v>39374</v>
      </c>
      <c r="Q207" s="59">
        <v>39625</v>
      </c>
      <c r="R207" s="94" t="s">
        <v>4365</v>
      </c>
      <c r="S207" s="94" t="s">
        <v>1538</v>
      </c>
      <c r="T207" s="32" t="s">
        <v>4009</v>
      </c>
      <c r="U207" s="94" t="s">
        <v>914</v>
      </c>
      <c r="V207" s="32" t="s">
        <v>2317</v>
      </c>
      <c r="AD207" s="10"/>
      <c r="AE207" s="10"/>
      <c r="AF207" s="7"/>
      <c r="AG207" s="10"/>
      <c r="AH207" s="6"/>
      <c r="AK207" s="10"/>
      <c r="AL207" s="33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</row>
    <row r="208" spans="1:147">
      <c r="A208" s="138"/>
      <c r="B208"/>
      <c r="C208" s="137"/>
      <c r="D208" s="33"/>
      <c r="E208" s="58" t="s">
        <v>1559</v>
      </c>
      <c r="G208" s="56" t="s">
        <v>3441</v>
      </c>
      <c r="H208" s="57" t="s">
        <v>243</v>
      </c>
      <c r="I208" s="56" t="s">
        <v>11</v>
      </c>
      <c r="J208" s="93"/>
      <c r="K208" s="93"/>
      <c r="L208" s="56" t="s">
        <v>11</v>
      </c>
      <c r="M208" s="93">
        <v>78732</v>
      </c>
      <c r="N208" s="93">
        <v>6</v>
      </c>
      <c r="O208" s="100">
        <v>1.35</v>
      </c>
      <c r="P208" s="59">
        <v>38848</v>
      </c>
      <c r="Q208" s="56"/>
      <c r="R208" s="94" t="s">
        <v>4365</v>
      </c>
      <c r="S208" s="94" t="s">
        <v>630</v>
      </c>
      <c r="T208" s="94" t="s">
        <v>631</v>
      </c>
      <c r="U208" s="94" t="s">
        <v>562</v>
      </c>
      <c r="V208" s="32" t="s">
        <v>1829</v>
      </c>
      <c r="AD208" s="10"/>
      <c r="AE208" s="10"/>
      <c r="AF208" s="7"/>
      <c r="AG208" s="10"/>
      <c r="AH208" s="6"/>
      <c r="AK208" s="10"/>
      <c r="AL208" s="33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</row>
    <row r="209" spans="1:147">
      <c r="B209" s="14"/>
      <c r="C209" s="32"/>
      <c r="D209" s="33"/>
      <c r="E209" s="33" t="s">
        <v>3100</v>
      </c>
      <c r="G209" s="14" t="s">
        <v>2659</v>
      </c>
      <c r="H209" s="14" t="s">
        <v>1399</v>
      </c>
      <c r="I209" s="14" t="s">
        <v>1400</v>
      </c>
      <c r="J209" s="32">
        <v>3321944</v>
      </c>
      <c r="L209" s="35"/>
      <c r="M209" s="32" t="s">
        <v>1401</v>
      </c>
      <c r="N209" s="54">
        <v>85</v>
      </c>
      <c r="O209" s="100">
        <v>5.1100000000000003</v>
      </c>
      <c r="P209" s="59">
        <v>39345</v>
      </c>
      <c r="Q209" s="59">
        <v>39665</v>
      </c>
      <c r="R209" s="94" t="s">
        <v>2320</v>
      </c>
      <c r="S209" s="94" t="s">
        <v>2545</v>
      </c>
      <c r="T209" s="32" t="s">
        <v>2546</v>
      </c>
      <c r="U209" s="32" t="s">
        <v>914</v>
      </c>
      <c r="V209" s="94" t="s">
        <v>4108</v>
      </c>
      <c r="AD209" s="10"/>
      <c r="AE209" s="10"/>
      <c r="AF209" s="7"/>
      <c r="AG209" s="10"/>
      <c r="AH209" s="6"/>
      <c r="AK209" s="10"/>
      <c r="AL209" s="33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</row>
    <row r="210" spans="1:147">
      <c r="A210" s="60"/>
      <c r="B210" s="14"/>
      <c r="C210" s="93"/>
      <c r="D210" s="33"/>
      <c r="E210" s="63">
        <v>109666</v>
      </c>
      <c r="G210" s="14" t="s">
        <v>358</v>
      </c>
      <c r="H210" s="14" t="s">
        <v>156</v>
      </c>
      <c r="I210" s="14" t="s">
        <v>359</v>
      </c>
      <c r="L210" s="14" t="s">
        <v>2574</v>
      </c>
      <c r="M210" s="32">
        <v>78734</v>
      </c>
      <c r="N210" s="41">
        <v>190</v>
      </c>
      <c r="O210" s="53">
        <v>16.899999999999999</v>
      </c>
      <c r="P210" s="31">
        <v>36460</v>
      </c>
      <c r="Q210" s="31">
        <v>36714</v>
      </c>
      <c r="R210" s="31"/>
      <c r="S210" s="32" t="s">
        <v>360</v>
      </c>
      <c r="T210" s="32" t="s">
        <v>361</v>
      </c>
      <c r="U210" s="32" t="s">
        <v>3338</v>
      </c>
      <c r="V210" s="32" t="s">
        <v>2842</v>
      </c>
      <c r="AD210" s="10"/>
      <c r="AE210" s="10"/>
      <c r="AF210" s="7"/>
      <c r="AG210" s="10"/>
      <c r="AH210" s="6"/>
      <c r="AK210" s="10"/>
      <c r="AL210" s="33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</row>
    <row r="211" spans="1:147">
      <c r="B211" s="14"/>
      <c r="C211" s="32"/>
      <c r="D211" s="33"/>
      <c r="E211" s="132">
        <v>10175200</v>
      </c>
      <c r="F211" s="14"/>
      <c r="G211" s="133" t="s">
        <v>2211</v>
      </c>
      <c r="H211" s="133" t="s">
        <v>2644</v>
      </c>
      <c r="I211" s="133" t="s">
        <v>60</v>
      </c>
      <c r="J211" s="134">
        <v>584168</v>
      </c>
      <c r="K211" s="14"/>
      <c r="M211" s="134" t="s">
        <v>2212</v>
      </c>
      <c r="N211" s="32">
        <v>50</v>
      </c>
      <c r="O211" s="136">
        <v>29.1</v>
      </c>
      <c r="P211" s="135">
        <v>39654</v>
      </c>
      <c r="Q211" s="14"/>
      <c r="R211" s="134" t="s">
        <v>2643</v>
      </c>
      <c r="S211" s="134" t="s">
        <v>2638</v>
      </c>
      <c r="T211" s="134" t="s">
        <v>3399</v>
      </c>
      <c r="U211" s="134" t="s">
        <v>562</v>
      </c>
      <c r="V211" s="32" t="s">
        <v>188</v>
      </c>
      <c r="AD211" s="10"/>
      <c r="AE211" s="10"/>
      <c r="AF211" s="7"/>
      <c r="AG211" s="10"/>
      <c r="AH211" s="6"/>
      <c r="AK211" s="10"/>
      <c r="AL211" s="33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</row>
    <row r="212" spans="1:147">
      <c r="B212" s="14"/>
      <c r="C212" s="132"/>
      <c r="D212" s="33"/>
      <c r="E212" s="60">
        <v>280399</v>
      </c>
      <c r="G212" s="56" t="s">
        <v>3321</v>
      </c>
      <c r="H212" s="56" t="s">
        <v>1745</v>
      </c>
      <c r="I212" s="56" t="s">
        <v>1746</v>
      </c>
      <c r="J212" s="93">
        <v>3185244</v>
      </c>
      <c r="K212" s="93"/>
      <c r="L212" s="57" t="s">
        <v>1976</v>
      </c>
      <c r="M212" s="32">
        <v>78701</v>
      </c>
      <c r="N212" s="41">
        <v>432</v>
      </c>
      <c r="O212" s="100">
        <v>1.29</v>
      </c>
      <c r="P212" s="59">
        <v>38576</v>
      </c>
      <c r="Q212" s="59">
        <v>38789</v>
      </c>
      <c r="R212" s="32" t="s">
        <v>1157</v>
      </c>
      <c r="S212" s="32" t="s">
        <v>3436</v>
      </c>
      <c r="T212" s="32" t="s">
        <v>3437</v>
      </c>
      <c r="U212" s="32" t="s">
        <v>3338</v>
      </c>
      <c r="V212" s="32" t="s">
        <v>738</v>
      </c>
      <c r="AD212" s="10"/>
      <c r="AE212" s="10"/>
      <c r="AF212" s="7"/>
      <c r="AG212" s="10"/>
      <c r="AH212" s="6"/>
      <c r="AK212" s="10"/>
      <c r="AL212" s="33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</row>
    <row r="213" spans="1:147">
      <c r="B213" s="14"/>
      <c r="C213" s="32"/>
      <c r="D213" s="33"/>
      <c r="E213" s="69">
        <v>242290</v>
      </c>
      <c r="G213" s="69" t="s">
        <v>2743</v>
      </c>
      <c r="H213" s="68" t="s">
        <v>2293</v>
      </c>
      <c r="I213" s="14" t="s">
        <v>2294</v>
      </c>
      <c r="L213" s="68" t="s">
        <v>2744</v>
      </c>
      <c r="M213" s="32">
        <v>78705</v>
      </c>
      <c r="N213" s="32">
        <v>88</v>
      </c>
      <c r="O213" s="53">
        <v>1.05</v>
      </c>
      <c r="P213" s="70">
        <v>38252</v>
      </c>
      <c r="Q213" s="70">
        <v>38421</v>
      </c>
      <c r="R213" s="32" t="s">
        <v>2033</v>
      </c>
      <c r="S213" s="32" t="s">
        <v>2034</v>
      </c>
      <c r="T213" s="32" t="s">
        <v>2606</v>
      </c>
      <c r="U213" s="32" t="s">
        <v>3338</v>
      </c>
      <c r="V213" s="32" t="s">
        <v>4027</v>
      </c>
      <c r="AD213" s="10"/>
      <c r="AE213" s="10"/>
      <c r="AF213" s="7"/>
      <c r="AG213" s="10"/>
      <c r="AH213" s="6"/>
      <c r="AK213" s="10"/>
      <c r="AL213" s="33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</row>
    <row r="214" spans="1:147">
      <c r="B214" s="14"/>
      <c r="C214" s="32"/>
      <c r="D214" s="33"/>
      <c r="E214" s="69">
        <v>242410</v>
      </c>
      <c r="G214" s="69" t="s">
        <v>2745</v>
      </c>
      <c r="H214" s="68" t="s">
        <v>2297</v>
      </c>
      <c r="I214" s="14" t="s">
        <v>2295</v>
      </c>
      <c r="L214" s="68" t="s">
        <v>2746</v>
      </c>
      <c r="M214" s="32">
        <v>78705</v>
      </c>
      <c r="N214" s="32">
        <v>64</v>
      </c>
      <c r="O214" s="53">
        <v>0.67</v>
      </c>
      <c r="P214" s="70">
        <v>38253</v>
      </c>
      <c r="Q214" s="70">
        <v>38356</v>
      </c>
      <c r="R214" s="32" t="s">
        <v>2033</v>
      </c>
      <c r="S214" s="32" t="s">
        <v>2034</v>
      </c>
      <c r="T214" s="32" t="s">
        <v>2606</v>
      </c>
      <c r="U214" s="32" t="s">
        <v>3338</v>
      </c>
      <c r="V214" s="32" t="s">
        <v>4027</v>
      </c>
      <c r="AD214" s="10"/>
      <c r="AE214" s="10"/>
      <c r="AF214" s="7"/>
      <c r="AG214" s="10"/>
      <c r="AH214" s="6"/>
      <c r="AK214" s="10"/>
      <c r="AL214" s="33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</row>
    <row r="215" spans="1:147">
      <c r="B215" s="14"/>
      <c r="C215" s="32"/>
      <c r="D215" s="33"/>
      <c r="E215" s="132">
        <v>10218928</v>
      </c>
      <c r="F215" s="14"/>
      <c r="G215" s="133" t="s">
        <v>2711</v>
      </c>
      <c r="H215" s="133" t="s">
        <v>2190</v>
      </c>
      <c r="I215" s="133" t="s">
        <v>2191</v>
      </c>
      <c r="J215" s="134">
        <v>1104868</v>
      </c>
      <c r="K215" s="133"/>
      <c r="M215" s="134" t="s">
        <v>3744</v>
      </c>
      <c r="N215" s="32">
        <v>86</v>
      </c>
      <c r="O215" s="141">
        <v>1.4119999999999999</v>
      </c>
      <c r="P215" s="135">
        <v>39791</v>
      </c>
      <c r="Q215" s="14"/>
      <c r="R215" s="134" t="s">
        <v>1036</v>
      </c>
      <c r="S215" s="134" t="s">
        <v>4181</v>
      </c>
      <c r="T215" s="134" t="s">
        <v>4182</v>
      </c>
      <c r="U215" s="134" t="s">
        <v>562</v>
      </c>
      <c r="V215" s="32" t="s">
        <v>2281</v>
      </c>
      <c r="AD215" s="10"/>
      <c r="AE215" s="10"/>
      <c r="AF215" s="7"/>
      <c r="AG215" s="10"/>
      <c r="AH215" s="6"/>
      <c r="AK215" s="10"/>
      <c r="AL215" s="33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</row>
    <row r="216" spans="1:147">
      <c r="B216" s="14"/>
      <c r="C216" s="32"/>
      <c r="D216" s="33"/>
      <c r="E216" s="132">
        <v>10670193</v>
      </c>
      <c r="F216" s="14"/>
      <c r="G216" s="133" t="s">
        <v>1163</v>
      </c>
      <c r="H216" s="133" t="s">
        <v>1160</v>
      </c>
      <c r="I216" s="133" t="s">
        <v>1164</v>
      </c>
      <c r="J216" s="133" t="s">
        <v>1161</v>
      </c>
      <c r="K216" s="133" t="s">
        <v>1162</v>
      </c>
      <c r="L216" s="133">
        <v>241487</v>
      </c>
      <c r="M216" s="134" t="s">
        <v>542</v>
      </c>
      <c r="N216" s="134">
        <v>256</v>
      </c>
      <c r="O216" s="136">
        <v>1.87</v>
      </c>
      <c r="P216" s="59">
        <v>40840</v>
      </c>
      <c r="Q216" s="59">
        <v>41045</v>
      </c>
      <c r="R216" s="32" t="s">
        <v>4365</v>
      </c>
      <c r="S216" s="134" t="s">
        <v>4510</v>
      </c>
      <c r="T216" s="134" t="s">
        <v>120</v>
      </c>
      <c r="U216" s="134" t="s">
        <v>178</v>
      </c>
      <c r="V216" s="32" t="s">
        <v>664</v>
      </c>
      <c r="AD216" s="10"/>
      <c r="AE216" s="10"/>
      <c r="AF216" s="7"/>
      <c r="AG216" s="10"/>
      <c r="AH216" s="6"/>
      <c r="AK216" s="10"/>
      <c r="AL216" s="33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</row>
    <row r="217" spans="1:147">
      <c r="B217" s="138"/>
      <c r="C217" s="32"/>
      <c r="D217" s="33"/>
      <c r="E217" s="60">
        <v>266718</v>
      </c>
      <c r="G217" s="56" t="s">
        <v>3322</v>
      </c>
      <c r="H217" s="56" t="s">
        <v>2172</v>
      </c>
      <c r="I217" s="56" t="s">
        <v>1238</v>
      </c>
      <c r="J217" s="93">
        <v>3168323</v>
      </c>
      <c r="K217" s="93"/>
      <c r="L217" s="56" t="s">
        <v>573</v>
      </c>
      <c r="M217" s="32">
        <v>78734</v>
      </c>
      <c r="N217" s="41">
        <v>15</v>
      </c>
      <c r="O217" s="100">
        <v>11.277000000000001</v>
      </c>
      <c r="P217" s="59">
        <v>38553</v>
      </c>
      <c r="Q217" s="59">
        <v>38755</v>
      </c>
      <c r="R217" s="32" t="s">
        <v>4112</v>
      </c>
      <c r="S217" s="32" t="s">
        <v>574</v>
      </c>
      <c r="T217" s="32" t="s">
        <v>1336</v>
      </c>
      <c r="U217" s="94" t="s">
        <v>914</v>
      </c>
      <c r="V217" s="32" t="s">
        <v>738</v>
      </c>
      <c r="AD217" s="10"/>
      <c r="AE217" s="10"/>
      <c r="AF217" s="7"/>
      <c r="AG217" s="10"/>
      <c r="AH217" s="6"/>
      <c r="AK217" s="10"/>
      <c r="AL217" s="33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</row>
    <row r="218" spans="1:147">
      <c r="B218" s="14"/>
      <c r="C218" s="32"/>
      <c r="D218" s="33"/>
      <c r="E218" s="60">
        <v>284566</v>
      </c>
      <c r="G218" s="56" t="s">
        <v>4393</v>
      </c>
      <c r="H218" s="57" t="s">
        <v>3706</v>
      </c>
      <c r="I218" s="56" t="s">
        <v>4394</v>
      </c>
      <c r="J218" s="93"/>
      <c r="K218" s="93"/>
      <c r="L218" s="56" t="s">
        <v>4394</v>
      </c>
      <c r="M218" s="32">
        <v>78734</v>
      </c>
      <c r="N218" s="93">
        <v>35</v>
      </c>
      <c r="O218" s="100">
        <v>2.94</v>
      </c>
      <c r="P218" s="59">
        <v>38631</v>
      </c>
      <c r="Q218" s="59">
        <v>38862</v>
      </c>
      <c r="R218" s="32" t="s">
        <v>1157</v>
      </c>
      <c r="S218" s="32" t="s">
        <v>3703</v>
      </c>
      <c r="T218" s="32" t="s">
        <v>3704</v>
      </c>
      <c r="U218" s="32" t="s">
        <v>3338</v>
      </c>
      <c r="V218" s="32" t="s">
        <v>3635</v>
      </c>
      <c r="AD218" s="10"/>
      <c r="AE218" s="10"/>
      <c r="AF218" s="7"/>
      <c r="AG218" s="10"/>
      <c r="AH218" s="6"/>
      <c r="AK218" s="10"/>
      <c r="AL218" s="33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</row>
    <row r="219" spans="1:147">
      <c r="B219" s="14"/>
      <c r="C219" s="32"/>
      <c r="D219" s="33"/>
      <c r="G219" s="14" t="s">
        <v>365</v>
      </c>
      <c r="H219" s="14" t="s">
        <v>366</v>
      </c>
      <c r="I219" s="14" t="s">
        <v>368</v>
      </c>
      <c r="L219" s="14" t="s">
        <v>2576</v>
      </c>
      <c r="M219" s="32">
        <v>78741</v>
      </c>
      <c r="N219" s="41">
        <v>252</v>
      </c>
      <c r="O219" s="53">
        <v>19.77</v>
      </c>
      <c r="P219" s="31">
        <v>34929</v>
      </c>
      <c r="Q219" s="31">
        <v>35069</v>
      </c>
      <c r="R219" s="31"/>
      <c r="S219" s="32" t="s">
        <v>369</v>
      </c>
      <c r="T219" s="32" t="s">
        <v>468</v>
      </c>
      <c r="U219" s="32" t="s">
        <v>3338</v>
      </c>
      <c r="V219" s="32" t="s">
        <v>3554</v>
      </c>
      <c r="AD219" s="10"/>
      <c r="AE219" s="10"/>
      <c r="AF219" s="7"/>
      <c r="AG219" s="10"/>
      <c r="AH219" s="6"/>
      <c r="AK219" s="10"/>
      <c r="AL219" s="33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</row>
    <row r="220" spans="1:147">
      <c r="B220" s="14"/>
      <c r="C220" s="32"/>
      <c r="D220" s="33"/>
      <c r="E220" s="33">
        <v>112763</v>
      </c>
      <c r="G220" s="14" t="s">
        <v>3003</v>
      </c>
      <c r="H220" s="14" t="s">
        <v>637</v>
      </c>
      <c r="I220" s="14" t="s">
        <v>3004</v>
      </c>
      <c r="L220" s="14" t="s">
        <v>745</v>
      </c>
      <c r="M220" s="32">
        <v>78729</v>
      </c>
      <c r="N220" s="41">
        <v>60</v>
      </c>
      <c r="O220" s="53">
        <v>5.6820000000000004</v>
      </c>
      <c r="P220" s="31">
        <v>36530</v>
      </c>
      <c r="Q220" s="31">
        <v>36691</v>
      </c>
      <c r="R220" s="31"/>
      <c r="S220" s="32" t="s">
        <v>3005</v>
      </c>
      <c r="T220" s="32" t="s">
        <v>171</v>
      </c>
      <c r="U220" s="32" t="s">
        <v>3338</v>
      </c>
      <c r="V220" s="32" t="s">
        <v>3002</v>
      </c>
      <c r="AD220" s="10"/>
      <c r="AE220" s="10"/>
      <c r="AF220" s="7"/>
      <c r="AG220" s="10"/>
      <c r="AH220" s="6"/>
      <c r="AK220" s="10"/>
      <c r="AL220" s="33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</row>
    <row r="221" spans="1:147">
      <c r="B221" s="14"/>
      <c r="C221" s="32" t="s">
        <v>2807</v>
      </c>
      <c r="D221" s="33"/>
      <c r="E221" s="33" t="s">
        <v>2121</v>
      </c>
      <c r="G221" s="14" t="s">
        <v>2120</v>
      </c>
      <c r="H221" s="14" t="s">
        <v>3922</v>
      </c>
      <c r="I221" s="14" t="s">
        <v>2329</v>
      </c>
      <c r="J221" s="32">
        <v>195682</v>
      </c>
      <c r="L221" s="14" t="s">
        <v>2617</v>
      </c>
      <c r="M221" s="32">
        <v>78747</v>
      </c>
      <c r="N221" s="54">
        <v>72</v>
      </c>
      <c r="O221" s="53">
        <v>4.5967000000000002</v>
      </c>
      <c r="P221" s="31">
        <v>37511</v>
      </c>
      <c r="Q221" s="31">
        <v>38155</v>
      </c>
      <c r="R221" s="32" t="s">
        <v>750</v>
      </c>
      <c r="S221" s="32" t="s">
        <v>2618</v>
      </c>
      <c r="T221" s="32" t="s">
        <v>3418</v>
      </c>
      <c r="U221" s="32" t="s">
        <v>3338</v>
      </c>
      <c r="V221" s="32" t="s">
        <v>2326</v>
      </c>
      <c r="AD221" s="10"/>
      <c r="AE221" s="10"/>
      <c r="AF221" s="7"/>
      <c r="AG221" s="10"/>
      <c r="AH221" s="6"/>
      <c r="AK221" s="10"/>
      <c r="AL221" s="33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</row>
    <row r="222" spans="1:147">
      <c r="B222" s="14"/>
      <c r="C222" s="32"/>
      <c r="D222" s="33"/>
      <c r="E222" s="60">
        <v>252698</v>
      </c>
      <c r="G222" s="56" t="s">
        <v>3367</v>
      </c>
      <c r="H222" s="56" t="s">
        <v>4050</v>
      </c>
      <c r="I222" s="14" t="s">
        <v>3939</v>
      </c>
      <c r="L222" s="56" t="s">
        <v>3368</v>
      </c>
      <c r="M222" s="32">
        <v>78766</v>
      </c>
      <c r="N222" s="93">
        <v>52</v>
      </c>
      <c r="O222" s="100">
        <v>8.6639999999999997</v>
      </c>
      <c r="P222" s="59">
        <v>38475</v>
      </c>
      <c r="Q222" s="59">
        <v>38581</v>
      </c>
      <c r="R222" s="32" t="s">
        <v>4365</v>
      </c>
      <c r="S222" s="32" t="s">
        <v>2773</v>
      </c>
      <c r="T222" s="32" t="s">
        <v>2774</v>
      </c>
      <c r="U222" s="32" t="s">
        <v>3338</v>
      </c>
      <c r="V222" s="32" t="s">
        <v>3050</v>
      </c>
      <c r="AD222" s="10"/>
      <c r="AE222" s="10"/>
      <c r="AF222" s="7"/>
      <c r="AG222" s="10"/>
      <c r="AH222" s="6"/>
      <c r="AK222" s="10"/>
      <c r="AL222" s="33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</row>
    <row r="223" spans="1:147">
      <c r="B223" s="14"/>
      <c r="C223" s="137"/>
      <c r="D223" s="33"/>
      <c r="E223" s="33">
        <v>107597</v>
      </c>
      <c r="G223" s="14" t="s">
        <v>673</v>
      </c>
      <c r="H223" s="14" t="s">
        <v>3540</v>
      </c>
      <c r="I223" s="14" t="s">
        <v>3113</v>
      </c>
      <c r="L223" s="14" t="s">
        <v>4246</v>
      </c>
      <c r="M223" s="32">
        <v>78756</v>
      </c>
      <c r="N223" s="41">
        <v>46</v>
      </c>
      <c r="O223" s="53">
        <v>1.5</v>
      </c>
      <c r="P223" s="31">
        <v>36432</v>
      </c>
      <c r="Q223" s="31">
        <v>36447</v>
      </c>
      <c r="R223" s="31"/>
      <c r="S223" s="32" t="s">
        <v>3334</v>
      </c>
      <c r="T223" s="32" t="s">
        <v>423</v>
      </c>
      <c r="U223" s="32" t="s">
        <v>3338</v>
      </c>
      <c r="V223" s="32" t="s">
        <v>1379</v>
      </c>
      <c r="AD223" s="10"/>
      <c r="AE223" s="10"/>
      <c r="AF223" s="7"/>
      <c r="AG223" s="10"/>
      <c r="AH223" s="6"/>
      <c r="AK223" s="10"/>
      <c r="AL223" s="33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</row>
    <row r="224" spans="1:147">
      <c r="B224" s="14"/>
      <c r="C224" s="32"/>
      <c r="D224" s="33"/>
      <c r="E224" s="132">
        <v>10726618</v>
      </c>
      <c r="F224" s="14"/>
      <c r="G224" s="133" t="s">
        <v>1875</v>
      </c>
      <c r="H224" s="133" t="s">
        <v>1874</v>
      </c>
      <c r="I224" s="133" t="s">
        <v>1876</v>
      </c>
      <c r="J224" s="134">
        <v>3379571</v>
      </c>
      <c r="K224" s="133"/>
      <c r="M224" s="134" t="s">
        <v>3958</v>
      </c>
      <c r="N224" s="32">
        <v>45</v>
      </c>
      <c r="O224" s="142">
        <v>5.92</v>
      </c>
      <c r="P224" s="135">
        <v>40967</v>
      </c>
      <c r="Q224" s="14"/>
      <c r="R224" s="134" t="s">
        <v>263</v>
      </c>
      <c r="S224" s="134" t="s">
        <v>355</v>
      </c>
      <c r="T224" s="134" t="s">
        <v>1991</v>
      </c>
      <c r="U224" s="134" t="s">
        <v>915</v>
      </c>
      <c r="V224" s="32" t="s">
        <v>4441</v>
      </c>
      <c r="AD224" s="10"/>
      <c r="AE224" s="10"/>
      <c r="AF224" s="7"/>
      <c r="AG224" s="10"/>
      <c r="AH224" s="6"/>
      <c r="AK224" s="10"/>
      <c r="AL224" s="33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</row>
    <row r="225" spans="1:147">
      <c r="B225" s="14"/>
      <c r="C225" s="32"/>
      <c r="D225" s="33"/>
      <c r="E225" s="132">
        <v>10141095</v>
      </c>
      <c r="F225" s="14"/>
      <c r="G225" s="133" t="s">
        <v>557</v>
      </c>
      <c r="H225" s="133" t="s">
        <v>559</v>
      </c>
      <c r="I225" s="133" t="s">
        <v>2263</v>
      </c>
      <c r="J225" s="134">
        <v>215514</v>
      </c>
      <c r="K225" s="134"/>
      <c r="L225" s="133"/>
      <c r="M225" s="134" t="s">
        <v>558</v>
      </c>
      <c r="N225" s="134">
        <v>304</v>
      </c>
      <c r="O225" s="142">
        <v>6.9550000000000001</v>
      </c>
      <c r="P225" s="135">
        <v>39563</v>
      </c>
      <c r="R225" s="134" t="s">
        <v>1562</v>
      </c>
      <c r="S225" s="134" t="s">
        <v>2264</v>
      </c>
      <c r="T225" s="32" t="s">
        <v>2265</v>
      </c>
      <c r="U225" s="134" t="s">
        <v>562</v>
      </c>
      <c r="V225" s="32" t="s">
        <v>270</v>
      </c>
      <c r="AD225" s="10"/>
      <c r="AE225" s="10"/>
      <c r="AF225" s="7"/>
      <c r="AG225" s="10"/>
      <c r="AH225" s="6"/>
      <c r="AK225" s="10"/>
      <c r="AL225" s="33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</row>
    <row r="226" spans="1:147">
      <c r="A226" s="138"/>
      <c r="B226"/>
      <c r="D226" s="137"/>
      <c r="E226" s="60">
        <v>269781</v>
      </c>
      <c r="G226" s="56" t="s">
        <v>3323</v>
      </c>
      <c r="H226" s="56" t="s">
        <v>2173</v>
      </c>
      <c r="I226" s="56" t="s">
        <v>128</v>
      </c>
      <c r="J226" s="93">
        <v>753752</v>
      </c>
      <c r="K226" s="93"/>
      <c r="L226" s="56" t="s">
        <v>3324</v>
      </c>
      <c r="M226" s="32">
        <v>78704</v>
      </c>
      <c r="N226" s="41">
        <v>172</v>
      </c>
      <c r="O226" s="100">
        <v>1.61</v>
      </c>
      <c r="P226" s="59">
        <v>38566</v>
      </c>
      <c r="Q226" s="59">
        <v>38929</v>
      </c>
      <c r="R226" s="32" t="s">
        <v>4365</v>
      </c>
      <c r="S226" s="32" t="s">
        <v>575</v>
      </c>
      <c r="T226" s="32" t="s">
        <v>576</v>
      </c>
      <c r="U226" s="32" t="s">
        <v>3338</v>
      </c>
      <c r="V226" s="32" t="s">
        <v>738</v>
      </c>
      <c r="AD226" s="10"/>
      <c r="AE226" s="10"/>
      <c r="AF226" s="7"/>
      <c r="AG226" s="10"/>
      <c r="AH226" s="6"/>
      <c r="AK226" s="10"/>
      <c r="AL226" s="33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</row>
    <row r="227" spans="1:147">
      <c r="B227" s="14"/>
      <c r="C227" s="32"/>
      <c r="D227" s="33"/>
      <c r="E227" s="58" t="s">
        <v>4498</v>
      </c>
      <c r="G227" s="56" t="s">
        <v>4499</v>
      </c>
      <c r="H227" s="56" t="s">
        <v>2282</v>
      </c>
      <c r="I227" s="56" t="s">
        <v>4517</v>
      </c>
      <c r="J227" s="93">
        <v>3351570</v>
      </c>
      <c r="K227" s="93"/>
      <c r="L227" s="56" t="s">
        <v>4164</v>
      </c>
      <c r="M227" s="32">
        <v>78752</v>
      </c>
      <c r="N227" s="62">
        <v>952</v>
      </c>
      <c r="O227" s="100">
        <v>51.34</v>
      </c>
      <c r="P227" s="59">
        <v>38601</v>
      </c>
      <c r="Q227" s="59">
        <v>38722</v>
      </c>
      <c r="R227" s="32" t="s">
        <v>604</v>
      </c>
      <c r="S227" s="32" t="s">
        <v>3837</v>
      </c>
      <c r="T227" s="32" t="s">
        <v>3856</v>
      </c>
      <c r="U227" s="94" t="s">
        <v>178</v>
      </c>
      <c r="V227" s="32" t="s">
        <v>738</v>
      </c>
      <c r="AD227" s="10"/>
      <c r="AE227" s="10"/>
      <c r="AF227" s="7"/>
      <c r="AG227" s="10"/>
      <c r="AH227" s="6"/>
      <c r="AK227" s="10"/>
      <c r="AL227" s="33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</row>
    <row r="228" spans="1:147">
      <c r="B228" s="14"/>
      <c r="C228" s="32"/>
      <c r="D228" s="33"/>
      <c r="G228" s="14" t="s">
        <v>242</v>
      </c>
      <c r="H228" s="14" t="s">
        <v>767</v>
      </c>
      <c r="I228" s="14" t="s">
        <v>768</v>
      </c>
      <c r="L228" s="14" t="s">
        <v>4248</v>
      </c>
      <c r="M228" s="32">
        <v>78759</v>
      </c>
      <c r="N228" s="41">
        <v>131</v>
      </c>
      <c r="O228" s="53">
        <v>13.31</v>
      </c>
      <c r="P228" s="31">
        <v>33773</v>
      </c>
      <c r="Q228" s="31">
        <v>33823</v>
      </c>
      <c r="R228" s="31"/>
      <c r="S228" s="32" t="s">
        <v>769</v>
      </c>
      <c r="T228" s="32" t="s">
        <v>770</v>
      </c>
      <c r="U228" s="32" t="s">
        <v>3338</v>
      </c>
      <c r="V228" s="32" t="s">
        <v>172</v>
      </c>
      <c r="AD228" s="10"/>
      <c r="AE228" s="10"/>
      <c r="AF228" s="7"/>
      <c r="AG228" s="10"/>
      <c r="AH228" s="6"/>
      <c r="AK228" s="10"/>
      <c r="AL228" s="33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</row>
    <row r="229" spans="1:147">
      <c r="B229" s="14"/>
      <c r="C229" s="32"/>
      <c r="D229" s="33"/>
      <c r="G229" s="14" t="s">
        <v>773</v>
      </c>
      <c r="H229" s="14" t="s">
        <v>3114</v>
      </c>
      <c r="I229" s="14" t="s">
        <v>774</v>
      </c>
      <c r="L229" s="14" t="s">
        <v>4249</v>
      </c>
      <c r="M229" s="32">
        <v>78741</v>
      </c>
      <c r="N229" s="41">
        <v>156</v>
      </c>
      <c r="O229" s="53">
        <v>11.4</v>
      </c>
      <c r="P229" s="31">
        <v>36235</v>
      </c>
      <c r="Q229" s="31">
        <v>36319</v>
      </c>
      <c r="R229" s="31"/>
      <c r="S229" s="32" t="s">
        <v>3733</v>
      </c>
      <c r="T229" s="32" t="s">
        <v>3734</v>
      </c>
      <c r="U229" s="32" t="s">
        <v>3338</v>
      </c>
      <c r="V229" s="32" t="s">
        <v>2848</v>
      </c>
      <c r="AD229" s="10"/>
      <c r="AE229" s="10"/>
      <c r="AF229" s="7"/>
      <c r="AG229" s="10"/>
      <c r="AH229" s="6"/>
      <c r="AK229" s="10"/>
      <c r="AL229" s="33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</row>
    <row r="230" spans="1:147">
      <c r="B230" s="14"/>
      <c r="C230" s="32"/>
      <c r="D230" s="33"/>
      <c r="E230" s="33">
        <v>206727</v>
      </c>
      <c r="G230" s="14" t="s">
        <v>854</v>
      </c>
      <c r="H230" s="14" t="s">
        <v>858</v>
      </c>
      <c r="I230" s="48" t="s">
        <v>2025</v>
      </c>
      <c r="J230" s="47"/>
      <c r="K230" s="47"/>
      <c r="L230" s="48" t="s">
        <v>4175</v>
      </c>
      <c r="M230" s="32">
        <v>78741</v>
      </c>
      <c r="N230" s="32">
        <v>36</v>
      </c>
      <c r="O230" s="53">
        <v>3.25</v>
      </c>
      <c r="P230" s="106">
        <v>37706</v>
      </c>
      <c r="Q230" s="106">
        <v>37876</v>
      </c>
      <c r="R230" s="107" t="s">
        <v>4365</v>
      </c>
      <c r="S230" s="32" t="s">
        <v>2027</v>
      </c>
      <c r="T230" s="32" t="s">
        <v>2026</v>
      </c>
      <c r="U230" s="32" t="s">
        <v>3338</v>
      </c>
      <c r="V230" s="32" t="s">
        <v>2028</v>
      </c>
      <c r="AD230" s="10"/>
      <c r="AE230" s="10"/>
      <c r="AF230" s="7"/>
      <c r="AG230" s="10"/>
      <c r="AH230" s="6"/>
      <c r="AK230" s="10"/>
      <c r="AL230" s="33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</row>
    <row r="231" spans="1:147">
      <c r="B231" s="14"/>
      <c r="C231" s="32"/>
      <c r="D231" s="33"/>
      <c r="E231" s="132">
        <v>10157363</v>
      </c>
      <c r="F231" s="14"/>
      <c r="G231" s="133" t="s">
        <v>2234</v>
      </c>
      <c r="H231" s="133" t="s">
        <v>1342</v>
      </c>
      <c r="I231" s="133" t="s">
        <v>2235</v>
      </c>
      <c r="J231" s="134">
        <v>3178242</v>
      </c>
      <c r="K231" s="134"/>
      <c r="L231" s="133"/>
      <c r="M231" s="134" t="s">
        <v>3961</v>
      </c>
      <c r="N231" s="134">
        <v>334</v>
      </c>
      <c r="O231" s="142">
        <v>11.6</v>
      </c>
      <c r="P231" s="135">
        <v>39605</v>
      </c>
      <c r="R231" s="134" t="s">
        <v>4365</v>
      </c>
      <c r="S231" s="134" t="s">
        <v>1341</v>
      </c>
      <c r="T231" s="32" t="s">
        <v>2246</v>
      </c>
      <c r="U231" s="134" t="s">
        <v>562</v>
      </c>
      <c r="V231" s="32" t="s">
        <v>270</v>
      </c>
      <c r="AD231" s="10"/>
      <c r="AE231" s="10"/>
      <c r="AF231" s="7"/>
      <c r="AG231" s="10"/>
      <c r="AH231" s="6"/>
      <c r="AK231" s="10"/>
      <c r="AL231" s="33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</row>
    <row r="232" spans="1:147">
      <c r="A232" s="138"/>
      <c r="B232"/>
      <c r="C232" s="137"/>
      <c r="D232" s="33"/>
      <c r="E232" s="69">
        <v>239724</v>
      </c>
      <c r="G232" s="69" t="s">
        <v>2738</v>
      </c>
      <c r="H232" s="68" t="s">
        <v>163</v>
      </c>
      <c r="I232" s="14" t="s">
        <v>4166</v>
      </c>
      <c r="L232" s="68" t="s">
        <v>2739</v>
      </c>
      <c r="M232" s="32">
        <v>78757</v>
      </c>
      <c r="N232" s="32">
        <v>24</v>
      </c>
      <c r="O232" s="53">
        <v>0.67</v>
      </c>
      <c r="P232" s="70">
        <v>38224</v>
      </c>
      <c r="Q232" s="70">
        <v>38541</v>
      </c>
      <c r="R232" s="32" t="s">
        <v>2045</v>
      </c>
      <c r="S232" s="32" t="s">
        <v>161</v>
      </c>
      <c r="T232" s="32" t="s">
        <v>162</v>
      </c>
      <c r="U232" s="32" t="s">
        <v>3338</v>
      </c>
      <c r="V232" s="32" t="s">
        <v>4027</v>
      </c>
      <c r="AD232" s="10"/>
      <c r="AE232" s="10"/>
      <c r="AF232" s="7"/>
      <c r="AG232" s="10"/>
      <c r="AH232" s="6"/>
      <c r="AK232" s="10"/>
      <c r="AL232" s="33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</row>
    <row r="233" spans="1:147">
      <c r="A233" s="132"/>
      <c r="B233" s="14"/>
      <c r="C233" s="133"/>
      <c r="D233" s="33"/>
      <c r="E233" s="33">
        <v>108318</v>
      </c>
      <c r="G233" s="14" t="s">
        <v>3016</v>
      </c>
      <c r="H233" s="14" t="s">
        <v>2631</v>
      </c>
      <c r="I233" s="14" t="s">
        <v>3017</v>
      </c>
      <c r="L233" s="14" t="s">
        <v>4250</v>
      </c>
      <c r="M233" s="32">
        <v>78704</v>
      </c>
      <c r="N233" s="41">
        <v>7</v>
      </c>
      <c r="O233" s="53">
        <v>0.59</v>
      </c>
      <c r="P233" s="31">
        <v>36580</v>
      </c>
      <c r="Q233" s="31">
        <v>36787</v>
      </c>
      <c r="R233" s="31"/>
      <c r="S233" s="32" t="s">
        <v>3018</v>
      </c>
      <c r="T233" s="32" t="s">
        <v>3019</v>
      </c>
      <c r="U233" s="32" t="s">
        <v>3338</v>
      </c>
      <c r="V233" s="32" t="s">
        <v>3002</v>
      </c>
      <c r="AD233" s="10"/>
      <c r="AE233" s="10"/>
      <c r="AF233" s="7"/>
      <c r="AG233" s="10"/>
      <c r="AH233" s="6"/>
      <c r="AK233" s="10"/>
      <c r="AL233" s="33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</row>
    <row r="234" spans="1:147">
      <c r="B234" s="14"/>
      <c r="C234" s="32"/>
      <c r="D234" s="33"/>
      <c r="E234" s="58" t="s">
        <v>402</v>
      </c>
      <c r="G234" s="56" t="s">
        <v>1471</v>
      </c>
      <c r="H234" s="56" t="s">
        <v>2632</v>
      </c>
      <c r="I234" s="56" t="s">
        <v>4250</v>
      </c>
      <c r="J234" s="93">
        <v>241351</v>
      </c>
      <c r="K234" s="93"/>
      <c r="L234" s="56" t="s">
        <v>4250</v>
      </c>
      <c r="M234" s="32">
        <v>78704</v>
      </c>
      <c r="N234" s="93">
        <v>13</v>
      </c>
      <c r="O234" s="100">
        <v>0.59299999999999997</v>
      </c>
      <c r="P234" s="59">
        <v>38804</v>
      </c>
      <c r="Q234" s="59">
        <v>39198</v>
      </c>
      <c r="R234" s="32" t="s">
        <v>1615</v>
      </c>
      <c r="S234" s="32" t="s">
        <v>4287</v>
      </c>
      <c r="T234" s="32" t="s">
        <v>1398</v>
      </c>
      <c r="U234" s="94" t="s">
        <v>178</v>
      </c>
      <c r="V234" s="32" t="s">
        <v>1969</v>
      </c>
      <c r="AD234" s="10"/>
      <c r="AE234" s="10"/>
      <c r="AF234" s="7"/>
      <c r="AG234" s="10"/>
      <c r="AH234" s="6"/>
      <c r="AK234" s="10"/>
      <c r="AL234" s="33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</row>
    <row r="235" spans="1:147">
      <c r="B235" s="14"/>
      <c r="C235" s="32"/>
      <c r="D235" s="33"/>
      <c r="E235" s="33">
        <v>10075278</v>
      </c>
      <c r="G235" s="14" t="s">
        <v>1402</v>
      </c>
      <c r="H235" s="14" t="s">
        <v>1403</v>
      </c>
      <c r="I235" s="14" t="s">
        <v>2549</v>
      </c>
      <c r="L235" s="35"/>
      <c r="M235" s="32" t="s">
        <v>547</v>
      </c>
      <c r="N235" s="32">
        <v>84</v>
      </c>
      <c r="O235" s="100"/>
      <c r="P235" s="59">
        <v>39351</v>
      </c>
      <c r="Q235" s="14"/>
      <c r="R235" s="94" t="s">
        <v>1670</v>
      </c>
      <c r="S235" s="94" t="s">
        <v>2548</v>
      </c>
      <c r="T235" s="32" t="s">
        <v>1129</v>
      </c>
      <c r="U235" s="32" t="s">
        <v>562</v>
      </c>
      <c r="V235" s="94" t="s">
        <v>4108</v>
      </c>
      <c r="AD235" s="10"/>
      <c r="AE235" s="10"/>
      <c r="AF235" s="7"/>
      <c r="AG235" s="10"/>
      <c r="AH235" s="6"/>
      <c r="AK235" s="10"/>
      <c r="AL235" s="33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</row>
    <row r="236" spans="1:147">
      <c r="B236" s="14"/>
      <c r="C236" s="32"/>
      <c r="D236" s="33"/>
      <c r="E236" s="33" t="s">
        <v>598</v>
      </c>
      <c r="G236" s="56" t="s">
        <v>3166</v>
      </c>
      <c r="H236" s="14" t="s">
        <v>2022</v>
      </c>
      <c r="I236" s="14" t="s">
        <v>3131</v>
      </c>
      <c r="L236" s="14" t="s">
        <v>3132</v>
      </c>
      <c r="M236" s="32">
        <v>78729</v>
      </c>
      <c r="N236" s="41">
        <v>136</v>
      </c>
      <c r="O236" s="53">
        <v>7.7009999999999996</v>
      </c>
      <c r="P236" s="31">
        <v>36979</v>
      </c>
      <c r="Q236" s="31">
        <v>37291</v>
      </c>
      <c r="R236" s="32" t="s">
        <v>753</v>
      </c>
      <c r="S236" s="32" t="s">
        <v>2457</v>
      </c>
      <c r="T236" s="32" t="s">
        <v>2458</v>
      </c>
      <c r="U236" s="32" t="s">
        <v>3338</v>
      </c>
      <c r="V236" s="32" t="s">
        <v>1089</v>
      </c>
      <c r="AD236" s="10"/>
      <c r="AE236" s="10"/>
      <c r="AF236" s="7"/>
      <c r="AG236" s="10"/>
      <c r="AH236" s="6"/>
      <c r="AK236" s="10"/>
      <c r="AL236" s="33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</row>
    <row r="237" spans="1:147">
      <c r="B237" s="14"/>
      <c r="C237" s="32"/>
      <c r="D237" s="33"/>
      <c r="E237" s="33" t="s">
        <v>599</v>
      </c>
      <c r="G237" s="56" t="s">
        <v>3165</v>
      </c>
      <c r="H237" s="14" t="s">
        <v>1085</v>
      </c>
      <c r="I237" s="14" t="s">
        <v>3130</v>
      </c>
      <c r="L237" s="14" t="s">
        <v>3133</v>
      </c>
      <c r="M237" s="32">
        <v>78729</v>
      </c>
      <c r="N237" s="41">
        <v>206</v>
      </c>
      <c r="O237" s="53">
        <v>9.5</v>
      </c>
      <c r="P237" s="31">
        <v>36950</v>
      </c>
      <c r="Q237" s="31">
        <v>37222</v>
      </c>
      <c r="R237" s="32" t="s">
        <v>753</v>
      </c>
      <c r="S237" s="32" t="s">
        <v>2457</v>
      </c>
      <c r="T237" s="32" t="s">
        <v>2458</v>
      </c>
      <c r="U237" s="32" t="s">
        <v>3338</v>
      </c>
      <c r="V237" s="32" t="s">
        <v>1089</v>
      </c>
      <c r="AD237" s="10"/>
      <c r="AE237" s="10"/>
      <c r="AF237" s="7"/>
      <c r="AG237" s="10"/>
      <c r="AH237" s="6"/>
      <c r="AK237" s="10"/>
      <c r="AL237" s="33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</row>
    <row r="238" spans="1:147">
      <c r="B238" s="14"/>
      <c r="C238" s="32"/>
      <c r="D238" s="33"/>
      <c r="E238" s="33">
        <v>190660</v>
      </c>
      <c r="G238" s="14" t="s">
        <v>2762</v>
      </c>
      <c r="H238" s="14" t="s">
        <v>3615</v>
      </c>
      <c r="I238" s="14" t="s">
        <v>4047</v>
      </c>
      <c r="L238" s="14" t="s">
        <v>2763</v>
      </c>
      <c r="M238" s="32">
        <v>78746</v>
      </c>
      <c r="N238" s="41">
        <v>69</v>
      </c>
      <c r="O238" s="53">
        <v>17.850000000000001</v>
      </c>
      <c r="P238" s="31">
        <v>37141</v>
      </c>
      <c r="Q238" s="31">
        <v>37273</v>
      </c>
      <c r="R238" s="32" t="s">
        <v>1057</v>
      </c>
      <c r="S238" s="32" t="s">
        <v>2764</v>
      </c>
      <c r="T238" s="32" t="s">
        <v>2765</v>
      </c>
      <c r="U238" s="32" t="s">
        <v>3338</v>
      </c>
      <c r="V238" s="32" t="s">
        <v>3036</v>
      </c>
      <c r="AD238" s="10"/>
      <c r="AE238" s="10"/>
      <c r="AF238" s="7"/>
      <c r="AG238" s="10"/>
      <c r="AH238" s="6"/>
      <c r="AK238" s="10"/>
      <c r="AL238" s="33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</row>
    <row r="239" spans="1:147">
      <c r="B239" s="14"/>
      <c r="C239" s="32"/>
      <c r="D239" s="33"/>
      <c r="E239" s="132">
        <v>10525294</v>
      </c>
      <c r="F239" s="14"/>
      <c r="G239" s="133" t="s">
        <v>2591</v>
      </c>
      <c r="H239" s="133" t="s">
        <v>2592</v>
      </c>
      <c r="I239" s="133" t="s">
        <v>2593</v>
      </c>
      <c r="J239" s="134">
        <v>3501381</v>
      </c>
      <c r="K239" s="14"/>
      <c r="L239" s="133"/>
      <c r="M239" s="134" t="s">
        <v>4077</v>
      </c>
      <c r="N239" s="54">
        <v>90</v>
      </c>
      <c r="O239" s="136">
        <v>10.725</v>
      </c>
      <c r="P239" s="135">
        <v>40525</v>
      </c>
      <c r="Q239" s="14"/>
      <c r="R239" s="32" t="s">
        <v>263</v>
      </c>
      <c r="S239" s="134" t="s">
        <v>2594</v>
      </c>
      <c r="T239" s="134" t="s">
        <v>2595</v>
      </c>
      <c r="U239" s="134" t="s">
        <v>562</v>
      </c>
      <c r="V239" s="32" t="s">
        <v>2581</v>
      </c>
      <c r="AD239" s="10"/>
      <c r="AE239" s="10"/>
      <c r="AF239" s="7"/>
      <c r="AG239" s="10"/>
      <c r="AH239" s="6"/>
      <c r="AK239" s="10"/>
      <c r="AL239" s="33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</row>
    <row r="240" spans="1:147">
      <c r="B240" s="14"/>
      <c r="C240" s="4"/>
      <c r="D240" s="33"/>
      <c r="E240" s="60">
        <v>234597</v>
      </c>
      <c r="G240" s="56" t="s">
        <v>3169</v>
      </c>
      <c r="H240" s="56" t="s">
        <v>3877</v>
      </c>
      <c r="I240" s="14" t="s">
        <v>797</v>
      </c>
      <c r="L240" s="56" t="s">
        <v>3170</v>
      </c>
      <c r="M240" s="32">
        <v>78745</v>
      </c>
      <c r="N240" s="32">
        <v>51</v>
      </c>
      <c r="O240" s="53">
        <v>2.1</v>
      </c>
      <c r="P240" s="59">
        <v>38331</v>
      </c>
      <c r="Q240" s="59">
        <v>38539</v>
      </c>
      <c r="R240" s="32" t="s">
        <v>2033</v>
      </c>
      <c r="S240" s="5" t="s">
        <v>1154</v>
      </c>
      <c r="T240" s="5" t="s">
        <v>853</v>
      </c>
      <c r="U240" s="32" t="s">
        <v>2780</v>
      </c>
      <c r="V240" s="32" t="s">
        <v>597</v>
      </c>
      <c r="AD240" s="10"/>
      <c r="AE240" s="10"/>
      <c r="AF240" s="7"/>
      <c r="AG240" s="10"/>
      <c r="AH240" s="6"/>
      <c r="AK240" s="10"/>
      <c r="AL240" s="33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</row>
    <row r="241" spans="1:147">
      <c r="B241" s="14"/>
      <c r="C241" s="32"/>
      <c r="D241" s="33"/>
      <c r="E241" s="60">
        <v>282489</v>
      </c>
      <c r="G241" s="56" t="s">
        <v>644</v>
      </c>
      <c r="H241" s="56" t="s">
        <v>779</v>
      </c>
      <c r="I241" s="56" t="s">
        <v>797</v>
      </c>
      <c r="J241" s="93">
        <v>531891</v>
      </c>
      <c r="K241" s="93"/>
      <c r="L241" s="56" t="s">
        <v>3170</v>
      </c>
      <c r="M241" s="32">
        <v>78745</v>
      </c>
      <c r="N241" s="41">
        <v>51</v>
      </c>
      <c r="O241" s="100">
        <v>2.0070000000000001</v>
      </c>
      <c r="P241" s="59">
        <v>38590</v>
      </c>
      <c r="Q241" s="59">
        <v>38965</v>
      </c>
      <c r="R241" s="32" t="s">
        <v>4112</v>
      </c>
      <c r="S241" s="32" t="s">
        <v>574</v>
      </c>
      <c r="T241" s="32" t="s">
        <v>1336</v>
      </c>
      <c r="U241" s="32" t="s">
        <v>3338</v>
      </c>
      <c r="V241" s="32" t="s">
        <v>738</v>
      </c>
      <c r="AD241" s="10"/>
      <c r="AE241" s="10"/>
      <c r="AF241" s="7"/>
      <c r="AG241" s="10"/>
      <c r="AH241" s="6"/>
      <c r="AK241" s="10"/>
      <c r="AL241" s="33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</row>
    <row r="242" spans="1:147">
      <c r="B242" s="14"/>
      <c r="C242" s="32"/>
      <c r="D242" s="33"/>
      <c r="E242" s="33">
        <v>145160</v>
      </c>
      <c r="G242" s="14" t="s">
        <v>2363</v>
      </c>
      <c r="H242" s="14" t="s">
        <v>759</v>
      </c>
      <c r="I242" s="14" t="s">
        <v>1691</v>
      </c>
      <c r="L242" s="14" t="s">
        <v>4251</v>
      </c>
      <c r="M242" s="32">
        <v>78749</v>
      </c>
      <c r="N242" s="41">
        <v>324</v>
      </c>
      <c r="O242" s="53">
        <v>23.91</v>
      </c>
      <c r="P242" s="31">
        <v>36453</v>
      </c>
      <c r="Q242" s="31">
        <v>36669</v>
      </c>
      <c r="R242" s="31"/>
      <c r="S242" s="32" t="s">
        <v>680</v>
      </c>
      <c r="T242" s="32" t="s">
        <v>681</v>
      </c>
      <c r="U242" s="32" t="s">
        <v>3338</v>
      </c>
      <c r="V242" s="32" t="s">
        <v>2842</v>
      </c>
      <c r="AD242" s="10"/>
      <c r="AE242" s="10"/>
      <c r="AF242" s="7"/>
      <c r="AG242" s="10"/>
      <c r="AH242" s="6"/>
      <c r="AK242" s="10"/>
      <c r="AL242" s="33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</row>
    <row r="243" spans="1:147">
      <c r="B243" s="137"/>
      <c r="C243" s="32"/>
      <c r="D243" s="33"/>
      <c r="E243" s="132">
        <v>10854693</v>
      </c>
      <c r="F243" s="14"/>
      <c r="G243" s="133" t="s">
        <v>4596</v>
      </c>
      <c r="H243" s="133" t="s">
        <v>4594</v>
      </c>
      <c r="I243" s="133" t="s">
        <v>4595</v>
      </c>
      <c r="J243" s="134">
        <v>269114</v>
      </c>
      <c r="K243" s="14"/>
      <c r="M243" s="134" t="s">
        <v>3965</v>
      </c>
      <c r="N243" s="32">
        <v>236</v>
      </c>
      <c r="O243" s="136">
        <v>13.73</v>
      </c>
      <c r="P243" s="135">
        <v>41219</v>
      </c>
      <c r="R243" s="32" t="s">
        <v>4655</v>
      </c>
      <c r="S243" s="134" t="s">
        <v>2273</v>
      </c>
      <c r="T243" s="134" t="s">
        <v>2253</v>
      </c>
      <c r="U243" s="32" t="s">
        <v>915</v>
      </c>
      <c r="V243" s="32" t="s">
        <v>4713</v>
      </c>
      <c r="AD243" s="10"/>
      <c r="AE243" s="10"/>
      <c r="AF243" s="7"/>
      <c r="AG243" s="10"/>
      <c r="AH243" s="6"/>
      <c r="AK243" s="10"/>
      <c r="AL243" s="33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</row>
    <row r="244" spans="1:147">
      <c r="B244" s="14"/>
      <c r="C244" s="32"/>
      <c r="D244" s="33"/>
      <c r="E244" s="132" t="s">
        <v>1309</v>
      </c>
      <c r="F244" s="14"/>
      <c r="G244" s="14" t="s">
        <v>1359</v>
      </c>
      <c r="H244" s="133" t="s">
        <v>1310</v>
      </c>
      <c r="I244" s="133" t="s">
        <v>1633</v>
      </c>
      <c r="J244" s="134">
        <v>791648</v>
      </c>
      <c r="K244" s="14"/>
      <c r="M244" s="134" t="s">
        <v>3958</v>
      </c>
      <c r="N244" s="32">
        <v>52</v>
      </c>
      <c r="O244" s="136">
        <v>3.26</v>
      </c>
      <c r="P244" s="135">
        <v>39700</v>
      </c>
      <c r="Q244" s="14"/>
      <c r="R244" s="134" t="s">
        <v>1562</v>
      </c>
      <c r="S244" s="134" t="s">
        <v>71</v>
      </c>
      <c r="T244" s="134" t="s">
        <v>4111</v>
      </c>
      <c r="U244" s="134" t="s">
        <v>562</v>
      </c>
      <c r="V244" s="32" t="s">
        <v>188</v>
      </c>
      <c r="AD244" s="10"/>
      <c r="AE244" s="10"/>
      <c r="AF244" s="7"/>
      <c r="AG244" s="10"/>
      <c r="AH244" s="6"/>
      <c r="AK244" s="10"/>
      <c r="AL244" s="33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</row>
    <row r="245" spans="1:147">
      <c r="E245" s="132">
        <v>10162695</v>
      </c>
      <c r="F245" s="14"/>
      <c r="G245" s="133" t="s">
        <v>2238</v>
      </c>
      <c r="H245" s="133" t="s">
        <v>4129</v>
      </c>
      <c r="I245" s="133" t="s">
        <v>3579</v>
      </c>
      <c r="J245" s="134">
        <v>3334542</v>
      </c>
      <c r="K245" s="134"/>
      <c r="L245" s="133"/>
      <c r="M245" s="134" t="s">
        <v>3679</v>
      </c>
      <c r="N245" s="134">
        <v>79</v>
      </c>
      <c r="O245" s="142">
        <v>5.2380000000000004</v>
      </c>
      <c r="P245" s="135">
        <v>39619</v>
      </c>
      <c r="Q245" s="135">
        <v>39982</v>
      </c>
      <c r="R245" s="134" t="s">
        <v>4365</v>
      </c>
      <c r="S245" s="134" t="s">
        <v>3843</v>
      </c>
      <c r="T245" s="32" t="s">
        <v>2249</v>
      </c>
      <c r="U245" s="134" t="s">
        <v>914</v>
      </c>
      <c r="V245" s="32" t="s">
        <v>270</v>
      </c>
      <c r="AD245" s="10"/>
      <c r="AE245" s="10"/>
      <c r="AF245" s="7"/>
      <c r="AG245" s="10"/>
      <c r="AH245" s="6"/>
      <c r="AK245" s="10"/>
      <c r="AL245" s="33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</row>
    <row r="246" spans="1:147">
      <c r="B246" s="14"/>
      <c r="C246" s="32"/>
      <c r="D246" s="33"/>
      <c r="E246" s="33">
        <v>10235267</v>
      </c>
      <c r="F246" s="33"/>
      <c r="G246" s="33" t="s">
        <v>3796</v>
      </c>
      <c r="H246" s="33" t="s">
        <v>2083</v>
      </c>
      <c r="I246" s="33" t="s">
        <v>2084</v>
      </c>
      <c r="J246" s="32">
        <v>3334493</v>
      </c>
      <c r="K246" s="33" t="s">
        <v>3795</v>
      </c>
      <c r="L246" s="33">
        <v>3334493</v>
      </c>
      <c r="M246" s="32" t="s">
        <v>3679</v>
      </c>
      <c r="N246" s="32">
        <v>68</v>
      </c>
      <c r="O246" s="53">
        <v>3.77</v>
      </c>
      <c r="P246" s="59">
        <v>39855</v>
      </c>
      <c r="Q246" s="59">
        <v>40141</v>
      </c>
      <c r="R246" s="32" t="s">
        <v>4365</v>
      </c>
      <c r="S246" s="32" t="s">
        <v>1800</v>
      </c>
      <c r="T246" s="33" t="s">
        <v>2085</v>
      </c>
      <c r="U246" s="134" t="s">
        <v>914</v>
      </c>
      <c r="V246" s="32" t="s">
        <v>1645</v>
      </c>
      <c r="AD246" s="10"/>
      <c r="AE246" s="10"/>
      <c r="AF246" s="7"/>
      <c r="AG246" s="10"/>
      <c r="AH246" s="6"/>
      <c r="AL246" s="33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</row>
    <row r="247" spans="1:147">
      <c r="B247" s="14"/>
      <c r="C247" s="32"/>
      <c r="D247" s="33"/>
      <c r="E247" s="132">
        <v>10844542</v>
      </c>
      <c r="F247" s="14"/>
      <c r="G247" s="133" t="s">
        <v>4604</v>
      </c>
      <c r="H247" s="133" t="s">
        <v>4686</v>
      </c>
      <c r="I247" s="133" t="s">
        <v>4603</v>
      </c>
      <c r="J247" s="134">
        <v>3334466</v>
      </c>
      <c r="K247" s="14"/>
      <c r="M247" s="134" t="s">
        <v>3679</v>
      </c>
      <c r="N247" s="32">
        <v>252</v>
      </c>
      <c r="O247" s="136">
        <v>9.3889999999999993</v>
      </c>
      <c r="P247" s="135">
        <v>41198</v>
      </c>
      <c r="R247" s="32" t="s">
        <v>263</v>
      </c>
      <c r="S247" s="134" t="s">
        <v>4659</v>
      </c>
      <c r="T247" s="134" t="s">
        <v>2249</v>
      </c>
      <c r="U247" s="32" t="s">
        <v>915</v>
      </c>
      <c r="V247" s="32" t="s">
        <v>4713</v>
      </c>
      <c r="AD247" s="10"/>
      <c r="AE247" s="10"/>
      <c r="AF247" s="7"/>
      <c r="AG247" s="10"/>
      <c r="AH247" s="6"/>
      <c r="AI247" s="10"/>
      <c r="AJ247" s="10"/>
      <c r="AK247" s="10"/>
      <c r="AL247" s="33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</row>
    <row r="248" spans="1:147">
      <c r="B248" s="33"/>
      <c r="C248" s="32"/>
      <c r="E248" s="132">
        <v>10611624</v>
      </c>
      <c r="F248" s="14"/>
      <c r="G248" s="133" t="s">
        <v>217</v>
      </c>
      <c r="H248" s="133" t="s">
        <v>218</v>
      </c>
      <c r="I248" s="133" t="s">
        <v>4513</v>
      </c>
      <c r="J248" s="134">
        <v>3374446</v>
      </c>
      <c r="K248" s="14"/>
      <c r="M248" s="134" t="s">
        <v>3679</v>
      </c>
      <c r="N248" s="32">
        <v>258</v>
      </c>
      <c r="O248" s="136">
        <v>3.39</v>
      </c>
      <c r="P248" s="135">
        <v>40718</v>
      </c>
      <c r="Q248" s="135">
        <v>40941</v>
      </c>
      <c r="R248" s="134" t="s">
        <v>4365</v>
      </c>
      <c r="S248" s="134" t="s">
        <v>534</v>
      </c>
      <c r="T248" s="134" t="s">
        <v>2249</v>
      </c>
      <c r="U248" s="94" t="s">
        <v>178</v>
      </c>
      <c r="V248" s="32" t="s">
        <v>3163</v>
      </c>
      <c r="AD248" s="10"/>
      <c r="AE248" s="10"/>
      <c r="AF248" s="7"/>
      <c r="AG248" s="10"/>
      <c r="AH248" s="6"/>
      <c r="AI248" s="10"/>
      <c r="AJ248" s="10"/>
      <c r="AK248" s="10"/>
      <c r="AL248" s="33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</row>
    <row r="249" spans="1:147">
      <c r="B249" s="14"/>
      <c r="C249" s="32"/>
      <c r="D249" s="33"/>
      <c r="E249" s="132">
        <v>10222983</v>
      </c>
      <c r="F249" s="14"/>
      <c r="G249" s="133" t="s">
        <v>4183</v>
      </c>
      <c r="H249" s="133" t="s">
        <v>4184</v>
      </c>
      <c r="I249" s="133" t="s">
        <v>4185</v>
      </c>
      <c r="J249" s="134">
        <v>3334479</v>
      </c>
      <c r="K249" s="133"/>
      <c r="M249" s="134" t="s">
        <v>3679</v>
      </c>
      <c r="N249" s="32">
        <v>220</v>
      </c>
      <c r="O249" s="141">
        <v>7.85</v>
      </c>
      <c r="P249" s="135">
        <v>39805</v>
      </c>
      <c r="Q249" s="59">
        <v>40057</v>
      </c>
      <c r="R249" s="134" t="s">
        <v>4365</v>
      </c>
      <c r="S249" s="134" t="s">
        <v>1800</v>
      </c>
      <c r="T249" s="134" t="s">
        <v>2249</v>
      </c>
      <c r="U249" s="134" t="s">
        <v>914</v>
      </c>
      <c r="V249" s="32" t="s">
        <v>2281</v>
      </c>
      <c r="AD249" s="10"/>
      <c r="AE249" s="10"/>
      <c r="AF249" s="7"/>
      <c r="AG249" s="10"/>
      <c r="AH249" s="6"/>
      <c r="AI249" s="10"/>
      <c r="AJ249" s="10"/>
      <c r="AK249" s="10"/>
      <c r="AL249" s="33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</row>
    <row r="250" spans="1:147">
      <c r="A250" s="138"/>
      <c r="B250" s="14"/>
      <c r="C250" s="138"/>
      <c r="D250" s="33"/>
      <c r="E250" s="132">
        <v>10551427</v>
      </c>
      <c r="F250" s="14"/>
      <c r="G250" s="133" t="s">
        <v>3276</v>
      </c>
      <c r="H250" s="133" t="s">
        <v>663</v>
      </c>
      <c r="I250" s="133" t="s">
        <v>3275</v>
      </c>
      <c r="J250" s="134">
        <v>3334851</v>
      </c>
      <c r="K250" s="14"/>
      <c r="M250" s="134" t="s">
        <v>3679</v>
      </c>
      <c r="N250" s="32">
        <v>310</v>
      </c>
      <c r="O250" s="136">
        <v>4.6779999999999999</v>
      </c>
      <c r="P250" s="135">
        <v>40599</v>
      </c>
      <c r="Q250" s="135">
        <v>40779</v>
      </c>
      <c r="R250" s="32" t="s">
        <v>4365</v>
      </c>
      <c r="S250" s="134" t="s">
        <v>3767</v>
      </c>
      <c r="T250" s="134" t="s">
        <v>3768</v>
      </c>
      <c r="U250" s="32" t="s">
        <v>3338</v>
      </c>
      <c r="V250" s="32" t="s">
        <v>2582</v>
      </c>
      <c r="AD250" s="8"/>
      <c r="AE250" s="8"/>
      <c r="AF250" s="36"/>
      <c r="AG250" s="8"/>
      <c r="AH250" s="6"/>
      <c r="AI250" s="10"/>
      <c r="AJ250" s="10"/>
      <c r="AK250" s="10"/>
      <c r="AL250" s="33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</row>
    <row r="251" spans="1:147">
      <c r="B251" s="14"/>
      <c r="C251" s="32"/>
      <c r="D251" s="33"/>
      <c r="E251" s="132">
        <v>10835912</v>
      </c>
      <c r="F251" s="133"/>
      <c r="G251" s="133" t="s">
        <v>4570</v>
      </c>
      <c r="H251" s="133" t="s">
        <v>4666</v>
      </c>
      <c r="I251" s="133" t="s">
        <v>4569</v>
      </c>
      <c r="J251" s="134">
        <v>3334855</v>
      </c>
      <c r="K251" s="133"/>
      <c r="M251" s="134" t="s">
        <v>3679</v>
      </c>
      <c r="N251" s="32">
        <v>212</v>
      </c>
      <c r="O251" s="145">
        <v>3.375</v>
      </c>
      <c r="P251" s="135">
        <v>41183</v>
      </c>
      <c r="Q251" s="133"/>
      <c r="R251" s="32" t="s">
        <v>263</v>
      </c>
      <c r="S251" s="134" t="s">
        <v>518</v>
      </c>
      <c r="T251" s="134" t="s">
        <v>2249</v>
      </c>
      <c r="U251" s="32" t="s">
        <v>915</v>
      </c>
      <c r="V251" s="32" t="s">
        <v>4582</v>
      </c>
      <c r="AD251" s="8"/>
      <c r="AE251" s="8"/>
      <c r="AF251" s="36"/>
      <c r="AG251" s="8"/>
      <c r="AH251" s="6"/>
      <c r="AI251" s="10"/>
      <c r="AJ251" s="10"/>
      <c r="AK251" s="10"/>
      <c r="AL251" s="33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</row>
    <row r="252" spans="1:147">
      <c r="E252" s="60">
        <v>292189</v>
      </c>
      <c r="G252" s="56" t="s">
        <v>933</v>
      </c>
      <c r="H252" s="56" t="s">
        <v>869</v>
      </c>
      <c r="I252" s="56" t="s">
        <v>934</v>
      </c>
      <c r="J252" s="93">
        <v>457796</v>
      </c>
      <c r="K252" s="93"/>
      <c r="L252" s="56" t="s">
        <v>934</v>
      </c>
      <c r="M252" s="32">
        <v>78704</v>
      </c>
      <c r="N252" s="93">
        <v>116</v>
      </c>
      <c r="O252" s="100">
        <v>0.82</v>
      </c>
      <c r="P252" s="59">
        <v>38806</v>
      </c>
      <c r="Q252" s="59">
        <v>39026</v>
      </c>
      <c r="R252" s="32" t="s">
        <v>4365</v>
      </c>
      <c r="S252" s="94" t="s">
        <v>4146</v>
      </c>
      <c r="T252" s="32" t="s">
        <v>4147</v>
      </c>
      <c r="U252" s="94" t="s">
        <v>914</v>
      </c>
      <c r="V252" s="32" t="s">
        <v>1969</v>
      </c>
      <c r="AD252" s="8"/>
      <c r="AE252" s="8"/>
      <c r="AF252" s="36"/>
      <c r="AG252" s="8"/>
      <c r="AH252" s="6"/>
      <c r="AI252" s="10"/>
      <c r="AJ252" s="10"/>
      <c r="AK252" s="10"/>
      <c r="AL252" s="33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</row>
    <row r="253" spans="1:147">
      <c r="B253" s="14"/>
      <c r="C253" s="32"/>
      <c r="D253" s="33"/>
      <c r="G253" s="14" t="s">
        <v>1333</v>
      </c>
      <c r="H253" s="14" t="s">
        <v>2331</v>
      </c>
      <c r="I253" s="14" t="s">
        <v>2332</v>
      </c>
      <c r="L253" s="14" t="s">
        <v>4252</v>
      </c>
      <c r="M253" s="32">
        <v>78741</v>
      </c>
      <c r="N253" s="41">
        <v>98</v>
      </c>
      <c r="O253" s="53">
        <v>10.989999771118164</v>
      </c>
      <c r="P253" s="31">
        <v>36054</v>
      </c>
      <c r="Q253" s="31">
        <v>36115</v>
      </c>
      <c r="R253" s="31"/>
      <c r="S253" s="32" t="s">
        <v>384</v>
      </c>
      <c r="T253" s="32" t="s">
        <v>385</v>
      </c>
      <c r="U253" s="32" t="s">
        <v>3338</v>
      </c>
      <c r="V253" s="32" t="s">
        <v>3566</v>
      </c>
      <c r="AD253" s="8"/>
      <c r="AE253" s="8"/>
      <c r="AF253" s="36"/>
      <c r="AG253" s="8"/>
      <c r="AH253" s="6"/>
      <c r="AI253" s="10"/>
      <c r="AJ253" s="10"/>
      <c r="AK253" s="10"/>
      <c r="AL253" s="33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</row>
    <row r="254" spans="1:147">
      <c r="B254" s="14"/>
      <c r="C254" s="32"/>
      <c r="D254" s="33"/>
      <c r="E254" s="33">
        <v>208532</v>
      </c>
      <c r="G254" s="14" t="s">
        <v>3918</v>
      </c>
      <c r="H254" s="14" t="s">
        <v>2321</v>
      </c>
      <c r="I254" s="14" t="s">
        <v>1726</v>
      </c>
      <c r="L254" s="14" t="s">
        <v>3919</v>
      </c>
      <c r="M254" s="32">
        <v>78724</v>
      </c>
      <c r="N254" s="41">
        <v>240</v>
      </c>
      <c r="O254" s="53">
        <v>25.2</v>
      </c>
      <c r="P254" s="31">
        <v>37502</v>
      </c>
      <c r="Q254" s="31">
        <v>37655</v>
      </c>
      <c r="R254" s="32" t="s">
        <v>4365</v>
      </c>
      <c r="S254" s="32" t="s">
        <v>3920</v>
      </c>
      <c r="T254" s="32" t="s">
        <v>3921</v>
      </c>
      <c r="U254" s="32" t="s">
        <v>3338</v>
      </c>
      <c r="V254" s="32" t="s">
        <v>3774</v>
      </c>
      <c r="AD254" s="8"/>
      <c r="AE254" s="8"/>
      <c r="AF254" s="36"/>
      <c r="AG254" s="8"/>
      <c r="AH254" s="6"/>
      <c r="AI254" s="10"/>
      <c r="AJ254" s="10"/>
      <c r="AK254" s="6"/>
      <c r="AL254" s="33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</row>
    <row r="255" spans="1:147">
      <c r="B255" s="14"/>
      <c r="C255" s="32"/>
      <c r="D255" s="33"/>
      <c r="E255" s="33">
        <v>216549</v>
      </c>
      <c r="G255" s="14" t="s">
        <v>2030</v>
      </c>
      <c r="H255" s="14" t="s">
        <v>2031</v>
      </c>
      <c r="I255" s="14" t="s">
        <v>2032</v>
      </c>
      <c r="L255" s="14" t="s">
        <v>4176</v>
      </c>
      <c r="M255" s="32">
        <v>78721</v>
      </c>
      <c r="N255" s="32">
        <v>240</v>
      </c>
      <c r="O255" s="53">
        <v>10.199999999999999</v>
      </c>
      <c r="P255" s="106">
        <v>37699</v>
      </c>
      <c r="Q255" s="106">
        <v>37908</v>
      </c>
      <c r="R255" s="32" t="s">
        <v>2033</v>
      </c>
      <c r="S255" s="32" t="s">
        <v>2034</v>
      </c>
      <c r="T255" s="32" t="s">
        <v>2035</v>
      </c>
      <c r="U255" s="32" t="s">
        <v>3338</v>
      </c>
      <c r="V255" s="32" t="s">
        <v>2028</v>
      </c>
      <c r="AD255" s="8"/>
      <c r="AE255" s="8"/>
      <c r="AF255" s="36"/>
      <c r="AG255" s="8"/>
      <c r="AH255" s="6"/>
      <c r="AI255" s="10"/>
      <c r="AJ255" s="10"/>
      <c r="AK255" s="6"/>
      <c r="AL255" s="33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</row>
    <row r="256" spans="1:147">
      <c r="B256" s="14"/>
      <c r="C256" s="32"/>
      <c r="D256" s="33"/>
      <c r="E256" s="61">
        <v>209721</v>
      </c>
      <c r="G256" s="61" t="s">
        <v>2048</v>
      </c>
      <c r="H256" s="61" t="s">
        <v>850</v>
      </c>
      <c r="I256" s="61" t="s">
        <v>4177</v>
      </c>
      <c r="J256" s="108"/>
      <c r="K256" s="108"/>
      <c r="L256" s="61" t="s">
        <v>2049</v>
      </c>
      <c r="M256" s="32">
        <v>78722</v>
      </c>
      <c r="N256" s="32">
        <v>8</v>
      </c>
      <c r="O256" s="116">
        <v>0.222</v>
      </c>
      <c r="P256" s="106">
        <v>37557</v>
      </c>
      <c r="Q256" s="106">
        <v>37659</v>
      </c>
      <c r="R256" s="107" t="s">
        <v>4365</v>
      </c>
      <c r="S256" s="107" t="s">
        <v>2050</v>
      </c>
      <c r="T256" s="107" t="s">
        <v>2051</v>
      </c>
      <c r="U256" s="5" t="s">
        <v>3338</v>
      </c>
      <c r="V256" s="32" t="s">
        <v>2029</v>
      </c>
      <c r="AD256" s="8"/>
      <c r="AE256" s="8"/>
      <c r="AF256" s="36"/>
      <c r="AG256" s="8"/>
      <c r="AH256" s="6"/>
      <c r="AI256" s="10"/>
      <c r="AJ256" s="10"/>
      <c r="AK256" s="6"/>
      <c r="AL256" s="33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</row>
    <row r="257" spans="1:147">
      <c r="B257" s="14"/>
      <c r="C257" s="32"/>
      <c r="D257" s="33"/>
      <c r="E257" s="33" t="s">
        <v>4660</v>
      </c>
      <c r="G257" s="14" t="s">
        <v>609</v>
      </c>
      <c r="H257" s="14" t="s">
        <v>3391</v>
      </c>
      <c r="I257" s="14" t="s">
        <v>259</v>
      </c>
      <c r="J257" s="32">
        <v>163862</v>
      </c>
      <c r="K257" s="32" t="s">
        <v>2054</v>
      </c>
      <c r="M257" s="32">
        <v>78705</v>
      </c>
      <c r="N257" s="32">
        <v>200</v>
      </c>
      <c r="O257" s="53">
        <v>2.68</v>
      </c>
      <c r="P257" s="59">
        <v>39503</v>
      </c>
      <c r="Q257" s="59">
        <v>39876</v>
      </c>
      <c r="R257" s="94" t="s">
        <v>1670</v>
      </c>
      <c r="S257" s="94" t="s">
        <v>260</v>
      </c>
      <c r="T257" s="32" t="s">
        <v>3380</v>
      </c>
      <c r="U257" s="32" t="s">
        <v>914</v>
      </c>
      <c r="V257" s="32" t="s">
        <v>3923</v>
      </c>
      <c r="AD257" s="8"/>
      <c r="AE257" s="8"/>
      <c r="AF257" s="36"/>
      <c r="AG257" s="8"/>
      <c r="AH257" s="6"/>
      <c r="AI257" s="10"/>
      <c r="AJ257" s="10"/>
      <c r="AK257" s="6"/>
      <c r="AL257" s="33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</row>
    <row r="258" spans="1:147">
      <c r="B258" s="14"/>
      <c r="C258" s="32"/>
      <c r="D258" s="33"/>
      <c r="E258" s="132">
        <v>10176855</v>
      </c>
      <c r="F258" s="14"/>
      <c r="G258" s="133" t="s">
        <v>2213</v>
      </c>
      <c r="H258" s="133" t="s">
        <v>61</v>
      </c>
      <c r="I258" s="133" t="s">
        <v>2640</v>
      </c>
      <c r="J258" s="134">
        <v>2017038</v>
      </c>
      <c r="K258" s="14"/>
      <c r="M258" s="32">
        <v>78705</v>
      </c>
      <c r="N258" s="54">
        <v>30</v>
      </c>
      <c r="O258" s="136">
        <v>1.6459999999999999</v>
      </c>
      <c r="P258" s="135">
        <v>39659</v>
      </c>
      <c r="Q258" s="135">
        <v>39962</v>
      </c>
      <c r="R258" s="134" t="s">
        <v>1670</v>
      </c>
      <c r="S258" s="134" t="s">
        <v>2639</v>
      </c>
      <c r="T258" s="134" t="s">
        <v>1129</v>
      </c>
      <c r="U258" s="134" t="s">
        <v>178</v>
      </c>
      <c r="V258" s="32" t="s">
        <v>188</v>
      </c>
      <c r="AD258" s="8"/>
      <c r="AE258" s="8"/>
      <c r="AF258" s="36"/>
      <c r="AG258" s="8"/>
      <c r="AH258" s="6"/>
      <c r="AI258" s="10"/>
      <c r="AJ258" s="10"/>
      <c r="AK258" s="6"/>
      <c r="AL258" s="33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</row>
    <row r="259" spans="1:147">
      <c r="B259" s="14"/>
      <c r="C259" s="32"/>
      <c r="D259" s="33"/>
      <c r="E259" s="33">
        <v>10119084</v>
      </c>
      <c r="G259" s="14" t="s">
        <v>613</v>
      </c>
      <c r="H259" s="14" t="s">
        <v>3392</v>
      </c>
      <c r="I259" s="14" t="s">
        <v>2393</v>
      </c>
      <c r="J259" s="32">
        <v>163862</v>
      </c>
      <c r="K259" s="32" t="s">
        <v>2054</v>
      </c>
      <c r="M259" s="32">
        <v>78705</v>
      </c>
      <c r="N259" s="32">
        <f>244+251</f>
        <v>495</v>
      </c>
      <c r="O259" s="53">
        <v>3.92</v>
      </c>
      <c r="P259" s="59">
        <v>39505</v>
      </c>
      <c r="Q259" s="59">
        <v>39717</v>
      </c>
      <c r="R259" s="94" t="s">
        <v>1670</v>
      </c>
      <c r="S259" s="94" t="s">
        <v>260</v>
      </c>
      <c r="T259" s="32" t="s">
        <v>3380</v>
      </c>
      <c r="U259" s="32" t="s">
        <v>914</v>
      </c>
      <c r="V259" s="32" t="s">
        <v>3923</v>
      </c>
      <c r="AD259" s="8"/>
      <c r="AE259" s="8"/>
      <c r="AF259" s="36"/>
      <c r="AG259" s="8"/>
      <c r="AH259" s="6"/>
      <c r="AI259" s="10"/>
      <c r="AJ259" s="10"/>
      <c r="AK259" s="6"/>
      <c r="AL259" s="33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</row>
    <row r="260" spans="1:147">
      <c r="A260" s="138"/>
      <c r="B260" s="14"/>
      <c r="C260" s="137"/>
      <c r="D260" s="33"/>
      <c r="E260" s="132">
        <v>10642371</v>
      </c>
      <c r="F260" s="14"/>
      <c r="G260" s="133" t="s">
        <v>2130</v>
      </c>
      <c r="H260" s="133" t="s">
        <v>4514</v>
      </c>
      <c r="I260" s="133" t="s">
        <v>4515</v>
      </c>
      <c r="J260" s="134">
        <v>3352149</v>
      </c>
      <c r="K260" s="14"/>
      <c r="M260" s="134" t="s">
        <v>540</v>
      </c>
      <c r="N260" s="32">
        <v>275</v>
      </c>
      <c r="O260" s="122">
        <v>2.5649999999999999</v>
      </c>
      <c r="P260" s="135">
        <v>40781</v>
      </c>
      <c r="Q260" s="135">
        <v>40938</v>
      </c>
      <c r="R260" s="32" t="s">
        <v>1670</v>
      </c>
      <c r="S260" s="134" t="s">
        <v>4014</v>
      </c>
      <c r="T260" s="134" t="s">
        <v>2250</v>
      </c>
      <c r="U260" s="134" t="s">
        <v>178</v>
      </c>
      <c r="V260" s="32" t="s">
        <v>3140</v>
      </c>
      <c r="AD260" s="8"/>
      <c r="AE260" s="8"/>
      <c r="AF260" s="36"/>
      <c r="AG260" s="8"/>
      <c r="AH260" s="6"/>
      <c r="AI260" s="10"/>
      <c r="AJ260" s="10"/>
      <c r="AK260" s="6"/>
      <c r="AL260" s="33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</row>
    <row r="261" spans="1:147">
      <c r="B261" s="14"/>
      <c r="C261" s="32"/>
      <c r="D261" s="33"/>
      <c r="E261" s="60">
        <v>10018216</v>
      </c>
      <c r="G261" s="56" t="s">
        <v>2460</v>
      </c>
      <c r="H261" s="56" t="s">
        <v>2461</v>
      </c>
      <c r="I261" s="56" t="s">
        <v>2462</v>
      </c>
      <c r="J261" s="93">
        <v>368684</v>
      </c>
      <c r="K261" s="93"/>
      <c r="L261" s="56" t="s">
        <v>2462</v>
      </c>
      <c r="M261" s="93">
        <v>78704</v>
      </c>
      <c r="N261" s="93">
        <v>24</v>
      </c>
      <c r="O261" s="100">
        <v>0.98</v>
      </c>
      <c r="P261" s="59">
        <v>39171</v>
      </c>
      <c r="Q261" s="59">
        <v>39338</v>
      </c>
      <c r="R261" s="32" t="s">
        <v>4112</v>
      </c>
      <c r="S261" s="94" t="s">
        <v>1058</v>
      </c>
      <c r="T261" s="32" t="s">
        <v>4416</v>
      </c>
      <c r="U261" s="94" t="s">
        <v>914</v>
      </c>
      <c r="V261" s="94" t="s">
        <v>2285</v>
      </c>
      <c r="AD261" s="8"/>
      <c r="AE261" s="8"/>
      <c r="AF261" s="36"/>
      <c r="AG261" s="8"/>
      <c r="AH261" s="6"/>
      <c r="AI261" s="10"/>
      <c r="AJ261" s="10"/>
      <c r="AK261" s="6"/>
      <c r="AL261" s="33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</row>
    <row r="262" spans="1:147">
      <c r="B262" s="14"/>
      <c r="C262" s="32"/>
      <c r="D262" s="33"/>
      <c r="E262" s="60">
        <v>299369</v>
      </c>
      <c r="G262" s="56" t="s">
        <v>1824</v>
      </c>
      <c r="H262" s="56" t="s">
        <v>1825</v>
      </c>
      <c r="I262" s="33" t="s">
        <v>3493</v>
      </c>
      <c r="J262" s="32">
        <v>253055</v>
      </c>
      <c r="L262" s="56" t="s">
        <v>2497</v>
      </c>
      <c r="M262" s="93">
        <v>78702</v>
      </c>
      <c r="N262" s="93">
        <v>24</v>
      </c>
      <c r="O262" s="100">
        <v>0.65</v>
      </c>
      <c r="P262" s="59">
        <v>38905</v>
      </c>
      <c r="Q262" s="59">
        <v>39248</v>
      </c>
      <c r="R262" s="32" t="s">
        <v>4112</v>
      </c>
      <c r="S262" s="94" t="s">
        <v>1826</v>
      </c>
      <c r="T262" s="94" t="s">
        <v>1827</v>
      </c>
      <c r="U262" s="5" t="s">
        <v>3338</v>
      </c>
      <c r="V262" s="32" t="s">
        <v>777</v>
      </c>
      <c r="AD262" s="8"/>
      <c r="AE262" s="8"/>
      <c r="AF262" s="36"/>
      <c r="AG262" s="8"/>
      <c r="AH262" s="6"/>
      <c r="AI262" s="10"/>
      <c r="AJ262" s="10"/>
      <c r="AK262" s="6"/>
      <c r="AL262" s="33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</row>
    <row r="263" spans="1:147">
      <c r="B263" s="14"/>
      <c r="C263" s="32"/>
      <c r="D263" s="33"/>
      <c r="E263" s="132" t="s">
        <v>4488</v>
      </c>
      <c r="F263" s="14"/>
      <c r="G263" s="133" t="s">
        <v>4451</v>
      </c>
      <c r="H263" s="133" t="s">
        <v>2829</v>
      </c>
      <c r="I263" s="133" t="s">
        <v>469</v>
      </c>
      <c r="J263" s="134">
        <v>457778</v>
      </c>
      <c r="K263" s="134"/>
      <c r="L263" s="133"/>
      <c r="M263" s="134" t="s">
        <v>547</v>
      </c>
      <c r="N263" s="134">
        <v>6</v>
      </c>
      <c r="O263" s="142">
        <v>0.28299999999999997</v>
      </c>
      <c r="P263" s="135">
        <v>39567</v>
      </c>
      <c r="Q263" s="135">
        <v>39930</v>
      </c>
      <c r="R263" s="134" t="s">
        <v>1562</v>
      </c>
      <c r="S263" s="134" t="s">
        <v>2266</v>
      </c>
      <c r="T263" s="32" t="s">
        <v>2247</v>
      </c>
      <c r="U263" s="134" t="s">
        <v>914</v>
      </c>
      <c r="V263" s="32" t="s">
        <v>270</v>
      </c>
      <c r="AD263" s="8"/>
      <c r="AE263" s="8"/>
      <c r="AF263" s="36"/>
      <c r="AG263" s="8"/>
      <c r="AH263" s="6"/>
      <c r="AI263" s="10"/>
      <c r="AJ263" s="10"/>
      <c r="AK263" s="6"/>
      <c r="AL263" s="33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</row>
    <row r="264" spans="1:147">
      <c r="B264" s="14"/>
      <c r="C264" s="32"/>
      <c r="D264" s="33"/>
      <c r="E264" s="58" t="s">
        <v>1557</v>
      </c>
      <c r="G264" s="56" t="s">
        <v>1252</v>
      </c>
      <c r="H264" s="56" t="s">
        <v>1558</v>
      </c>
      <c r="I264" s="56" t="s">
        <v>2967</v>
      </c>
      <c r="J264" s="93">
        <v>753818</v>
      </c>
      <c r="K264" s="93"/>
      <c r="L264" s="56" t="s">
        <v>2967</v>
      </c>
      <c r="M264" s="93">
        <v>78704</v>
      </c>
      <c r="N264" s="93">
        <v>486</v>
      </c>
      <c r="O264" s="100">
        <v>2.9910000000000001</v>
      </c>
      <c r="P264" s="59">
        <v>38896</v>
      </c>
      <c r="Q264" s="56"/>
      <c r="R264" s="32" t="s">
        <v>1615</v>
      </c>
      <c r="S264" s="94" t="s">
        <v>4287</v>
      </c>
      <c r="T264" s="94" t="s">
        <v>1398</v>
      </c>
      <c r="U264" s="134" t="s">
        <v>2070</v>
      </c>
      <c r="V264" s="32" t="s">
        <v>1829</v>
      </c>
      <c r="AD264" s="8"/>
      <c r="AE264" s="8"/>
      <c r="AF264" s="36"/>
      <c r="AG264" s="8"/>
      <c r="AH264" s="6"/>
      <c r="AI264" s="10"/>
      <c r="AJ264" s="10"/>
      <c r="AK264" s="6"/>
      <c r="AL264" s="33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</row>
    <row r="265" spans="1:147">
      <c r="B265" s="14"/>
      <c r="C265" s="32"/>
      <c r="D265" s="33"/>
      <c r="E265" s="58" t="s">
        <v>579</v>
      </c>
      <c r="G265" s="56" t="s">
        <v>2429</v>
      </c>
      <c r="H265" s="57" t="s">
        <v>1761</v>
      </c>
      <c r="I265" s="56" t="s">
        <v>924</v>
      </c>
      <c r="J265" s="134">
        <v>444248</v>
      </c>
      <c r="K265" s="93"/>
      <c r="L265" s="56" t="s">
        <v>924</v>
      </c>
      <c r="M265" s="32">
        <v>78702</v>
      </c>
      <c r="N265" s="93">
        <v>18</v>
      </c>
      <c r="O265" s="100">
        <v>0.4</v>
      </c>
      <c r="P265" s="59">
        <v>38798</v>
      </c>
      <c r="Q265" s="59">
        <v>39290</v>
      </c>
      <c r="R265" s="32" t="s">
        <v>2033</v>
      </c>
      <c r="S265" s="94" t="s">
        <v>1096</v>
      </c>
      <c r="T265" s="94" t="s">
        <v>1097</v>
      </c>
      <c r="U265" s="32" t="s">
        <v>3338</v>
      </c>
      <c r="V265" s="32" t="s">
        <v>1969</v>
      </c>
      <c r="AD265" s="8"/>
      <c r="AE265" s="8"/>
      <c r="AF265" s="36"/>
      <c r="AG265" s="8"/>
      <c r="AH265" s="6"/>
      <c r="AI265" s="10"/>
      <c r="AJ265" s="10"/>
      <c r="AK265" s="6"/>
      <c r="AL265" s="33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</row>
    <row r="266" spans="1:147">
      <c r="B266" s="132"/>
      <c r="C266" s="32"/>
      <c r="D266" s="33"/>
      <c r="E266" s="33">
        <v>214361</v>
      </c>
      <c r="G266" s="14" t="s">
        <v>3411</v>
      </c>
      <c r="H266" s="14" t="s">
        <v>2481</v>
      </c>
      <c r="I266" s="48" t="s">
        <v>3412</v>
      </c>
      <c r="J266" s="47"/>
      <c r="K266" s="47"/>
      <c r="L266" s="14" t="s">
        <v>1810</v>
      </c>
      <c r="M266" s="32">
        <v>78701</v>
      </c>
      <c r="N266" s="32">
        <v>249</v>
      </c>
      <c r="O266" s="53">
        <v>1.5</v>
      </c>
      <c r="P266" s="106">
        <v>37671</v>
      </c>
      <c r="Q266" s="106">
        <v>37958</v>
      </c>
      <c r="R266" s="107" t="s">
        <v>1737</v>
      </c>
      <c r="S266" s="32" t="s">
        <v>3413</v>
      </c>
      <c r="T266" s="47" t="s">
        <v>3414</v>
      </c>
      <c r="U266" s="32" t="s">
        <v>3338</v>
      </c>
      <c r="V266" s="32" t="s">
        <v>2028</v>
      </c>
      <c r="AD266" s="8"/>
      <c r="AE266" s="8"/>
      <c r="AF266" s="36"/>
      <c r="AG266" s="8"/>
      <c r="AH266" s="6"/>
      <c r="AI266" s="10"/>
      <c r="AJ266" s="10"/>
      <c r="AK266" s="6"/>
      <c r="AL266" s="33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</row>
    <row r="267" spans="1:147">
      <c r="B267" s="14"/>
      <c r="C267" s="32"/>
      <c r="D267" s="33"/>
      <c r="E267" s="60">
        <v>296947</v>
      </c>
      <c r="G267" s="56" t="s">
        <v>1912</v>
      </c>
      <c r="H267" s="57" t="s">
        <v>4347</v>
      </c>
      <c r="I267" s="56" t="s">
        <v>1913</v>
      </c>
      <c r="J267" s="93">
        <v>3218519</v>
      </c>
      <c r="K267" s="93"/>
      <c r="L267" s="56" t="s">
        <v>1913</v>
      </c>
      <c r="M267" s="93">
        <v>78705</v>
      </c>
      <c r="N267" s="93">
        <v>44</v>
      </c>
      <c r="O267" s="100">
        <v>0.65</v>
      </c>
      <c r="P267" s="59">
        <v>38863</v>
      </c>
      <c r="Q267" s="59">
        <v>39248</v>
      </c>
      <c r="R267" s="94" t="s">
        <v>4365</v>
      </c>
      <c r="S267" s="94" t="s">
        <v>4348</v>
      </c>
      <c r="T267" s="94" t="s">
        <v>4349</v>
      </c>
      <c r="U267" s="94" t="s">
        <v>3338</v>
      </c>
      <c r="V267" s="32" t="s">
        <v>1829</v>
      </c>
      <c r="AD267" s="8"/>
      <c r="AE267" s="8"/>
      <c r="AF267" s="36"/>
      <c r="AG267" s="8"/>
      <c r="AH267" s="6"/>
      <c r="AI267" s="10"/>
      <c r="AJ267" s="10"/>
      <c r="AK267" s="6"/>
      <c r="AL267" s="33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</row>
    <row r="268" spans="1:147">
      <c r="B268" s="14"/>
      <c r="C268" s="32"/>
      <c r="D268" s="33"/>
      <c r="E268" s="132">
        <v>10189602</v>
      </c>
      <c r="F268" s="14"/>
      <c r="G268" s="133" t="s">
        <v>3203</v>
      </c>
      <c r="H268" s="133" t="s">
        <v>2718</v>
      </c>
      <c r="I268" s="133" t="s">
        <v>3202</v>
      </c>
      <c r="J268" s="134">
        <v>253203</v>
      </c>
      <c r="K268" s="14"/>
      <c r="M268" s="134" t="s">
        <v>540</v>
      </c>
      <c r="N268" s="32">
        <v>12</v>
      </c>
      <c r="O268" s="136">
        <v>9.6000000000000002E-2</v>
      </c>
      <c r="P268" s="135">
        <v>39696</v>
      </c>
      <c r="Q268" s="135">
        <v>40073</v>
      </c>
      <c r="R268" s="134" t="s">
        <v>1670</v>
      </c>
      <c r="S268" s="134" t="s">
        <v>70</v>
      </c>
      <c r="T268" s="134" t="s">
        <v>2104</v>
      </c>
      <c r="U268" s="94" t="s">
        <v>3338</v>
      </c>
      <c r="V268" s="32" t="s">
        <v>188</v>
      </c>
      <c r="AD268" s="8"/>
      <c r="AE268" s="8"/>
      <c r="AF268" s="36"/>
      <c r="AG268" s="8"/>
      <c r="AH268" s="6"/>
      <c r="AI268" s="10"/>
      <c r="AJ268" s="10"/>
      <c r="AK268" s="6"/>
      <c r="AL268" s="33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</row>
    <row r="269" spans="1:147">
      <c r="B269" s="14"/>
      <c r="C269" s="32"/>
      <c r="D269" s="33"/>
      <c r="E269" s="60">
        <v>307351</v>
      </c>
      <c r="G269" s="60" t="s">
        <v>2428</v>
      </c>
      <c r="H269" s="60" t="s">
        <v>578</v>
      </c>
      <c r="I269" s="60" t="s">
        <v>250</v>
      </c>
      <c r="J269" s="93"/>
      <c r="K269" s="93"/>
      <c r="L269" s="60" t="s">
        <v>250</v>
      </c>
      <c r="M269" s="93">
        <v>78733</v>
      </c>
      <c r="N269" s="93">
        <v>54</v>
      </c>
      <c r="O269" s="100">
        <v>34.54</v>
      </c>
      <c r="P269" s="115">
        <v>39024</v>
      </c>
      <c r="Q269" s="115">
        <v>39504</v>
      </c>
      <c r="R269" s="93" t="s">
        <v>4112</v>
      </c>
      <c r="S269" s="93" t="s">
        <v>251</v>
      </c>
      <c r="T269" s="93" t="s">
        <v>577</v>
      </c>
      <c r="U269" s="94" t="s">
        <v>914</v>
      </c>
      <c r="V269" s="32" t="s">
        <v>4362</v>
      </c>
      <c r="AD269" s="8"/>
      <c r="AE269" s="8"/>
      <c r="AF269" s="36"/>
      <c r="AG269" s="8"/>
      <c r="AH269" s="6"/>
      <c r="AI269" s="10"/>
      <c r="AJ269" s="10"/>
      <c r="AK269" s="6"/>
      <c r="AL269" s="33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</row>
    <row r="270" spans="1:147">
      <c r="A270" s="132"/>
      <c r="B270" s="133"/>
      <c r="C270" s="129"/>
      <c r="D270" s="33"/>
      <c r="E270" s="58" t="s">
        <v>3726</v>
      </c>
      <c r="G270" s="170" t="s">
        <v>1869</v>
      </c>
      <c r="H270" s="56" t="s">
        <v>3725</v>
      </c>
      <c r="I270" s="33" t="s">
        <v>3494</v>
      </c>
      <c r="J270" s="32">
        <v>108684</v>
      </c>
      <c r="L270" s="56" t="s">
        <v>2498</v>
      </c>
      <c r="M270" s="93">
        <v>78734</v>
      </c>
      <c r="N270" s="93">
        <v>50</v>
      </c>
      <c r="O270" s="100">
        <v>15.39</v>
      </c>
      <c r="P270" s="59">
        <v>40931</v>
      </c>
      <c r="Q270" s="115"/>
      <c r="R270" s="32" t="s">
        <v>4112</v>
      </c>
      <c r="S270" s="94" t="s">
        <v>337</v>
      </c>
      <c r="T270" s="94" t="s">
        <v>338</v>
      </c>
      <c r="U270" s="94" t="s">
        <v>914</v>
      </c>
      <c r="V270" s="32" t="s">
        <v>777</v>
      </c>
      <c r="AD270" s="8"/>
      <c r="AE270" s="8"/>
      <c r="AF270" s="36"/>
      <c r="AG270" s="8"/>
      <c r="AH270" s="6"/>
      <c r="AI270" s="10"/>
      <c r="AJ270" s="10"/>
      <c r="AK270" s="6"/>
      <c r="AL270" s="33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</row>
    <row r="271" spans="1:147">
      <c r="D271" s="33"/>
      <c r="E271" s="33">
        <v>233132</v>
      </c>
      <c r="G271" s="14" t="s">
        <v>1519</v>
      </c>
      <c r="H271" s="14" t="s">
        <v>1520</v>
      </c>
      <c r="I271" s="14" t="s">
        <v>2315</v>
      </c>
      <c r="J271" s="32">
        <v>220250</v>
      </c>
      <c r="L271" s="14" t="s">
        <v>1977</v>
      </c>
      <c r="M271" s="32">
        <v>78703</v>
      </c>
      <c r="N271" s="41">
        <v>5</v>
      </c>
      <c r="O271" s="53">
        <v>0.55000000000000004</v>
      </c>
      <c r="P271" s="31">
        <v>38079</v>
      </c>
      <c r="Q271" s="31">
        <v>38259</v>
      </c>
      <c r="R271" s="32" t="s">
        <v>604</v>
      </c>
      <c r="S271" s="32" t="s">
        <v>1978</v>
      </c>
      <c r="T271" s="32" t="s">
        <v>1979</v>
      </c>
      <c r="U271" s="32" t="s">
        <v>178</v>
      </c>
      <c r="V271" s="32" t="s">
        <v>2674</v>
      </c>
      <c r="AD271" s="8"/>
      <c r="AE271" s="8"/>
      <c r="AF271" s="36"/>
      <c r="AG271" s="8"/>
      <c r="AH271" s="6"/>
      <c r="AI271" s="10"/>
      <c r="AJ271" s="10"/>
      <c r="AK271" s="6"/>
      <c r="AL271" s="33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</row>
    <row r="272" spans="1:147">
      <c r="B272" s="14"/>
      <c r="C272" s="32"/>
      <c r="D272" s="33"/>
      <c r="E272" s="33">
        <v>168071</v>
      </c>
      <c r="G272" s="14" t="s">
        <v>1682</v>
      </c>
      <c r="H272" s="14" t="s">
        <v>513</v>
      </c>
      <c r="I272" s="14" t="s">
        <v>3925</v>
      </c>
      <c r="L272" s="14" t="s">
        <v>964</v>
      </c>
      <c r="M272" s="32">
        <v>78726</v>
      </c>
      <c r="N272" s="41">
        <v>568</v>
      </c>
      <c r="O272" s="53">
        <v>38.840000000000003</v>
      </c>
      <c r="P272" s="31">
        <v>36838</v>
      </c>
      <c r="Q272" s="31">
        <v>37068</v>
      </c>
      <c r="R272" s="31"/>
      <c r="S272" s="32" t="s">
        <v>1683</v>
      </c>
      <c r="T272" s="32" t="s">
        <v>687</v>
      </c>
      <c r="U272" s="32" t="s">
        <v>3338</v>
      </c>
      <c r="V272" s="32" t="s">
        <v>3831</v>
      </c>
      <c r="AD272" s="8"/>
      <c r="AE272" s="8"/>
      <c r="AF272" s="36"/>
      <c r="AG272" s="8"/>
      <c r="AH272" s="6"/>
      <c r="AI272" s="10"/>
      <c r="AJ272" s="10"/>
      <c r="AK272" s="6"/>
      <c r="AL272" s="33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</row>
    <row r="273" spans="1:147">
      <c r="B273" s="14"/>
      <c r="C273" s="32"/>
      <c r="D273" s="33"/>
      <c r="E273" s="132">
        <v>10699879</v>
      </c>
      <c r="F273" s="14"/>
      <c r="G273" s="133" t="s">
        <v>1849</v>
      </c>
      <c r="H273" s="133" t="s">
        <v>1895</v>
      </c>
      <c r="I273" s="133" t="s">
        <v>1894</v>
      </c>
      <c r="J273" s="134">
        <v>3117312</v>
      </c>
      <c r="K273" s="133"/>
      <c r="M273" s="134" t="s">
        <v>3666</v>
      </c>
      <c r="N273" s="32">
        <v>35</v>
      </c>
      <c r="O273" s="142">
        <v>8.76</v>
      </c>
      <c r="P273" s="135">
        <v>40912</v>
      </c>
      <c r="Q273" s="14"/>
      <c r="R273" s="134" t="s">
        <v>1892</v>
      </c>
      <c r="S273" s="134" t="s">
        <v>1896</v>
      </c>
      <c r="T273" s="134" t="s">
        <v>2248</v>
      </c>
      <c r="U273" s="134" t="s">
        <v>915</v>
      </c>
      <c r="V273" s="32" t="s">
        <v>4441</v>
      </c>
      <c r="AD273" s="8"/>
      <c r="AE273" s="8"/>
      <c r="AF273" s="36"/>
      <c r="AG273" s="8"/>
      <c r="AH273" s="6"/>
      <c r="AI273" s="10"/>
      <c r="AJ273" s="10"/>
      <c r="AK273" s="6"/>
      <c r="AL273" s="33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</row>
    <row r="274" spans="1:147">
      <c r="B274" s="14"/>
      <c r="C274" s="32"/>
      <c r="D274" s="33"/>
      <c r="E274" s="132">
        <v>10760995</v>
      </c>
      <c r="F274" s="14"/>
      <c r="G274" s="133" t="s">
        <v>4461</v>
      </c>
      <c r="H274" s="133" t="s">
        <v>328</v>
      </c>
      <c r="I274" s="133" t="s">
        <v>3467</v>
      </c>
      <c r="J274" s="134">
        <v>3118779</v>
      </c>
      <c r="K274" s="133"/>
      <c r="M274" s="134" t="s">
        <v>547</v>
      </c>
      <c r="N274" s="32">
        <v>69</v>
      </c>
      <c r="O274" s="136">
        <v>2.12</v>
      </c>
      <c r="P274" s="135">
        <v>41032</v>
      </c>
      <c r="R274" s="32" t="s">
        <v>4365</v>
      </c>
      <c r="S274" s="134" t="s">
        <v>1754</v>
      </c>
      <c r="T274" s="134" t="s">
        <v>4483</v>
      </c>
      <c r="U274" s="32" t="s">
        <v>915</v>
      </c>
      <c r="V274" s="32" t="s">
        <v>4521</v>
      </c>
      <c r="AD274" s="8"/>
      <c r="AE274" s="8"/>
      <c r="AF274" s="36"/>
      <c r="AG274" s="8"/>
      <c r="AH274" s="6"/>
      <c r="AI274" s="10"/>
      <c r="AJ274" s="10"/>
      <c r="AK274" s="6"/>
      <c r="AL274" s="33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</row>
    <row r="275" spans="1:147">
      <c r="B275" s="14"/>
      <c r="C275" s="32"/>
      <c r="D275" s="33"/>
      <c r="E275" s="60">
        <v>296850</v>
      </c>
      <c r="G275" s="56" t="s">
        <v>4120</v>
      </c>
      <c r="H275" s="57" t="s">
        <v>328</v>
      </c>
      <c r="I275" s="56" t="s">
        <v>3467</v>
      </c>
      <c r="J275" s="93">
        <v>3118779</v>
      </c>
      <c r="K275" s="93"/>
      <c r="L275" s="56" t="s">
        <v>3467</v>
      </c>
      <c r="M275" s="93">
        <v>78704</v>
      </c>
      <c r="N275" s="103">
        <v>80</v>
      </c>
      <c r="O275" s="100">
        <v>2.2599999999999998</v>
      </c>
      <c r="P275" s="59">
        <v>38862</v>
      </c>
      <c r="Q275" s="59">
        <v>39248</v>
      </c>
      <c r="R275" s="94" t="s">
        <v>1157</v>
      </c>
      <c r="S275" s="94" t="s">
        <v>635</v>
      </c>
      <c r="T275" s="94" t="s">
        <v>2552</v>
      </c>
      <c r="U275" s="94" t="s">
        <v>914</v>
      </c>
      <c r="V275" s="32" t="s">
        <v>1829</v>
      </c>
      <c r="AD275" s="8"/>
      <c r="AE275" s="8"/>
      <c r="AF275" s="36"/>
      <c r="AG275" s="8"/>
      <c r="AH275" s="6"/>
      <c r="AI275" s="10"/>
      <c r="AJ275" s="10"/>
      <c r="AK275" s="6"/>
      <c r="AL275" s="33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</row>
    <row r="276" spans="1:147">
      <c r="B276" s="14"/>
      <c r="C276" s="32"/>
      <c r="D276" s="33"/>
      <c r="E276" s="61" t="s">
        <v>4102</v>
      </c>
      <c r="G276" s="61" t="s">
        <v>4101</v>
      </c>
      <c r="H276" s="61" t="s">
        <v>4100</v>
      </c>
      <c r="I276" s="61" t="s">
        <v>3807</v>
      </c>
      <c r="J276" s="108"/>
      <c r="K276" s="108"/>
      <c r="L276" s="61" t="s">
        <v>3807</v>
      </c>
      <c r="M276" s="32">
        <v>78726</v>
      </c>
      <c r="N276" s="32">
        <v>416</v>
      </c>
      <c r="O276" s="116">
        <v>24.39</v>
      </c>
      <c r="P276" s="106">
        <v>37783</v>
      </c>
      <c r="Q276" s="106">
        <v>38041</v>
      </c>
      <c r="R276" s="107" t="s">
        <v>2045</v>
      </c>
      <c r="S276" s="108" t="s">
        <v>2046</v>
      </c>
      <c r="T276" s="107" t="s">
        <v>2047</v>
      </c>
      <c r="U276" s="32" t="s">
        <v>3338</v>
      </c>
      <c r="V276" s="32" t="s">
        <v>2029</v>
      </c>
      <c r="AD276" s="8"/>
      <c r="AE276" s="8"/>
      <c r="AF276" s="36"/>
      <c r="AG276" s="8"/>
      <c r="AH276" s="6"/>
      <c r="AI276" s="10"/>
      <c r="AJ276" s="10"/>
      <c r="AK276" s="6"/>
      <c r="AL276" s="33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</row>
    <row r="277" spans="1:147">
      <c r="B277" s="14"/>
      <c r="C277" s="32"/>
      <c r="D277" s="33"/>
      <c r="E277" s="60">
        <v>297269</v>
      </c>
      <c r="G277" s="56" t="s">
        <v>3468</v>
      </c>
      <c r="H277" s="56" t="s">
        <v>329</v>
      </c>
      <c r="I277" s="56" t="s">
        <v>3469</v>
      </c>
      <c r="J277" s="93">
        <v>3219532</v>
      </c>
      <c r="K277" s="93"/>
      <c r="L277" s="56" t="s">
        <v>3469</v>
      </c>
      <c r="M277" s="93">
        <v>78746</v>
      </c>
      <c r="N277" s="93">
        <v>6</v>
      </c>
      <c r="O277" s="100">
        <v>4.72</v>
      </c>
      <c r="P277" s="59">
        <v>38873</v>
      </c>
      <c r="Q277" s="59">
        <v>39183</v>
      </c>
      <c r="R277" s="94" t="s">
        <v>1157</v>
      </c>
      <c r="S277" s="57" t="s">
        <v>330</v>
      </c>
      <c r="T277" s="94" t="s">
        <v>331</v>
      </c>
      <c r="U277" s="94" t="s">
        <v>178</v>
      </c>
      <c r="V277" s="32" t="s">
        <v>1829</v>
      </c>
      <c r="AD277" s="8"/>
      <c r="AE277" s="8"/>
      <c r="AF277" s="36"/>
      <c r="AG277" s="8"/>
      <c r="AH277" s="6"/>
      <c r="AI277" s="10"/>
      <c r="AJ277" s="10"/>
      <c r="AK277" s="6"/>
      <c r="AL277" s="33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</row>
    <row r="278" spans="1:147">
      <c r="A278" s="4"/>
      <c r="B278"/>
      <c r="C278"/>
      <c r="D278" s="33"/>
      <c r="E278" s="60">
        <v>300524</v>
      </c>
      <c r="G278" s="56" t="s">
        <v>432</v>
      </c>
      <c r="H278" s="56" t="s">
        <v>3483</v>
      </c>
      <c r="I278" s="33" t="s">
        <v>3488</v>
      </c>
      <c r="J278" s="32">
        <v>3218744</v>
      </c>
      <c r="L278" s="56" t="s">
        <v>433</v>
      </c>
      <c r="M278" s="32">
        <v>78702</v>
      </c>
      <c r="N278" s="93">
        <v>60</v>
      </c>
      <c r="O278" s="100">
        <v>1.95</v>
      </c>
      <c r="P278" s="59">
        <v>38923</v>
      </c>
      <c r="Q278" s="59">
        <v>39248</v>
      </c>
      <c r="R278" s="59" t="s">
        <v>4365</v>
      </c>
      <c r="S278" s="94" t="s">
        <v>3499</v>
      </c>
      <c r="T278" s="94" t="s">
        <v>3500</v>
      </c>
      <c r="U278" s="32" t="s">
        <v>3338</v>
      </c>
      <c r="V278" s="32" t="s">
        <v>777</v>
      </c>
      <c r="AD278" s="8"/>
      <c r="AE278" s="8"/>
      <c r="AF278" s="36"/>
      <c r="AG278" s="8"/>
      <c r="AH278" s="6"/>
      <c r="AI278" s="10"/>
      <c r="AJ278" s="10"/>
      <c r="AK278" s="6"/>
      <c r="AL278" s="33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</row>
    <row r="279" spans="1:147">
      <c r="B279" s="14"/>
      <c r="C279" s="32"/>
      <c r="D279" s="33"/>
      <c r="E279" s="33">
        <v>173224</v>
      </c>
      <c r="G279" s="14" t="s">
        <v>1258</v>
      </c>
      <c r="H279" s="14" t="s">
        <v>1086</v>
      </c>
      <c r="I279" s="14" t="s">
        <v>984</v>
      </c>
      <c r="L279" s="14" t="s">
        <v>1259</v>
      </c>
      <c r="M279" s="32">
        <v>78729</v>
      </c>
      <c r="N279" s="41">
        <v>234</v>
      </c>
      <c r="O279" s="53">
        <v>19.77</v>
      </c>
      <c r="P279" s="31">
        <v>37007</v>
      </c>
      <c r="Q279" s="31">
        <v>37179</v>
      </c>
      <c r="R279" s="32" t="s">
        <v>753</v>
      </c>
      <c r="S279" s="32" t="s">
        <v>1260</v>
      </c>
      <c r="T279" s="32" t="s">
        <v>1261</v>
      </c>
      <c r="U279" s="32" t="s">
        <v>2780</v>
      </c>
      <c r="V279" s="32" t="s">
        <v>1090</v>
      </c>
      <c r="AD279" s="8"/>
      <c r="AE279" s="8"/>
      <c r="AF279" s="36"/>
      <c r="AG279" s="8"/>
      <c r="AH279" s="6"/>
      <c r="AI279" s="10"/>
      <c r="AJ279" s="10"/>
      <c r="AK279" s="6"/>
      <c r="AL279" s="33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</row>
    <row r="280" spans="1:147">
      <c r="B280" s="14"/>
      <c r="C280" s="32"/>
      <c r="D280" s="33"/>
      <c r="E280" s="60">
        <v>298204</v>
      </c>
      <c r="G280" s="56" t="s">
        <v>3472</v>
      </c>
      <c r="H280" s="57" t="s">
        <v>2814</v>
      </c>
      <c r="I280" s="56" t="s">
        <v>3473</v>
      </c>
      <c r="J280" s="93">
        <v>3221398</v>
      </c>
      <c r="K280" s="144">
        <v>3314220</v>
      </c>
      <c r="L280" s="56" t="s">
        <v>3473</v>
      </c>
      <c r="M280" s="93">
        <v>78748</v>
      </c>
      <c r="N280" s="93">
        <v>426</v>
      </c>
      <c r="O280" s="100">
        <v>26.963000000000001</v>
      </c>
      <c r="P280" s="59">
        <v>38887</v>
      </c>
      <c r="Q280" s="59">
        <v>39176</v>
      </c>
      <c r="R280" s="93" t="s">
        <v>604</v>
      </c>
      <c r="S280" s="94" t="s">
        <v>2815</v>
      </c>
      <c r="T280" s="94" t="s">
        <v>3437</v>
      </c>
      <c r="U280" s="32" t="s">
        <v>3338</v>
      </c>
      <c r="V280" s="32" t="s">
        <v>1829</v>
      </c>
      <c r="AD280" s="8"/>
      <c r="AE280" s="8"/>
      <c r="AF280" s="36"/>
      <c r="AG280" s="8"/>
      <c r="AH280" s="6"/>
      <c r="AI280" s="10"/>
      <c r="AJ280" s="10"/>
      <c r="AK280" s="6"/>
      <c r="AL280" s="33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</row>
    <row r="281" spans="1:147">
      <c r="A281" s="60"/>
      <c r="B281" s="32"/>
      <c r="D281" s="33"/>
      <c r="E281" s="60">
        <v>296496</v>
      </c>
      <c r="G281" s="56" t="s">
        <v>3470</v>
      </c>
      <c r="H281" s="57" t="s">
        <v>332</v>
      </c>
      <c r="I281" s="56" t="s">
        <v>3471</v>
      </c>
      <c r="J281" s="93">
        <v>3217694</v>
      </c>
      <c r="K281" s="93"/>
      <c r="L281" s="56" t="s">
        <v>3471</v>
      </c>
      <c r="M281" s="93">
        <v>78748</v>
      </c>
      <c r="N281" s="93">
        <v>244</v>
      </c>
      <c r="O281" s="100">
        <v>19.562999999999999</v>
      </c>
      <c r="P281" s="59">
        <v>38856</v>
      </c>
      <c r="Q281" s="59">
        <v>39155</v>
      </c>
      <c r="R281" s="93" t="s">
        <v>604</v>
      </c>
      <c r="S281" s="94" t="s">
        <v>2815</v>
      </c>
      <c r="T281" s="94" t="s">
        <v>3437</v>
      </c>
      <c r="U281" s="32" t="s">
        <v>3338</v>
      </c>
      <c r="V281" s="32" t="s">
        <v>1829</v>
      </c>
      <c r="AD281" s="8"/>
      <c r="AE281" s="8"/>
      <c r="AF281" s="36"/>
      <c r="AG281" s="8"/>
      <c r="AH281" s="6"/>
      <c r="AI281" s="10"/>
      <c r="AJ281" s="10"/>
      <c r="AK281" s="6"/>
      <c r="AL281" s="33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</row>
    <row r="282" spans="1:147">
      <c r="B282" s="14"/>
      <c r="C282" s="32"/>
      <c r="D282" s="33"/>
      <c r="E282" s="58" t="s">
        <v>123</v>
      </c>
      <c r="G282" s="14" t="s">
        <v>144</v>
      </c>
      <c r="H282" s="56" t="s">
        <v>336</v>
      </c>
      <c r="I282" s="56" t="s">
        <v>2123</v>
      </c>
      <c r="J282" s="93">
        <v>255043</v>
      </c>
      <c r="K282" s="93"/>
      <c r="L282" s="56" t="s">
        <v>645</v>
      </c>
      <c r="M282" s="32">
        <v>78748</v>
      </c>
      <c r="N282" s="41">
        <v>156</v>
      </c>
      <c r="O282" s="100">
        <v>29.399000000000001</v>
      </c>
      <c r="P282" s="59">
        <v>38601</v>
      </c>
      <c r="Q282" s="59">
        <v>39385</v>
      </c>
      <c r="R282" s="32" t="s">
        <v>4112</v>
      </c>
      <c r="S282" s="32" t="s">
        <v>1337</v>
      </c>
      <c r="T282" s="32" t="s">
        <v>3118</v>
      </c>
      <c r="U282" s="94" t="s">
        <v>914</v>
      </c>
      <c r="V282" s="32" t="s">
        <v>738</v>
      </c>
      <c r="AD282" s="8"/>
      <c r="AE282" s="8"/>
      <c r="AF282" s="36"/>
      <c r="AG282" s="8"/>
      <c r="AH282" s="6"/>
      <c r="AI282" s="10"/>
      <c r="AJ282" s="10"/>
      <c r="AK282" s="6"/>
      <c r="AL282" s="33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</row>
    <row r="283" spans="1:147">
      <c r="B283" s="14"/>
      <c r="C283" s="32"/>
      <c r="D283" s="33"/>
      <c r="E283" s="33">
        <v>169434</v>
      </c>
      <c r="G283" s="14" t="s">
        <v>1686</v>
      </c>
      <c r="H283" s="14" t="s">
        <v>3926</v>
      </c>
      <c r="I283" s="14" t="s">
        <v>3927</v>
      </c>
      <c r="L283" s="14" t="s">
        <v>277</v>
      </c>
      <c r="M283" s="32">
        <v>78730</v>
      </c>
      <c r="N283" s="41">
        <v>154</v>
      </c>
      <c r="O283" s="53">
        <v>17.48</v>
      </c>
      <c r="P283" s="31">
        <v>36874</v>
      </c>
      <c r="Q283" s="31">
        <v>37089</v>
      </c>
      <c r="R283" s="31"/>
      <c r="S283" s="32" t="s">
        <v>1687</v>
      </c>
      <c r="T283" s="32" t="s">
        <v>1688</v>
      </c>
      <c r="U283" s="32" t="s">
        <v>3338</v>
      </c>
      <c r="V283" s="32" t="s">
        <v>3831</v>
      </c>
      <c r="AD283" s="8"/>
      <c r="AE283" s="8"/>
      <c r="AF283" s="36"/>
      <c r="AG283" s="8"/>
      <c r="AH283" s="6"/>
      <c r="AI283" s="10"/>
      <c r="AJ283" s="10"/>
      <c r="AK283" s="6"/>
      <c r="AL283" s="33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</row>
    <row r="284" spans="1:147">
      <c r="A284" s="138"/>
      <c r="B284"/>
      <c r="C284" s="137"/>
      <c r="D284" s="33"/>
      <c r="E284" s="58" t="s">
        <v>2630</v>
      </c>
      <c r="G284" s="133" t="s">
        <v>2354</v>
      </c>
      <c r="H284" s="56" t="s">
        <v>2629</v>
      </c>
      <c r="I284" s="56" t="s">
        <v>2439</v>
      </c>
      <c r="J284" s="93">
        <v>3215184</v>
      </c>
      <c r="K284" s="93"/>
      <c r="L284" s="56" t="s">
        <v>2439</v>
      </c>
      <c r="M284" s="93">
        <v>78732</v>
      </c>
      <c r="N284" s="93">
        <v>88</v>
      </c>
      <c r="O284" s="100">
        <v>26</v>
      </c>
      <c r="P284" s="59">
        <v>38838</v>
      </c>
      <c r="Q284" s="59">
        <v>39248</v>
      </c>
      <c r="R284" s="94" t="s">
        <v>4365</v>
      </c>
      <c r="S284" s="94" t="s">
        <v>2816</v>
      </c>
      <c r="T284" s="94" t="s">
        <v>2817</v>
      </c>
      <c r="U284" s="94" t="s">
        <v>178</v>
      </c>
      <c r="V284" s="32" t="s">
        <v>1829</v>
      </c>
      <c r="AD284" s="8"/>
      <c r="AE284" s="8"/>
      <c r="AF284" s="36"/>
      <c r="AG284" s="8"/>
      <c r="AH284" s="6"/>
      <c r="AI284" s="10"/>
      <c r="AJ284" s="10"/>
      <c r="AK284" s="6"/>
      <c r="AL284" s="33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</row>
    <row r="285" spans="1:147">
      <c r="B285" s="14"/>
      <c r="C285" s="32"/>
      <c r="D285" s="33"/>
      <c r="G285" s="14" t="s">
        <v>386</v>
      </c>
      <c r="H285" s="14" t="s">
        <v>387</v>
      </c>
      <c r="I285" s="14" t="s">
        <v>825</v>
      </c>
      <c r="L285" s="14" t="s">
        <v>4253</v>
      </c>
      <c r="M285" s="32">
        <v>78745</v>
      </c>
      <c r="N285" s="41">
        <v>296</v>
      </c>
      <c r="O285" s="53">
        <v>27.6</v>
      </c>
      <c r="P285" s="31">
        <v>35382</v>
      </c>
      <c r="Q285" s="31">
        <v>35738</v>
      </c>
      <c r="R285" s="31"/>
      <c r="S285" s="32" t="s">
        <v>826</v>
      </c>
      <c r="T285" s="32" t="s">
        <v>827</v>
      </c>
      <c r="U285" s="32" t="s">
        <v>3338</v>
      </c>
      <c r="V285" s="32" t="s">
        <v>3559</v>
      </c>
      <c r="AD285" s="8"/>
      <c r="AE285" s="8"/>
      <c r="AF285" s="36"/>
      <c r="AG285" s="8"/>
      <c r="AH285" s="6"/>
      <c r="AI285" s="10"/>
      <c r="AJ285" s="10"/>
      <c r="AK285" s="6"/>
      <c r="AL285" s="33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</row>
    <row r="286" spans="1:147">
      <c r="B286" s="14"/>
      <c r="C286" s="32"/>
      <c r="D286" s="33"/>
      <c r="E286" s="132">
        <v>10641688</v>
      </c>
      <c r="F286" s="14"/>
      <c r="G286" s="133" t="s">
        <v>4259</v>
      </c>
      <c r="H286" s="133" t="s">
        <v>2140</v>
      </c>
      <c r="I286" s="133" t="s">
        <v>2141</v>
      </c>
      <c r="J286" s="134">
        <v>3361906</v>
      </c>
      <c r="K286" s="14"/>
      <c r="M286" s="134" t="s">
        <v>4188</v>
      </c>
      <c r="N286" s="32">
        <v>12</v>
      </c>
      <c r="O286" s="122">
        <v>0.75</v>
      </c>
      <c r="P286" s="135">
        <v>40780</v>
      </c>
      <c r="Q286" s="14"/>
      <c r="R286" s="32" t="s">
        <v>2147</v>
      </c>
      <c r="S286" s="134" t="s">
        <v>520</v>
      </c>
      <c r="T286" s="134" t="s">
        <v>519</v>
      </c>
      <c r="U286" s="134" t="s">
        <v>2780</v>
      </c>
      <c r="V286" s="32" t="s">
        <v>3140</v>
      </c>
      <c r="AD286" s="8"/>
      <c r="AE286" s="8"/>
      <c r="AF286" s="36"/>
      <c r="AG286" s="8"/>
      <c r="AH286" s="6"/>
      <c r="AI286" s="10"/>
      <c r="AJ286" s="10"/>
      <c r="AK286" s="6"/>
      <c r="AL286" s="33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</row>
    <row r="287" spans="1:147">
      <c r="A287" s="102"/>
      <c r="B287" s="32"/>
      <c r="C287" s="129"/>
      <c r="D287" s="33"/>
      <c r="E287" s="132">
        <v>10831726</v>
      </c>
      <c r="F287" s="14"/>
      <c r="G287" s="133" t="s">
        <v>4549</v>
      </c>
      <c r="H287" s="133" t="s">
        <v>4696</v>
      </c>
      <c r="I287" s="133" t="s">
        <v>2141</v>
      </c>
      <c r="J287" s="134">
        <v>3361906</v>
      </c>
      <c r="K287" s="14"/>
      <c r="M287" s="134" t="s">
        <v>4188</v>
      </c>
      <c r="N287" s="32">
        <v>8</v>
      </c>
      <c r="O287" s="145">
        <v>0.8</v>
      </c>
      <c r="P287" s="135">
        <v>41172</v>
      </c>
      <c r="R287" s="32" t="s">
        <v>1892</v>
      </c>
      <c r="S287" s="134" t="s">
        <v>520</v>
      </c>
      <c r="T287" s="134" t="s">
        <v>519</v>
      </c>
      <c r="U287" s="32" t="s">
        <v>915</v>
      </c>
      <c r="V287" s="32" t="s">
        <v>4582</v>
      </c>
      <c r="AD287" s="8"/>
      <c r="AE287" s="8"/>
      <c r="AF287" s="36"/>
      <c r="AG287" s="8"/>
      <c r="AH287" s="6"/>
      <c r="AI287" s="10"/>
      <c r="AJ287" s="10"/>
      <c r="AK287" s="6"/>
      <c r="AL287" s="33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</row>
    <row r="288" spans="1:147">
      <c r="B288" s="14"/>
      <c r="C288" s="32"/>
      <c r="D288" s="33"/>
      <c r="E288" s="132">
        <v>10431588</v>
      </c>
      <c r="F288" s="14"/>
      <c r="G288" s="133" t="s">
        <v>1946</v>
      </c>
      <c r="H288" s="133" t="s">
        <v>124</v>
      </c>
      <c r="I288" s="133" t="s">
        <v>1945</v>
      </c>
      <c r="J288" s="134">
        <v>201758</v>
      </c>
      <c r="K288" s="133"/>
      <c r="M288" s="134" t="s">
        <v>3670</v>
      </c>
      <c r="N288" s="32">
        <v>6</v>
      </c>
      <c r="O288" s="134" t="s">
        <v>1947</v>
      </c>
      <c r="P288" s="135">
        <v>40295</v>
      </c>
      <c r="Q288" s="14"/>
      <c r="R288" s="32" t="s">
        <v>263</v>
      </c>
      <c r="S288" s="134" t="s">
        <v>125</v>
      </c>
      <c r="T288" s="32" t="s">
        <v>126</v>
      </c>
      <c r="U288" s="134" t="s">
        <v>562</v>
      </c>
      <c r="V288" s="32" t="s">
        <v>2177</v>
      </c>
      <c r="AD288" s="8"/>
      <c r="AE288" s="8"/>
      <c r="AF288" s="36"/>
      <c r="AG288" s="8"/>
      <c r="AH288" s="6"/>
      <c r="AI288" s="10"/>
      <c r="AJ288" s="10"/>
      <c r="AK288" s="6"/>
      <c r="AL288" s="33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</row>
    <row r="289" spans="1:147">
      <c r="A289" s="60"/>
      <c r="B289" s="32"/>
      <c r="C289" s="93"/>
      <c r="D289" s="33"/>
      <c r="E289" s="132">
        <v>10157359</v>
      </c>
      <c r="F289" s="14"/>
      <c r="G289" s="133" t="s">
        <v>2236</v>
      </c>
      <c r="H289" s="133" t="s">
        <v>949</v>
      </c>
      <c r="I289" s="133" t="s">
        <v>2237</v>
      </c>
      <c r="J289" s="134">
        <v>141927</v>
      </c>
      <c r="K289" s="134"/>
      <c r="L289" s="133"/>
      <c r="M289" s="134" t="s">
        <v>547</v>
      </c>
      <c r="N289" s="134">
        <v>62</v>
      </c>
      <c r="O289" s="142">
        <v>3.42</v>
      </c>
      <c r="P289" s="135">
        <v>39605</v>
      </c>
      <c r="Q289" s="135">
        <v>39864</v>
      </c>
      <c r="R289" s="134" t="s">
        <v>2320</v>
      </c>
      <c r="S289" s="134" t="s">
        <v>1343</v>
      </c>
      <c r="T289" s="32" t="s">
        <v>2248</v>
      </c>
      <c r="U289" s="32" t="s">
        <v>178</v>
      </c>
      <c r="V289" s="32" t="s">
        <v>270</v>
      </c>
      <c r="AC289" s="40"/>
      <c r="AD289" s="8"/>
      <c r="AE289" s="8"/>
      <c r="AF289" s="36"/>
      <c r="AG289" s="8"/>
      <c r="AH289" s="6"/>
      <c r="AI289" s="10"/>
      <c r="AJ289" s="10"/>
      <c r="AK289" s="6"/>
      <c r="AL289" s="33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</row>
    <row r="290" spans="1:147" ht="25.5">
      <c r="B290" s="14"/>
      <c r="C290" s="168"/>
      <c r="D290" s="33"/>
      <c r="E290" s="33" t="s">
        <v>2114</v>
      </c>
      <c r="G290" s="14" t="s">
        <v>2766</v>
      </c>
      <c r="H290" s="14" t="s">
        <v>4245</v>
      </c>
      <c r="I290" s="14" t="s">
        <v>3126</v>
      </c>
      <c r="J290" s="32">
        <v>1120719</v>
      </c>
      <c r="L290" s="14" t="s">
        <v>1145</v>
      </c>
      <c r="M290" s="32">
        <v>78748</v>
      </c>
      <c r="N290" s="41">
        <v>192</v>
      </c>
      <c r="O290" s="53">
        <v>9.66</v>
      </c>
      <c r="P290" s="31">
        <v>36600</v>
      </c>
      <c r="Q290" s="31">
        <v>38419</v>
      </c>
      <c r="R290" s="31" t="s">
        <v>604</v>
      </c>
      <c r="S290" s="32" t="s">
        <v>855</v>
      </c>
      <c r="T290" s="32" t="s">
        <v>856</v>
      </c>
      <c r="U290" s="32" t="s">
        <v>3338</v>
      </c>
      <c r="V290" s="32" t="s">
        <v>3002</v>
      </c>
      <c r="AC290" s="40"/>
      <c r="AD290" s="8"/>
      <c r="AE290" s="8"/>
      <c r="AF290" s="36"/>
      <c r="AG290" s="8"/>
      <c r="AH290" s="6"/>
      <c r="AI290" s="10"/>
      <c r="AJ290" s="10"/>
      <c r="AK290" s="6"/>
      <c r="AL290" s="33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</row>
    <row r="291" spans="1:147">
      <c r="A291" s="33"/>
      <c r="B291" s="32"/>
      <c r="D291" s="33"/>
      <c r="G291" s="14" t="s">
        <v>828</v>
      </c>
      <c r="H291" s="14" t="s">
        <v>2066</v>
      </c>
      <c r="I291" s="14" t="s">
        <v>2067</v>
      </c>
      <c r="L291" s="14" t="s">
        <v>836</v>
      </c>
      <c r="M291" s="8">
        <v>78729</v>
      </c>
      <c r="N291" s="41">
        <v>252</v>
      </c>
      <c r="O291" s="53">
        <v>10.96</v>
      </c>
      <c r="P291" s="31">
        <v>35180</v>
      </c>
      <c r="Q291" s="31"/>
      <c r="R291" s="31"/>
      <c r="S291" s="32" t="s">
        <v>2068</v>
      </c>
      <c r="T291" s="32" t="s">
        <v>2069</v>
      </c>
      <c r="U291" s="32" t="s">
        <v>2070</v>
      </c>
      <c r="V291" s="32" t="s">
        <v>3557</v>
      </c>
      <c r="AC291" s="40"/>
      <c r="AD291" s="8"/>
      <c r="AE291" s="8"/>
      <c r="AF291" s="36"/>
      <c r="AG291" s="8"/>
      <c r="AH291" s="6"/>
      <c r="AI291" s="10"/>
      <c r="AJ291" s="10"/>
      <c r="AK291" s="6"/>
      <c r="AL291" s="33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</row>
    <row r="292" spans="1:147">
      <c r="B292" s="14"/>
      <c r="C292" s="32"/>
      <c r="D292" s="33"/>
      <c r="E292" s="33">
        <v>10554144</v>
      </c>
      <c r="G292" s="14" t="s">
        <v>282</v>
      </c>
      <c r="H292" s="14" t="s">
        <v>4691</v>
      </c>
      <c r="I292" s="14" t="s">
        <v>283</v>
      </c>
      <c r="J292" s="32">
        <v>219614</v>
      </c>
      <c r="M292" s="8">
        <v>78703</v>
      </c>
      <c r="N292" s="41">
        <v>14</v>
      </c>
      <c r="O292" s="53">
        <v>1.1000000000000001</v>
      </c>
      <c r="P292" s="135">
        <v>40605</v>
      </c>
      <c r="Q292" s="135">
        <v>40819</v>
      </c>
      <c r="R292" s="31" t="s">
        <v>263</v>
      </c>
      <c r="S292" s="32" t="s">
        <v>127</v>
      </c>
      <c r="T292" s="32" t="s">
        <v>284</v>
      </c>
      <c r="U292" s="32" t="s">
        <v>178</v>
      </c>
      <c r="V292" s="32" t="s">
        <v>2582</v>
      </c>
      <c r="AC292" s="40"/>
      <c r="AD292" s="8"/>
      <c r="AE292" s="8"/>
      <c r="AF292" s="36"/>
      <c r="AG292" s="8"/>
      <c r="AH292" s="6"/>
      <c r="AI292" s="10"/>
      <c r="AJ292" s="10"/>
      <c r="AK292" s="6"/>
      <c r="AL292" s="33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</row>
    <row r="293" spans="1:147">
      <c r="B293" s="102"/>
      <c r="C293" s="32"/>
      <c r="D293" s="102"/>
      <c r="E293" s="132">
        <v>10821240</v>
      </c>
      <c r="F293" s="14"/>
      <c r="G293" s="133" t="s">
        <v>4550</v>
      </c>
      <c r="H293" s="133" t="s">
        <v>4692</v>
      </c>
      <c r="I293" s="133" t="s">
        <v>1634</v>
      </c>
      <c r="J293" s="134">
        <v>219716</v>
      </c>
      <c r="K293" s="14"/>
      <c r="M293" s="134" t="s">
        <v>4109</v>
      </c>
      <c r="N293" s="32">
        <v>19</v>
      </c>
      <c r="O293" s="145">
        <v>0.79</v>
      </c>
      <c r="P293" s="135">
        <v>41156</v>
      </c>
      <c r="R293" s="32" t="s">
        <v>4112</v>
      </c>
      <c r="S293" s="134" t="s">
        <v>4559</v>
      </c>
      <c r="T293" s="134" t="s">
        <v>4558</v>
      </c>
      <c r="U293" s="32" t="s">
        <v>915</v>
      </c>
      <c r="V293" s="32" t="s">
        <v>4582</v>
      </c>
      <c r="AC293" s="40"/>
      <c r="AD293" s="8"/>
      <c r="AE293" s="8"/>
      <c r="AF293" s="36"/>
      <c r="AG293" s="8"/>
      <c r="AH293" s="6"/>
      <c r="AI293" s="10"/>
      <c r="AJ293" s="10"/>
      <c r="AK293" s="6"/>
      <c r="AL293" s="33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</row>
    <row r="294" spans="1:147">
      <c r="B294" s="102"/>
      <c r="C294" s="32"/>
      <c r="D294" s="102"/>
      <c r="E294" s="33">
        <v>169603</v>
      </c>
      <c r="G294" s="14" t="s">
        <v>2021</v>
      </c>
      <c r="H294" s="14" t="s">
        <v>1069</v>
      </c>
      <c r="I294" s="14" t="s">
        <v>1070</v>
      </c>
      <c r="L294" s="14" t="s">
        <v>965</v>
      </c>
      <c r="M294" s="32">
        <v>78721</v>
      </c>
      <c r="N294" s="41">
        <v>250</v>
      </c>
      <c r="O294" s="53">
        <v>41.552999999999997</v>
      </c>
      <c r="P294" s="31">
        <v>36861</v>
      </c>
      <c r="Q294" s="31" t="s">
        <v>2869</v>
      </c>
      <c r="R294" s="31"/>
      <c r="S294" s="32" t="s">
        <v>1684</v>
      </c>
      <c r="T294" s="32" t="s">
        <v>1685</v>
      </c>
      <c r="U294" s="32" t="s">
        <v>3338</v>
      </c>
      <c r="V294" s="32" t="s">
        <v>3831</v>
      </c>
      <c r="AC294" s="40"/>
      <c r="AD294" s="8"/>
      <c r="AE294" s="8"/>
      <c r="AF294" s="36"/>
      <c r="AG294" s="8"/>
      <c r="AH294" s="6"/>
      <c r="AI294" s="10"/>
      <c r="AJ294" s="10"/>
      <c r="AK294" s="6"/>
      <c r="AL294" s="33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</row>
    <row r="295" spans="1:147">
      <c r="B295" s="102"/>
      <c r="C295" s="32"/>
      <c r="D295" s="102"/>
      <c r="E295" s="33">
        <v>217485</v>
      </c>
      <c r="G295" s="14" t="s">
        <v>2961</v>
      </c>
      <c r="H295" s="14" t="s">
        <v>2953</v>
      </c>
      <c r="I295" s="14" t="s">
        <v>2962</v>
      </c>
      <c r="L295" s="14" t="s">
        <v>2892</v>
      </c>
      <c r="M295" s="32">
        <v>78724</v>
      </c>
      <c r="N295" s="41">
        <v>208</v>
      </c>
      <c r="O295" s="53">
        <v>24.07</v>
      </c>
      <c r="P295" s="31">
        <v>37739</v>
      </c>
      <c r="Q295" s="106">
        <v>37923</v>
      </c>
      <c r="R295" s="31" t="s">
        <v>4365</v>
      </c>
      <c r="S295" s="32" t="s">
        <v>2951</v>
      </c>
      <c r="T295" s="32" t="s">
        <v>2952</v>
      </c>
      <c r="U295" s="32" t="s">
        <v>562</v>
      </c>
      <c r="V295" s="32" t="s">
        <v>477</v>
      </c>
      <c r="AC295" s="40"/>
      <c r="AD295" s="8"/>
      <c r="AE295" s="8"/>
      <c r="AF295" s="36"/>
      <c r="AG295" s="8"/>
      <c r="AH295" s="6"/>
      <c r="AI295" s="10"/>
      <c r="AJ295" s="10"/>
      <c r="AK295" s="6"/>
      <c r="AL295" s="33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</row>
    <row r="296" spans="1:147">
      <c r="B296" s="102"/>
      <c r="C296" s="32"/>
      <c r="D296" s="102"/>
      <c r="E296" s="33">
        <v>195621</v>
      </c>
      <c r="G296" s="14" t="s">
        <v>4383</v>
      </c>
      <c r="H296" s="14" t="s">
        <v>3894</v>
      </c>
      <c r="I296" s="14" t="s">
        <v>2330</v>
      </c>
      <c r="L296" s="14" t="s">
        <v>4384</v>
      </c>
      <c r="M296" s="32">
        <v>78745</v>
      </c>
      <c r="N296" s="32">
        <v>122</v>
      </c>
      <c r="O296" s="53">
        <v>7.21</v>
      </c>
      <c r="P296" s="31">
        <v>37321</v>
      </c>
      <c r="Q296" s="31">
        <v>37433</v>
      </c>
      <c r="R296" s="32" t="s">
        <v>753</v>
      </c>
      <c r="S296" s="32" t="s">
        <v>4385</v>
      </c>
      <c r="T296" s="32" t="s">
        <v>4386</v>
      </c>
      <c r="U296" s="32" t="s">
        <v>3338</v>
      </c>
      <c r="V296" s="32" t="s">
        <v>2326</v>
      </c>
      <c r="AC296" s="40"/>
      <c r="AD296" s="8"/>
      <c r="AE296" s="8"/>
      <c r="AF296" s="36"/>
      <c r="AG296" s="8"/>
      <c r="AH296" s="6"/>
      <c r="AI296" s="10"/>
      <c r="AJ296" s="10"/>
      <c r="AK296" s="6"/>
      <c r="AL296" s="33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</row>
    <row r="297" spans="1:147">
      <c r="B297" s="102"/>
      <c r="C297" s="32"/>
      <c r="D297" s="102"/>
      <c r="E297" s="132">
        <v>10781965</v>
      </c>
      <c r="F297" s="14"/>
      <c r="G297" s="133" t="s">
        <v>4476</v>
      </c>
      <c r="H297" s="133" t="s">
        <v>4502</v>
      </c>
      <c r="I297" s="133" t="s">
        <v>4519</v>
      </c>
      <c r="J297" s="134">
        <v>13350</v>
      </c>
      <c r="K297" s="133"/>
      <c r="M297" s="134">
        <v>78726</v>
      </c>
      <c r="N297" s="32">
        <v>351</v>
      </c>
      <c r="O297" s="136">
        <v>16.792999999999999</v>
      </c>
      <c r="P297" s="135">
        <v>41075</v>
      </c>
      <c r="R297" s="32" t="s">
        <v>4520</v>
      </c>
      <c r="S297" s="134" t="s">
        <v>4503</v>
      </c>
      <c r="T297" s="134" t="s">
        <v>120</v>
      </c>
      <c r="U297" s="32" t="s">
        <v>915</v>
      </c>
      <c r="V297" s="32" t="s">
        <v>4521</v>
      </c>
      <c r="AC297" s="40"/>
      <c r="AD297" s="8"/>
      <c r="AE297" s="8"/>
      <c r="AF297" s="36"/>
      <c r="AG297" s="8"/>
      <c r="AH297" s="6"/>
      <c r="AI297" s="10"/>
      <c r="AJ297" s="10"/>
      <c r="AK297" s="6"/>
      <c r="AL297" s="33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</row>
    <row r="298" spans="1:147">
      <c r="B298" s="102"/>
      <c r="C298" s="32"/>
      <c r="D298" s="102"/>
      <c r="E298" s="60">
        <v>251994</v>
      </c>
      <c r="G298" s="56" t="s">
        <v>2387</v>
      </c>
      <c r="H298" s="57" t="s">
        <v>2388</v>
      </c>
      <c r="I298" s="14" t="s">
        <v>2551</v>
      </c>
      <c r="J298" s="32">
        <v>473362</v>
      </c>
      <c r="L298" s="14" t="s">
        <v>1815</v>
      </c>
      <c r="M298" s="32">
        <v>78701</v>
      </c>
      <c r="N298" s="41">
        <v>122</v>
      </c>
      <c r="O298" s="53">
        <v>1.5880000000000001</v>
      </c>
      <c r="P298" s="31">
        <v>36755</v>
      </c>
      <c r="Q298" s="31">
        <v>38141</v>
      </c>
      <c r="R298" s="31" t="s">
        <v>4365</v>
      </c>
      <c r="S298" s="32" t="s">
        <v>4237</v>
      </c>
      <c r="T298" s="32" t="s">
        <v>1204</v>
      </c>
      <c r="U298" s="32" t="s">
        <v>3338</v>
      </c>
      <c r="V298" s="32" t="s">
        <v>1768</v>
      </c>
      <c r="AC298" s="40"/>
      <c r="AD298" s="8"/>
      <c r="AE298" s="8"/>
      <c r="AF298" s="36"/>
      <c r="AG298" s="8"/>
      <c r="AH298" s="6"/>
      <c r="AI298" s="10"/>
      <c r="AJ298" s="10"/>
      <c r="AK298" s="6"/>
      <c r="AL298" s="33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</row>
    <row r="299" spans="1:147">
      <c r="B299" s="102"/>
      <c r="C299" s="32"/>
      <c r="D299" s="102"/>
      <c r="E299" s="132">
        <v>10150332</v>
      </c>
      <c r="F299" s="14"/>
      <c r="G299" s="133" t="s">
        <v>3749</v>
      </c>
      <c r="H299" s="133" t="s">
        <v>3751</v>
      </c>
      <c r="I299" s="133" t="s">
        <v>3748</v>
      </c>
      <c r="J299" s="134">
        <v>3357528</v>
      </c>
      <c r="K299" s="134"/>
      <c r="L299" s="133"/>
      <c r="M299" s="134" t="s">
        <v>3750</v>
      </c>
      <c r="N299" s="134">
        <v>288</v>
      </c>
      <c r="O299" s="142">
        <v>22.38</v>
      </c>
      <c r="P299" s="135">
        <v>39587</v>
      </c>
      <c r="Q299" s="135">
        <v>39713</v>
      </c>
      <c r="R299" s="134" t="s">
        <v>1670</v>
      </c>
      <c r="S299" s="134" t="s">
        <v>2273</v>
      </c>
      <c r="T299" s="32" t="s">
        <v>2253</v>
      </c>
      <c r="U299" s="134" t="s">
        <v>914</v>
      </c>
      <c r="V299" s="32" t="s">
        <v>270</v>
      </c>
      <c r="AC299" s="40"/>
      <c r="AD299" s="8"/>
      <c r="AE299" s="8"/>
      <c r="AF299" s="36"/>
      <c r="AG299" s="8"/>
      <c r="AH299" s="6"/>
      <c r="AI299" s="10"/>
      <c r="AJ299" s="10"/>
      <c r="AK299" s="6"/>
      <c r="AL299" s="33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</row>
    <row r="300" spans="1:147">
      <c r="B300" s="102"/>
      <c r="C300" s="32"/>
      <c r="D300" s="102"/>
      <c r="E300" s="33">
        <v>174470</v>
      </c>
      <c r="G300" s="14" t="s">
        <v>1265</v>
      </c>
      <c r="H300" s="14" t="s">
        <v>3645</v>
      </c>
      <c r="I300" s="14" t="s">
        <v>985</v>
      </c>
      <c r="L300" s="14" t="s">
        <v>1266</v>
      </c>
      <c r="M300" s="32">
        <v>78751</v>
      </c>
      <c r="N300" s="41">
        <v>6</v>
      </c>
      <c r="O300" s="53">
        <v>0.27</v>
      </c>
      <c r="P300" s="31">
        <v>37088</v>
      </c>
      <c r="Q300" s="31">
        <v>37301</v>
      </c>
      <c r="R300" s="32" t="s">
        <v>753</v>
      </c>
      <c r="S300" s="32" t="s">
        <v>3422</v>
      </c>
      <c r="T300" s="32" t="s">
        <v>3423</v>
      </c>
      <c r="U300" s="32" t="s">
        <v>3338</v>
      </c>
      <c r="V300" s="32" t="s">
        <v>3036</v>
      </c>
      <c r="AC300" s="40"/>
      <c r="AD300" s="8"/>
      <c r="AE300" s="8"/>
      <c r="AF300" s="36"/>
      <c r="AG300" s="8"/>
      <c r="AH300" s="6"/>
      <c r="AI300" s="10"/>
      <c r="AJ300" s="10"/>
      <c r="AK300" s="6"/>
      <c r="AL300" s="33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</row>
    <row r="301" spans="1:147">
      <c r="B301" s="102"/>
      <c r="C301" s="32"/>
      <c r="D301" s="102"/>
      <c r="E301" s="58" t="s">
        <v>2407</v>
      </c>
      <c r="G301" s="56" t="s">
        <v>1707</v>
      </c>
      <c r="H301" s="56" t="s">
        <v>2406</v>
      </c>
      <c r="I301" s="56" t="s">
        <v>2969</v>
      </c>
      <c r="J301" s="93">
        <v>274988</v>
      </c>
      <c r="K301" s="93"/>
      <c r="L301" s="56" t="s">
        <v>2969</v>
      </c>
      <c r="M301" s="93">
        <v>78703</v>
      </c>
      <c r="N301" s="93">
        <v>146</v>
      </c>
      <c r="O301" s="100">
        <v>3.18</v>
      </c>
      <c r="P301" s="59">
        <v>38859</v>
      </c>
      <c r="Q301" s="59">
        <v>39181</v>
      </c>
      <c r="R301" s="32" t="s">
        <v>4112</v>
      </c>
      <c r="S301" s="94" t="s">
        <v>1924</v>
      </c>
      <c r="T301" s="94" t="s">
        <v>2556</v>
      </c>
      <c r="U301" s="32" t="s">
        <v>3338</v>
      </c>
      <c r="V301" s="32" t="s">
        <v>1829</v>
      </c>
      <c r="AC301" s="40"/>
      <c r="AD301" s="8"/>
      <c r="AE301" s="8"/>
      <c r="AF301" s="36"/>
      <c r="AG301" s="8"/>
      <c r="AH301" s="6"/>
      <c r="AI301" s="10"/>
      <c r="AJ301" s="10"/>
      <c r="AK301" s="6"/>
      <c r="AL301" s="33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</row>
    <row r="302" spans="1:147">
      <c r="B302" s="102"/>
      <c r="C302" s="32"/>
      <c r="D302" s="102"/>
      <c r="G302" s="14" t="s">
        <v>3641</v>
      </c>
      <c r="H302" s="14" t="s">
        <v>1653</v>
      </c>
      <c r="I302" s="14" t="s">
        <v>1654</v>
      </c>
      <c r="L302" s="14" t="s">
        <v>837</v>
      </c>
      <c r="M302" s="32">
        <v>78703</v>
      </c>
      <c r="N302" s="41">
        <v>301</v>
      </c>
      <c r="O302" s="53">
        <v>5.130000114440918</v>
      </c>
      <c r="P302" s="31">
        <v>36011</v>
      </c>
      <c r="Q302" s="31">
        <v>36472</v>
      </c>
      <c r="R302" s="31"/>
      <c r="S302" s="32" t="s">
        <v>1655</v>
      </c>
      <c r="T302" s="32" t="s">
        <v>4121</v>
      </c>
      <c r="U302" s="32" t="s">
        <v>562</v>
      </c>
      <c r="V302" s="32" t="s">
        <v>3566</v>
      </c>
      <c r="AC302" s="40"/>
      <c r="AD302" s="8"/>
      <c r="AE302" s="8"/>
      <c r="AF302" s="36"/>
      <c r="AG302" s="8"/>
      <c r="AH302" s="6"/>
      <c r="AI302" s="10"/>
      <c r="AJ302" s="10"/>
      <c r="AK302" s="6"/>
      <c r="AL302" s="33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</row>
    <row r="303" spans="1:147">
      <c r="B303" s="102"/>
      <c r="C303" s="32"/>
      <c r="D303" s="102"/>
      <c r="E303" s="58" t="s">
        <v>3766</v>
      </c>
      <c r="G303" s="56" t="s">
        <v>3274</v>
      </c>
      <c r="H303" s="57" t="s">
        <v>2754</v>
      </c>
      <c r="I303" s="133" t="s">
        <v>3640</v>
      </c>
      <c r="J303" s="134">
        <v>3324587</v>
      </c>
      <c r="K303" s="93"/>
      <c r="L303" s="56"/>
      <c r="M303" s="93">
        <v>78703</v>
      </c>
      <c r="N303" s="93">
        <v>292</v>
      </c>
      <c r="O303" s="100">
        <v>4.5199999999999996</v>
      </c>
      <c r="P303" s="59">
        <v>39219</v>
      </c>
      <c r="Q303" s="115">
        <v>39493</v>
      </c>
      <c r="R303" s="32" t="s">
        <v>4112</v>
      </c>
      <c r="S303" s="94" t="s">
        <v>2755</v>
      </c>
      <c r="T303" s="32" t="s">
        <v>2756</v>
      </c>
      <c r="U303" s="32" t="s">
        <v>3338</v>
      </c>
      <c r="V303" s="94" t="s">
        <v>2284</v>
      </c>
      <c r="AC303" s="40"/>
      <c r="AD303" s="8"/>
      <c r="AE303" s="8"/>
      <c r="AF303" s="36"/>
      <c r="AG303" s="8"/>
      <c r="AH303" s="6"/>
      <c r="AI303" s="10"/>
      <c r="AJ303" s="10"/>
      <c r="AK303" s="6"/>
      <c r="AL303" s="33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</row>
    <row r="304" spans="1:147">
      <c r="B304" s="102"/>
      <c r="C304" s="32"/>
      <c r="D304" s="102"/>
      <c r="G304" s="14" t="s">
        <v>4122</v>
      </c>
      <c r="H304" s="14" t="s">
        <v>1363</v>
      </c>
      <c r="I304" s="14" t="s">
        <v>1364</v>
      </c>
      <c r="L304" s="14" t="s">
        <v>838</v>
      </c>
      <c r="M304" s="32">
        <v>78759</v>
      </c>
      <c r="N304" s="41">
        <v>256</v>
      </c>
      <c r="O304" s="53">
        <v>32.299999999999997</v>
      </c>
      <c r="P304" s="31">
        <v>34149</v>
      </c>
      <c r="Q304" s="31">
        <v>35325</v>
      </c>
      <c r="R304" s="31"/>
      <c r="S304" s="32" t="s">
        <v>1331</v>
      </c>
      <c r="T304" s="32" t="s">
        <v>1223</v>
      </c>
      <c r="U304" s="32" t="s">
        <v>3338</v>
      </c>
      <c r="V304" s="32" t="s">
        <v>3545</v>
      </c>
      <c r="AC304" s="40"/>
      <c r="AD304" s="8"/>
      <c r="AE304" s="8"/>
      <c r="AF304" s="36"/>
      <c r="AG304" s="8"/>
      <c r="AH304" s="6"/>
      <c r="AI304" s="10"/>
      <c r="AJ304" s="10"/>
      <c r="AK304" s="6"/>
      <c r="AL304" s="33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</row>
    <row r="305" spans="2:147">
      <c r="B305" s="102"/>
      <c r="C305" s="32"/>
      <c r="D305" s="102"/>
      <c r="E305" s="58" t="s">
        <v>3533</v>
      </c>
      <c r="G305" s="56" t="s">
        <v>725</v>
      </c>
      <c r="H305" s="56" t="s">
        <v>3139</v>
      </c>
      <c r="I305" s="56" t="s">
        <v>3456</v>
      </c>
      <c r="J305" s="93">
        <v>389204</v>
      </c>
      <c r="K305" s="93"/>
      <c r="L305" s="56" t="s">
        <v>3456</v>
      </c>
      <c r="M305" s="93">
        <v>78703</v>
      </c>
      <c r="N305" s="93">
        <v>175</v>
      </c>
      <c r="O305" s="100">
        <v>2.2200000000000002</v>
      </c>
      <c r="P305" s="59">
        <v>39145</v>
      </c>
      <c r="Q305" s="59">
        <v>39387</v>
      </c>
      <c r="R305" s="94" t="s">
        <v>1615</v>
      </c>
      <c r="S305" s="94" t="s">
        <v>590</v>
      </c>
      <c r="T305" s="32" t="s">
        <v>3253</v>
      </c>
      <c r="U305" s="32" t="s">
        <v>3338</v>
      </c>
      <c r="V305" s="94" t="s">
        <v>2285</v>
      </c>
      <c r="AC305" s="40"/>
      <c r="AD305" s="8"/>
      <c r="AE305" s="8"/>
      <c r="AF305" s="36"/>
      <c r="AG305" s="8"/>
      <c r="AH305" s="6"/>
      <c r="AI305" s="10"/>
      <c r="AJ305" s="10"/>
      <c r="AK305" s="6"/>
      <c r="AL305" s="33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</row>
    <row r="306" spans="2:147">
      <c r="B306" s="102"/>
      <c r="C306" s="32"/>
      <c r="D306" s="102"/>
      <c r="E306" s="33" t="s">
        <v>2061</v>
      </c>
      <c r="G306" s="133" t="s">
        <v>3735</v>
      </c>
      <c r="H306" s="14" t="s">
        <v>2062</v>
      </c>
      <c r="I306" s="14" t="s">
        <v>41</v>
      </c>
      <c r="J306" s="32">
        <v>624290</v>
      </c>
      <c r="M306" s="32">
        <v>78701</v>
      </c>
      <c r="N306" s="32">
        <v>221</v>
      </c>
      <c r="O306" s="53">
        <v>1.26</v>
      </c>
      <c r="P306" s="59">
        <v>39514</v>
      </c>
      <c r="Q306" s="14"/>
      <c r="R306" s="134" t="s">
        <v>1562</v>
      </c>
      <c r="S306" s="32" t="s">
        <v>788</v>
      </c>
      <c r="T306" s="32" t="s">
        <v>789</v>
      </c>
      <c r="U306" s="134" t="s">
        <v>562</v>
      </c>
      <c r="V306" s="32" t="s">
        <v>3923</v>
      </c>
      <c r="AC306" s="40"/>
      <c r="AD306" s="8"/>
      <c r="AE306" s="8"/>
      <c r="AF306" s="36"/>
      <c r="AG306" s="8"/>
      <c r="AH306" s="6"/>
      <c r="AI306" s="10"/>
      <c r="AJ306" s="10"/>
      <c r="AK306" s="6"/>
      <c r="AL306" s="33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</row>
    <row r="307" spans="2:147">
      <c r="B307" s="102"/>
      <c r="C307" s="32"/>
      <c r="D307" s="102"/>
      <c r="E307" s="60">
        <v>287670</v>
      </c>
      <c r="G307" s="56" t="s">
        <v>760</v>
      </c>
      <c r="H307" s="57" t="s">
        <v>1784</v>
      </c>
      <c r="I307" s="56" t="s">
        <v>761</v>
      </c>
      <c r="J307" s="93"/>
      <c r="K307" s="93"/>
      <c r="L307" s="56" t="s">
        <v>761</v>
      </c>
      <c r="M307" s="32">
        <v>78746</v>
      </c>
      <c r="N307" s="93">
        <v>175</v>
      </c>
      <c r="O307" s="100">
        <v>16.498999999999999</v>
      </c>
      <c r="P307" s="59">
        <v>38700</v>
      </c>
      <c r="Q307" s="59">
        <v>38994</v>
      </c>
      <c r="R307" s="32" t="s">
        <v>4365</v>
      </c>
      <c r="S307" s="94" t="s">
        <v>1785</v>
      </c>
      <c r="T307" s="32" t="s">
        <v>1786</v>
      </c>
      <c r="U307" s="32" t="s">
        <v>3338</v>
      </c>
      <c r="V307" s="32" t="s">
        <v>3635</v>
      </c>
      <c r="AC307" s="40"/>
      <c r="AD307" s="8"/>
      <c r="AE307" s="8"/>
      <c r="AF307" s="36"/>
      <c r="AG307" s="8"/>
      <c r="AH307" s="6"/>
      <c r="AI307" s="10"/>
      <c r="AJ307" s="10"/>
      <c r="AK307" s="6"/>
      <c r="AL307" s="33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</row>
    <row r="308" spans="2:147">
      <c r="B308" s="102"/>
      <c r="C308" s="32"/>
      <c r="D308" s="102"/>
      <c r="G308" s="14" t="s">
        <v>1365</v>
      </c>
      <c r="H308" s="14" t="s">
        <v>1366</v>
      </c>
      <c r="I308" s="14" t="s">
        <v>1367</v>
      </c>
      <c r="L308" s="14" t="s">
        <v>839</v>
      </c>
      <c r="M308" s="32">
        <v>78735</v>
      </c>
      <c r="N308" s="41">
        <v>390</v>
      </c>
      <c r="O308" s="53">
        <v>30.81</v>
      </c>
      <c r="P308" s="31">
        <v>34670</v>
      </c>
      <c r="Q308" s="31">
        <v>34961</v>
      </c>
      <c r="R308" s="31"/>
      <c r="S308" s="32" t="s">
        <v>2564</v>
      </c>
      <c r="T308" s="32" t="s">
        <v>2565</v>
      </c>
      <c r="U308" s="32" t="s">
        <v>3338</v>
      </c>
      <c r="V308" s="32" t="s">
        <v>3551</v>
      </c>
      <c r="AC308" s="40"/>
      <c r="AD308" s="8"/>
      <c r="AE308" s="8"/>
      <c r="AF308" s="36"/>
      <c r="AG308" s="8"/>
      <c r="AH308" s="6"/>
      <c r="AI308" s="10"/>
      <c r="AJ308" s="10"/>
      <c r="AK308" s="6"/>
      <c r="AL308" s="33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</row>
    <row r="309" spans="2:147">
      <c r="B309" s="102"/>
      <c r="C309" s="32"/>
      <c r="D309" s="102"/>
      <c r="E309" s="33">
        <v>107543</v>
      </c>
      <c r="G309" s="14" t="s">
        <v>674</v>
      </c>
      <c r="H309" s="14" t="s">
        <v>3215</v>
      </c>
      <c r="I309" s="14" t="s">
        <v>1690</v>
      </c>
      <c r="L309" s="14" t="s">
        <v>840</v>
      </c>
      <c r="M309" s="32">
        <v>78750</v>
      </c>
      <c r="N309" s="41">
        <v>59</v>
      </c>
      <c r="O309" s="53">
        <v>3.52</v>
      </c>
      <c r="P309" s="31">
        <v>36444</v>
      </c>
      <c r="Q309" s="31">
        <v>36584</v>
      </c>
      <c r="R309" s="31"/>
      <c r="S309" s="32" t="s">
        <v>675</v>
      </c>
      <c r="T309" s="32" t="s">
        <v>679</v>
      </c>
      <c r="U309" s="32" t="s">
        <v>3338</v>
      </c>
      <c r="V309" s="32" t="s">
        <v>2842</v>
      </c>
      <c r="AC309" s="40"/>
      <c r="AD309" s="8"/>
      <c r="AE309" s="8"/>
      <c r="AF309" s="36"/>
      <c r="AG309" s="8"/>
      <c r="AH309" s="6"/>
      <c r="AI309" s="10"/>
      <c r="AJ309" s="10"/>
      <c r="AK309" s="6"/>
      <c r="AL309" s="33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</row>
    <row r="310" spans="2:147">
      <c r="B310" s="102"/>
      <c r="C310" s="32"/>
      <c r="D310" s="102"/>
      <c r="G310" s="14" t="s">
        <v>1368</v>
      </c>
      <c r="H310" s="14" t="s">
        <v>1369</v>
      </c>
      <c r="I310" s="14" t="s">
        <v>1370</v>
      </c>
      <c r="L310" s="14" t="s">
        <v>841</v>
      </c>
      <c r="M310" s="32">
        <v>78724</v>
      </c>
      <c r="N310" s="41">
        <v>200</v>
      </c>
      <c r="O310" s="53">
        <v>24.2</v>
      </c>
      <c r="P310" s="31">
        <v>35468</v>
      </c>
      <c r="Q310" s="31">
        <v>35726</v>
      </c>
      <c r="R310" s="31"/>
      <c r="S310" s="32" t="s">
        <v>1371</v>
      </c>
      <c r="T310" s="32" t="s">
        <v>1372</v>
      </c>
      <c r="U310" s="32" t="s">
        <v>3338</v>
      </c>
      <c r="V310" s="32" t="s">
        <v>3560</v>
      </c>
      <c r="AC310" s="40"/>
      <c r="AD310" s="8"/>
      <c r="AE310" s="8"/>
      <c r="AF310" s="36"/>
      <c r="AG310" s="8"/>
      <c r="AH310" s="6"/>
      <c r="AI310" s="10"/>
      <c r="AJ310" s="10"/>
      <c r="AK310" s="6"/>
      <c r="AL310" s="33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</row>
    <row r="311" spans="2:147">
      <c r="B311" s="102"/>
      <c r="C311" s="32"/>
      <c r="D311" s="102"/>
      <c r="E311" s="132">
        <v>10605889</v>
      </c>
      <c r="F311" s="14"/>
      <c r="G311" s="133" t="s">
        <v>212</v>
      </c>
      <c r="H311" s="133" t="s">
        <v>530</v>
      </c>
      <c r="I311" s="133" t="s">
        <v>211</v>
      </c>
      <c r="J311" s="134">
        <v>732962</v>
      </c>
      <c r="K311" s="14"/>
      <c r="M311" s="134" t="s">
        <v>547</v>
      </c>
      <c r="N311" s="32">
        <v>202</v>
      </c>
      <c r="O311" s="136">
        <v>2.3553000000000002</v>
      </c>
      <c r="P311" s="135">
        <v>40709</v>
      </c>
      <c r="Q311" s="135">
        <v>40882</v>
      </c>
      <c r="R311" s="134" t="s">
        <v>4365</v>
      </c>
      <c r="S311" s="134" t="s">
        <v>2541</v>
      </c>
      <c r="T311" s="134" t="s">
        <v>222</v>
      </c>
      <c r="U311" s="134" t="s">
        <v>178</v>
      </c>
      <c r="V311" s="32" t="s">
        <v>3163</v>
      </c>
      <c r="AC311" s="40"/>
      <c r="AD311" s="8"/>
      <c r="AE311" s="8"/>
      <c r="AF311" s="36"/>
      <c r="AG311" s="8"/>
      <c r="AH311" s="6"/>
      <c r="AI311" s="10"/>
      <c r="AJ311" s="10"/>
      <c r="AK311" s="6"/>
      <c r="AL311" s="33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</row>
    <row r="312" spans="2:147">
      <c r="B312" s="102"/>
      <c r="C312" s="32"/>
      <c r="D312" s="102"/>
      <c r="E312" s="132">
        <v>10383167</v>
      </c>
      <c r="F312" s="14"/>
      <c r="G312" s="133" t="s">
        <v>2192</v>
      </c>
      <c r="H312" s="133" t="s">
        <v>2530</v>
      </c>
      <c r="I312" s="133" t="s">
        <v>2531</v>
      </c>
      <c r="J312" s="134">
        <v>817730</v>
      </c>
      <c r="K312" s="14"/>
      <c r="M312" s="134">
        <v>78704</v>
      </c>
      <c r="N312" s="134">
        <v>10</v>
      </c>
      <c r="O312" s="145">
        <v>1.1000000000000001</v>
      </c>
      <c r="P312" s="59">
        <v>40178</v>
      </c>
      <c r="Q312" s="59">
        <v>40497</v>
      </c>
      <c r="R312" s="32"/>
      <c r="S312" s="134" t="s">
        <v>3064</v>
      </c>
      <c r="T312" s="134" t="s">
        <v>4190</v>
      </c>
      <c r="U312" s="134" t="s">
        <v>178</v>
      </c>
      <c r="V312" s="32" t="s">
        <v>3578</v>
      </c>
      <c r="AC312" s="40"/>
      <c r="AD312" s="8"/>
      <c r="AE312" s="8"/>
      <c r="AF312" s="36"/>
      <c r="AG312" s="8"/>
      <c r="AH312" s="6"/>
      <c r="AI312" s="10"/>
      <c r="AJ312" s="10"/>
      <c r="AK312" s="6"/>
      <c r="AL312" s="33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</row>
    <row r="313" spans="2:147">
      <c r="B313" s="102"/>
      <c r="C313" s="32"/>
      <c r="D313" s="102"/>
      <c r="G313" s="14" t="s">
        <v>362</v>
      </c>
      <c r="H313" s="14" t="s">
        <v>363</v>
      </c>
      <c r="I313" s="14" t="s">
        <v>364</v>
      </c>
      <c r="J313" s="134">
        <v>817694</v>
      </c>
      <c r="M313" s="32">
        <v>78704</v>
      </c>
      <c r="N313" s="41">
        <v>10</v>
      </c>
      <c r="O313" s="53">
        <v>1.1000000000000001</v>
      </c>
      <c r="P313" s="31">
        <v>35955</v>
      </c>
      <c r="Q313" s="31">
        <v>36124</v>
      </c>
      <c r="R313" s="31"/>
      <c r="S313" s="32" t="s">
        <v>1373</v>
      </c>
      <c r="T313" s="32" t="s">
        <v>1374</v>
      </c>
      <c r="U313" s="32" t="s">
        <v>3338</v>
      </c>
      <c r="V313" s="32" t="s">
        <v>3565</v>
      </c>
      <c r="AC313" s="40"/>
      <c r="AD313" s="8"/>
      <c r="AE313" s="8"/>
      <c r="AF313" s="36"/>
      <c r="AG313" s="8"/>
      <c r="AH313" s="6"/>
      <c r="AI313" s="10"/>
      <c r="AJ313" s="10"/>
      <c r="AK313" s="6"/>
      <c r="AL313" s="33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</row>
    <row r="314" spans="2:147">
      <c r="B314" s="102"/>
      <c r="C314" s="32"/>
      <c r="D314" s="102"/>
      <c r="E314" s="60">
        <v>305479</v>
      </c>
      <c r="G314" s="60" t="s">
        <v>2430</v>
      </c>
      <c r="H314" s="60" t="s">
        <v>1290</v>
      </c>
      <c r="I314" s="60" t="s">
        <v>2431</v>
      </c>
      <c r="J314" s="93"/>
      <c r="K314" s="93"/>
      <c r="L314" s="60" t="s">
        <v>2431</v>
      </c>
      <c r="M314" s="93">
        <v>78704</v>
      </c>
      <c r="N314" s="93">
        <v>10</v>
      </c>
      <c r="O314" s="100">
        <v>1.06</v>
      </c>
      <c r="P314" s="115">
        <v>38995</v>
      </c>
      <c r="Q314" s="60"/>
      <c r="R314" s="93" t="s">
        <v>4112</v>
      </c>
      <c r="S314" s="93" t="s">
        <v>1560</v>
      </c>
      <c r="T314" s="93" t="s">
        <v>1561</v>
      </c>
      <c r="U314" s="94" t="s">
        <v>562</v>
      </c>
      <c r="V314" s="32" t="s">
        <v>4362</v>
      </c>
      <c r="AC314" s="40"/>
      <c r="AD314" s="8"/>
      <c r="AE314" s="8"/>
      <c r="AF314" s="36"/>
      <c r="AG314" s="8"/>
      <c r="AH314" s="6"/>
      <c r="AI314" s="10"/>
      <c r="AJ314" s="10"/>
      <c r="AK314" s="6"/>
      <c r="AL314" s="33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</row>
    <row r="315" spans="2:147">
      <c r="B315" s="102"/>
      <c r="C315" s="32"/>
      <c r="D315" s="102"/>
      <c r="E315" s="58" t="s">
        <v>1747</v>
      </c>
      <c r="G315" s="14" t="s">
        <v>646</v>
      </c>
      <c r="H315" s="14" t="s">
        <v>1748</v>
      </c>
      <c r="I315" s="14" t="s">
        <v>800</v>
      </c>
      <c r="J315" s="32">
        <v>427976</v>
      </c>
      <c r="L315" s="56" t="s">
        <v>3872</v>
      </c>
      <c r="M315" s="32">
        <v>78703</v>
      </c>
      <c r="N315" s="32">
        <v>160</v>
      </c>
      <c r="O315" s="53">
        <v>1.85</v>
      </c>
      <c r="P315" s="59">
        <v>38349</v>
      </c>
      <c r="Q315" s="59">
        <v>38630</v>
      </c>
      <c r="R315" s="32" t="s">
        <v>1700</v>
      </c>
      <c r="S315" s="32" t="s">
        <v>593</v>
      </c>
      <c r="T315" s="32" t="s">
        <v>594</v>
      </c>
      <c r="U315" s="32" t="s">
        <v>3338</v>
      </c>
      <c r="V315" s="32" t="s">
        <v>597</v>
      </c>
      <c r="AC315" s="40"/>
      <c r="AD315" s="8"/>
      <c r="AE315" s="8"/>
      <c r="AF315" s="36"/>
      <c r="AG315" s="8"/>
      <c r="AH315" s="6"/>
      <c r="AI315" s="10"/>
      <c r="AJ315" s="10"/>
      <c r="AK315" s="6"/>
      <c r="AL315" s="33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</row>
    <row r="316" spans="2:147">
      <c r="B316" s="102"/>
      <c r="C316" s="32"/>
      <c r="D316" s="102"/>
      <c r="E316" s="58">
        <v>10508103</v>
      </c>
      <c r="G316" s="14" t="s">
        <v>2226</v>
      </c>
      <c r="H316" s="14" t="s">
        <v>2227</v>
      </c>
      <c r="I316" s="14" t="s">
        <v>2228</v>
      </c>
      <c r="J316" s="32">
        <v>614122</v>
      </c>
      <c r="L316" s="56"/>
      <c r="M316" s="32">
        <v>78705</v>
      </c>
      <c r="N316" s="32">
        <f>53+21+32+16+12</f>
        <v>134</v>
      </c>
      <c r="O316" s="53">
        <v>1.1299999999999999</v>
      </c>
      <c r="P316" s="59">
        <v>40478</v>
      </c>
      <c r="Q316" s="59">
        <v>40623</v>
      </c>
      <c r="R316" s="32" t="s">
        <v>3755</v>
      </c>
      <c r="S316" s="32" t="s">
        <v>2229</v>
      </c>
      <c r="T316" s="32" t="s">
        <v>2230</v>
      </c>
      <c r="U316" s="32" t="s">
        <v>3338</v>
      </c>
      <c r="V316" s="32" t="s">
        <v>2581</v>
      </c>
      <c r="AC316" s="40"/>
      <c r="AD316" s="8"/>
      <c r="AE316" s="8"/>
      <c r="AF316" s="36"/>
      <c r="AG316" s="8"/>
      <c r="AH316" s="6"/>
      <c r="AI316" s="10"/>
      <c r="AJ316" s="10"/>
      <c r="AK316" s="6"/>
      <c r="AL316" s="33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</row>
    <row r="317" spans="2:147">
      <c r="B317" s="102"/>
      <c r="C317" s="32"/>
      <c r="D317" s="102"/>
      <c r="G317" s="14" t="s">
        <v>1380</v>
      </c>
      <c r="H317" s="14" t="s">
        <v>1381</v>
      </c>
      <c r="I317" s="14" t="s">
        <v>1382</v>
      </c>
      <c r="L317" s="14" t="s">
        <v>843</v>
      </c>
      <c r="M317" s="32">
        <v>78759</v>
      </c>
      <c r="N317" s="41">
        <v>405</v>
      </c>
      <c r="O317" s="53">
        <v>14.42</v>
      </c>
      <c r="P317" s="31">
        <v>34204</v>
      </c>
      <c r="Q317" s="31">
        <v>34383</v>
      </c>
      <c r="R317" s="31"/>
      <c r="S317" s="32" t="s">
        <v>1383</v>
      </c>
      <c r="T317" s="32" t="s">
        <v>1384</v>
      </c>
      <c r="U317" s="32" t="s">
        <v>3338</v>
      </c>
      <c r="V317" s="32" t="s">
        <v>3546</v>
      </c>
      <c r="AC317" s="40"/>
      <c r="AD317" s="8"/>
      <c r="AE317" s="8"/>
      <c r="AF317" s="36"/>
      <c r="AG317" s="8"/>
      <c r="AH317" s="6"/>
      <c r="AI317" s="10"/>
      <c r="AJ317" s="10"/>
      <c r="AK317" s="6"/>
      <c r="AL317" s="33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</row>
    <row r="318" spans="2:147">
      <c r="B318" s="102"/>
      <c r="C318" s="32"/>
      <c r="D318" s="102"/>
      <c r="E318" s="132" t="s">
        <v>4560</v>
      </c>
      <c r="F318" s="14"/>
      <c r="G318" s="133" t="s">
        <v>4531</v>
      </c>
      <c r="H318" s="133" t="s">
        <v>1317</v>
      </c>
      <c r="I318" s="133" t="s">
        <v>4191</v>
      </c>
      <c r="J318" s="134">
        <v>232472</v>
      </c>
      <c r="K318" s="133"/>
      <c r="M318" s="134" t="s">
        <v>4192</v>
      </c>
      <c r="N318" s="32">
        <v>10</v>
      </c>
      <c r="O318" s="141">
        <v>1.08</v>
      </c>
      <c r="P318" s="135">
        <v>39766</v>
      </c>
      <c r="Q318" s="135">
        <v>40077</v>
      </c>
      <c r="R318" s="134" t="s">
        <v>263</v>
      </c>
      <c r="S318" s="134" t="s">
        <v>4193</v>
      </c>
      <c r="T318" s="134" t="s">
        <v>4194</v>
      </c>
      <c r="U318" s="134" t="s">
        <v>914</v>
      </c>
      <c r="V318" s="32" t="s">
        <v>2281</v>
      </c>
      <c r="AC318" s="40"/>
      <c r="AD318" s="8"/>
      <c r="AE318" s="8"/>
      <c r="AF318" s="36"/>
      <c r="AG318" s="8"/>
      <c r="AH318" s="6"/>
      <c r="AI318" s="10"/>
      <c r="AJ318" s="10"/>
      <c r="AK318" s="6"/>
      <c r="AL318" s="33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</row>
    <row r="319" spans="2:147">
      <c r="B319" s="102"/>
      <c r="C319" s="32"/>
      <c r="D319" s="102"/>
      <c r="E319" s="58" t="s">
        <v>3067</v>
      </c>
      <c r="G319" s="56" t="s">
        <v>811</v>
      </c>
      <c r="H319" s="56" t="s">
        <v>3348</v>
      </c>
      <c r="I319" s="33" t="s">
        <v>1459</v>
      </c>
      <c r="J319" s="32">
        <v>3254605</v>
      </c>
      <c r="L319" s="56" t="s">
        <v>3349</v>
      </c>
      <c r="M319" s="32">
        <v>78741</v>
      </c>
      <c r="N319" s="32">
        <v>156</v>
      </c>
      <c r="O319" s="100">
        <v>8.5399999999999991</v>
      </c>
      <c r="P319" s="59">
        <v>38932</v>
      </c>
      <c r="Q319" s="59">
        <v>39248</v>
      </c>
      <c r="R319" s="59" t="s">
        <v>2033</v>
      </c>
      <c r="S319" s="94" t="s">
        <v>3350</v>
      </c>
      <c r="T319" s="94" t="s">
        <v>3464</v>
      </c>
      <c r="U319" s="94" t="s">
        <v>914</v>
      </c>
      <c r="V319" s="32" t="s">
        <v>777</v>
      </c>
      <c r="AC319" s="40"/>
      <c r="AD319" s="8"/>
      <c r="AE319" s="8"/>
      <c r="AF319" s="36"/>
      <c r="AG319" s="8"/>
      <c r="AH319" s="6"/>
      <c r="AI319" s="10"/>
      <c r="AJ319" s="10"/>
      <c r="AK319" s="6"/>
      <c r="AL319" s="33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</row>
    <row r="320" spans="2:147">
      <c r="B320" s="102"/>
      <c r="C320" s="32"/>
      <c r="D320" s="102"/>
      <c r="E320" s="33">
        <v>172975</v>
      </c>
      <c r="G320" s="14" t="s">
        <v>1267</v>
      </c>
      <c r="H320" s="14" t="s">
        <v>1080</v>
      </c>
      <c r="I320" s="14" t="s">
        <v>4045</v>
      </c>
      <c r="L320" s="14" t="s">
        <v>3127</v>
      </c>
      <c r="M320" s="8">
        <v>78741</v>
      </c>
      <c r="N320" s="41">
        <v>184</v>
      </c>
      <c r="O320" s="53">
        <v>10.8</v>
      </c>
      <c r="P320" s="31">
        <v>36986</v>
      </c>
      <c r="Q320" s="31">
        <v>37161</v>
      </c>
      <c r="R320" s="32" t="s">
        <v>753</v>
      </c>
      <c r="S320" s="32" t="s">
        <v>1268</v>
      </c>
      <c r="T320" s="32" t="s">
        <v>1269</v>
      </c>
      <c r="U320" s="32" t="s">
        <v>3338</v>
      </c>
      <c r="V320" s="32" t="s">
        <v>1090</v>
      </c>
      <c r="AC320" s="40"/>
      <c r="AD320" s="8"/>
      <c r="AE320" s="8"/>
      <c r="AF320" s="36"/>
      <c r="AG320" s="8"/>
      <c r="AH320" s="6"/>
      <c r="AI320" s="10"/>
      <c r="AJ320" s="10"/>
      <c r="AK320" s="6"/>
      <c r="AL320" s="33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</row>
    <row r="321" spans="1:147">
      <c r="B321" s="102"/>
      <c r="C321" s="32"/>
      <c r="D321" s="102"/>
      <c r="E321" s="132">
        <v>10867325</v>
      </c>
      <c r="F321" s="14"/>
      <c r="G321" s="133" t="s">
        <v>4622</v>
      </c>
      <c r="H321" s="133" t="s">
        <v>4620</v>
      </c>
      <c r="I321" s="133" t="s">
        <v>4621</v>
      </c>
      <c r="J321" s="134">
        <v>3254605</v>
      </c>
      <c r="K321" s="14"/>
      <c r="M321" s="134" t="s">
        <v>4110</v>
      </c>
      <c r="N321" s="32">
        <v>156</v>
      </c>
      <c r="O321" s="136">
        <v>18.100000000000001</v>
      </c>
      <c r="P321" s="135">
        <v>41248</v>
      </c>
      <c r="R321" s="32" t="s">
        <v>4112</v>
      </c>
      <c r="S321" s="134" t="s">
        <v>4672</v>
      </c>
      <c r="T321" s="134" t="s">
        <v>2249</v>
      </c>
      <c r="U321" s="32" t="s">
        <v>915</v>
      </c>
      <c r="V321" s="32" t="s">
        <v>4713</v>
      </c>
      <c r="AC321" s="40"/>
      <c r="AD321" s="8"/>
      <c r="AE321" s="8"/>
      <c r="AF321" s="36"/>
      <c r="AG321" s="8"/>
      <c r="AH321" s="6"/>
      <c r="AI321" s="10"/>
      <c r="AJ321" s="10"/>
      <c r="AK321" s="6"/>
      <c r="AL321" s="33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</row>
    <row r="322" spans="1:147">
      <c r="B322" s="102"/>
      <c r="C322" s="32"/>
      <c r="D322" s="102"/>
      <c r="G322" s="14" t="s">
        <v>1385</v>
      </c>
      <c r="H322" s="14" t="s">
        <v>1386</v>
      </c>
      <c r="I322" s="14" t="s">
        <v>1387</v>
      </c>
      <c r="L322" s="14" t="s">
        <v>844</v>
      </c>
      <c r="M322" s="32">
        <v>78729</v>
      </c>
      <c r="N322" s="41">
        <v>60</v>
      </c>
      <c r="O322" s="53">
        <v>5</v>
      </c>
      <c r="P322" s="31">
        <v>34388</v>
      </c>
      <c r="Q322" s="31">
        <v>34740</v>
      </c>
      <c r="R322" s="31"/>
      <c r="S322" s="32" t="s">
        <v>1222</v>
      </c>
      <c r="T322" s="32" t="s">
        <v>1223</v>
      </c>
      <c r="U322" s="32" t="s">
        <v>3338</v>
      </c>
      <c r="V322" s="32" t="s">
        <v>3548</v>
      </c>
      <c r="AC322" s="40"/>
      <c r="AD322" s="8"/>
      <c r="AE322" s="8"/>
      <c r="AF322" s="36"/>
      <c r="AG322" s="8"/>
      <c r="AH322" s="6"/>
      <c r="AI322" s="10"/>
      <c r="AJ322" s="10"/>
      <c r="AK322" s="6"/>
      <c r="AL322" s="33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</row>
    <row r="323" spans="1:147">
      <c r="B323" s="102"/>
      <c r="C323" s="32"/>
      <c r="D323" s="102"/>
      <c r="E323" s="60">
        <v>245115</v>
      </c>
      <c r="G323" s="56" t="s">
        <v>3873</v>
      </c>
      <c r="H323" s="56" t="s">
        <v>3840</v>
      </c>
      <c r="I323" s="14" t="s">
        <v>801</v>
      </c>
      <c r="L323" s="56" t="s">
        <v>3874</v>
      </c>
      <c r="M323" s="32">
        <v>78705</v>
      </c>
      <c r="N323" s="32">
        <v>30</v>
      </c>
      <c r="O323" s="53">
        <v>1.37</v>
      </c>
      <c r="P323" s="59">
        <v>38349</v>
      </c>
      <c r="Q323" s="59">
        <v>38505</v>
      </c>
      <c r="R323" s="5" t="s">
        <v>4112</v>
      </c>
      <c r="S323" s="32" t="s">
        <v>595</v>
      </c>
      <c r="T323" s="32" t="s">
        <v>596</v>
      </c>
      <c r="U323" s="32" t="s">
        <v>3338</v>
      </c>
      <c r="V323" s="32" t="s">
        <v>597</v>
      </c>
      <c r="AC323" s="40"/>
      <c r="AD323" s="8"/>
      <c r="AE323" s="8"/>
      <c r="AF323" s="36"/>
      <c r="AG323" s="8"/>
      <c r="AH323" s="6"/>
      <c r="AI323" s="10"/>
      <c r="AJ323" s="10"/>
      <c r="AK323" s="6"/>
      <c r="AL323" s="33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</row>
    <row r="324" spans="1:147">
      <c r="B324" s="102"/>
      <c r="C324" s="32"/>
      <c r="D324" s="102"/>
      <c r="E324" s="60">
        <v>245819</v>
      </c>
      <c r="G324" s="56" t="s">
        <v>3598</v>
      </c>
      <c r="H324" s="56" t="s">
        <v>2222</v>
      </c>
      <c r="I324" s="56" t="s">
        <v>2223</v>
      </c>
      <c r="J324" s="93"/>
      <c r="K324" s="93"/>
      <c r="L324" s="14" t="s">
        <v>227</v>
      </c>
      <c r="M324" s="73">
        <v>78705</v>
      </c>
      <c r="N324" s="32">
        <v>74</v>
      </c>
      <c r="O324" s="53">
        <v>0.72</v>
      </c>
      <c r="P324" s="59">
        <v>38362</v>
      </c>
      <c r="Q324" s="59">
        <v>38454</v>
      </c>
      <c r="R324" s="32" t="s">
        <v>4112</v>
      </c>
      <c r="S324" s="32" t="s">
        <v>4287</v>
      </c>
      <c r="T324" s="86" t="s">
        <v>1398</v>
      </c>
      <c r="U324" s="32" t="s">
        <v>3338</v>
      </c>
      <c r="V324" s="32" t="s">
        <v>2473</v>
      </c>
      <c r="AC324" s="40"/>
      <c r="AD324" s="8"/>
      <c r="AE324" s="8"/>
      <c r="AF324" s="36"/>
      <c r="AG324" s="8"/>
      <c r="AH324" s="6"/>
      <c r="AI324" s="10"/>
      <c r="AJ324" s="10"/>
      <c r="AK324" s="6"/>
      <c r="AL324" s="33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</row>
    <row r="325" spans="1:147">
      <c r="B325" s="14"/>
      <c r="C325" s="32"/>
      <c r="D325" s="33"/>
      <c r="E325" s="72" t="s">
        <v>237</v>
      </c>
      <c r="G325" s="56" t="s">
        <v>239</v>
      </c>
      <c r="H325" s="68" t="s">
        <v>238</v>
      </c>
      <c r="I325" s="68" t="s">
        <v>4283</v>
      </c>
      <c r="J325" s="73">
        <v>760448</v>
      </c>
      <c r="K325" s="73"/>
      <c r="L325" s="68" t="s">
        <v>3314</v>
      </c>
      <c r="M325" s="32">
        <v>78705</v>
      </c>
      <c r="N325" s="32">
        <v>18</v>
      </c>
      <c r="O325" s="53">
        <v>0.8</v>
      </c>
      <c r="P325" s="70">
        <v>38112</v>
      </c>
      <c r="Q325" s="70">
        <v>38313</v>
      </c>
      <c r="R325" s="32" t="s">
        <v>1700</v>
      </c>
      <c r="S325" s="32" t="s">
        <v>2896</v>
      </c>
      <c r="T325" s="32" t="s">
        <v>2897</v>
      </c>
      <c r="U325" s="32" t="s">
        <v>914</v>
      </c>
      <c r="V325" s="32" t="s">
        <v>2890</v>
      </c>
      <c r="Z325" s="30"/>
      <c r="AC325" s="40"/>
      <c r="AD325" s="8"/>
      <c r="AE325" s="8"/>
      <c r="AF325" s="36"/>
      <c r="AG325" s="8"/>
      <c r="AH325" s="6"/>
      <c r="AI325" s="10"/>
      <c r="AJ325" s="10"/>
      <c r="AK325" s="6"/>
      <c r="AL325" s="33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</row>
    <row r="326" spans="1:147">
      <c r="B326" s="14"/>
      <c r="C326" s="32"/>
      <c r="D326" s="33"/>
      <c r="G326" s="14" t="s">
        <v>1183</v>
      </c>
      <c r="H326" s="14" t="s">
        <v>2805</v>
      </c>
      <c r="I326" s="14" t="s">
        <v>2806</v>
      </c>
      <c r="L326" s="14" t="s">
        <v>845</v>
      </c>
      <c r="M326" s="32">
        <v>78735</v>
      </c>
      <c r="N326" s="41">
        <v>72</v>
      </c>
      <c r="O326" s="53">
        <v>5.17</v>
      </c>
      <c r="P326" s="31">
        <v>34682</v>
      </c>
      <c r="Q326" s="31" t="s">
        <v>2807</v>
      </c>
      <c r="R326" s="31"/>
      <c r="S326" s="32" t="s">
        <v>49</v>
      </c>
      <c r="T326" s="32" t="s">
        <v>50</v>
      </c>
      <c r="U326" s="32" t="s">
        <v>562</v>
      </c>
      <c r="V326" s="32" t="s">
        <v>3551</v>
      </c>
      <c r="Z326" s="30"/>
      <c r="AC326" s="42"/>
      <c r="AD326" s="8"/>
      <c r="AE326" s="8"/>
      <c r="AF326" s="36"/>
      <c r="AG326" s="8"/>
      <c r="AH326" s="6"/>
      <c r="AI326" s="10"/>
      <c r="AJ326" s="10"/>
      <c r="AK326" s="6"/>
      <c r="AL326" s="33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</row>
    <row r="327" spans="1:147">
      <c r="B327" s="14"/>
      <c r="C327" s="138"/>
      <c r="D327" s="33"/>
      <c r="E327" s="63"/>
      <c r="G327" s="14" t="s">
        <v>2808</v>
      </c>
      <c r="H327" s="14" t="s">
        <v>2809</v>
      </c>
      <c r="I327" s="14" t="s">
        <v>2810</v>
      </c>
      <c r="L327" s="14" t="s">
        <v>3217</v>
      </c>
      <c r="M327" s="32">
        <v>78735</v>
      </c>
      <c r="N327" s="41">
        <v>414</v>
      </c>
      <c r="O327" s="53">
        <v>21.16</v>
      </c>
      <c r="P327" s="31">
        <v>35440</v>
      </c>
      <c r="Q327" s="31">
        <v>35447</v>
      </c>
      <c r="R327" s="31"/>
      <c r="S327" s="32" t="s">
        <v>49</v>
      </c>
      <c r="T327" s="32" t="s">
        <v>50</v>
      </c>
      <c r="U327" s="32" t="s">
        <v>2070</v>
      </c>
      <c r="V327" s="32" t="s">
        <v>3560</v>
      </c>
      <c r="AD327" s="8"/>
      <c r="AE327" s="8"/>
      <c r="AF327" s="36"/>
      <c r="AG327" s="8"/>
      <c r="AH327" s="6"/>
      <c r="AI327" s="10"/>
      <c r="AJ327" s="10"/>
      <c r="AK327" s="6"/>
      <c r="AL327" s="33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</row>
    <row r="328" spans="1:147">
      <c r="B328" s="14"/>
      <c r="C328" s="32"/>
      <c r="D328" s="33"/>
      <c r="E328" s="132">
        <v>10722724</v>
      </c>
      <c r="F328" s="14"/>
      <c r="G328" s="133" t="s">
        <v>1836</v>
      </c>
      <c r="H328" s="133" t="s">
        <v>1835</v>
      </c>
      <c r="I328" s="133" t="s">
        <v>1837</v>
      </c>
      <c r="J328" s="134">
        <v>3042699</v>
      </c>
      <c r="K328" s="133"/>
      <c r="M328" s="134" t="s">
        <v>547</v>
      </c>
      <c r="N328" s="32">
        <v>340</v>
      </c>
      <c r="O328" s="142">
        <v>3.6150000000000002</v>
      </c>
      <c r="P328" s="135">
        <v>40956</v>
      </c>
      <c r="Q328" s="135">
        <v>41249</v>
      </c>
      <c r="R328" s="134" t="s">
        <v>263</v>
      </c>
      <c r="S328" s="134" t="s">
        <v>1888</v>
      </c>
      <c r="T328" s="134" t="s">
        <v>2249</v>
      </c>
      <c r="U328" s="134" t="s">
        <v>914</v>
      </c>
      <c r="V328" s="32" t="s">
        <v>4441</v>
      </c>
      <c r="AD328" s="32"/>
      <c r="AE328" s="8"/>
      <c r="AF328" s="36"/>
      <c r="AG328" s="8"/>
      <c r="AH328" s="6"/>
      <c r="AI328" s="10"/>
      <c r="AJ328" s="10"/>
      <c r="AK328" s="6"/>
      <c r="AL328" s="33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</row>
    <row r="329" spans="1:147">
      <c r="B329" s="14"/>
      <c r="C329" s="32"/>
      <c r="D329" s="33"/>
      <c r="E329" s="69">
        <v>241777</v>
      </c>
      <c r="G329" s="69" t="s">
        <v>2740</v>
      </c>
      <c r="H329" s="68" t="s">
        <v>4168</v>
      </c>
      <c r="I329" s="14" t="s">
        <v>4167</v>
      </c>
      <c r="L329" s="68" t="s">
        <v>2741</v>
      </c>
      <c r="M329" s="32">
        <v>78705</v>
      </c>
      <c r="N329" s="32">
        <v>60</v>
      </c>
      <c r="O329" s="53">
        <v>0.59</v>
      </c>
      <c r="P329" s="70">
        <v>38244</v>
      </c>
      <c r="Q329" s="70">
        <v>38425</v>
      </c>
      <c r="R329" s="32" t="s">
        <v>2033</v>
      </c>
      <c r="S329" s="32" t="s">
        <v>2034</v>
      </c>
      <c r="T329" s="32" t="s">
        <v>2606</v>
      </c>
      <c r="U329" s="32" t="s">
        <v>562</v>
      </c>
      <c r="V329" s="32" t="s">
        <v>4027</v>
      </c>
      <c r="AD329" s="8"/>
      <c r="AE329" s="8"/>
      <c r="AF329" s="36"/>
      <c r="AG329" s="8"/>
      <c r="AH329" s="6"/>
      <c r="AI329" s="10"/>
      <c r="AJ329" s="10"/>
      <c r="AK329" s="6"/>
      <c r="AL329" s="33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</row>
    <row r="330" spans="1:147">
      <c r="B330" s="14"/>
      <c r="C330" s="32"/>
      <c r="D330" s="33"/>
      <c r="G330" s="14" t="s">
        <v>1388</v>
      </c>
      <c r="H330" s="14" t="s">
        <v>1389</v>
      </c>
      <c r="I330" s="14" t="s">
        <v>1390</v>
      </c>
      <c r="L330" s="14" t="s">
        <v>3218</v>
      </c>
      <c r="M330" s="32">
        <v>78759</v>
      </c>
      <c r="N330" s="41">
        <v>246</v>
      </c>
      <c r="O330" s="53">
        <v>15.8</v>
      </c>
      <c r="P330" s="31">
        <v>33623</v>
      </c>
      <c r="Q330" s="31">
        <v>33744.000280269058</v>
      </c>
      <c r="R330" s="31"/>
      <c r="S330" s="32" t="s">
        <v>2564</v>
      </c>
      <c r="T330" s="32" t="s">
        <v>2565</v>
      </c>
      <c r="U330" s="32" t="s">
        <v>3338</v>
      </c>
      <c r="V330" s="32" t="s">
        <v>346</v>
      </c>
      <c r="AD330" s="8"/>
      <c r="AE330" s="8"/>
      <c r="AF330" s="36"/>
      <c r="AG330" s="8"/>
      <c r="AH330" s="6"/>
      <c r="AI330" s="10"/>
      <c r="AJ330" s="10"/>
      <c r="AK330" s="6"/>
      <c r="AL330" s="33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</row>
    <row r="331" spans="1:147">
      <c r="A331" s="138"/>
      <c r="B331"/>
      <c r="D331" s="33"/>
      <c r="G331" s="14" t="s">
        <v>1391</v>
      </c>
      <c r="H331" s="14" t="s">
        <v>1392</v>
      </c>
      <c r="I331" s="14" t="s">
        <v>1393</v>
      </c>
      <c r="L331" s="14" t="s">
        <v>3219</v>
      </c>
      <c r="M331" s="32">
        <v>78759</v>
      </c>
      <c r="N331" s="41">
        <v>145</v>
      </c>
      <c r="O331" s="53">
        <v>44.42</v>
      </c>
      <c r="P331" s="31">
        <v>34158</v>
      </c>
      <c r="Q331" s="31">
        <v>34520</v>
      </c>
      <c r="R331" s="31"/>
      <c r="S331" s="32" t="s">
        <v>2564</v>
      </c>
      <c r="T331" s="32" t="s">
        <v>2565</v>
      </c>
      <c r="U331" s="32" t="s">
        <v>3338</v>
      </c>
      <c r="V331" s="32" t="s">
        <v>3546</v>
      </c>
      <c r="AD331" s="8"/>
      <c r="AE331" s="8"/>
      <c r="AF331" s="36"/>
      <c r="AG331" s="8"/>
      <c r="AH331" s="6"/>
      <c r="AI331" s="10"/>
      <c r="AJ331" s="10"/>
      <c r="AK331" s="6"/>
      <c r="AL331" s="33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</row>
    <row r="332" spans="1:147">
      <c r="B332" s="14"/>
      <c r="C332" s="32"/>
      <c r="D332" s="33"/>
      <c r="E332" s="33">
        <v>152692</v>
      </c>
      <c r="G332" s="14" t="s">
        <v>1230</v>
      </c>
      <c r="H332" s="14" t="s">
        <v>824</v>
      </c>
      <c r="I332" s="14" t="s">
        <v>370</v>
      </c>
      <c r="L332" s="14" t="s">
        <v>4055</v>
      </c>
      <c r="M332" s="32">
        <v>78759</v>
      </c>
      <c r="N332" s="41">
        <v>50</v>
      </c>
      <c r="O332" s="53">
        <v>8.39</v>
      </c>
      <c r="P332" s="31">
        <v>36685</v>
      </c>
      <c r="Q332" s="31">
        <v>36712</v>
      </c>
      <c r="R332" s="31"/>
      <c r="S332" s="32" t="s">
        <v>1231</v>
      </c>
      <c r="T332" s="32" t="s">
        <v>1232</v>
      </c>
      <c r="U332" s="32" t="s">
        <v>3338</v>
      </c>
      <c r="V332" s="32" t="s">
        <v>4271</v>
      </c>
      <c r="AD332" s="8"/>
      <c r="AE332" s="8"/>
      <c r="AF332" s="36"/>
      <c r="AG332" s="8"/>
      <c r="AH332" s="6"/>
      <c r="AI332" s="10"/>
      <c r="AJ332" s="10"/>
      <c r="AK332" s="6"/>
      <c r="AL332" s="33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</row>
    <row r="333" spans="1:147" ht="18.75">
      <c r="A333" s="102"/>
      <c r="B333" s="32"/>
      <c r="C333" s="129"/>
      <c r="D333" s="33"/>
      <c r="E333" s="60">
        <v>311054</v>
      </c>
      <c r="G333" s="56" t="s">
        <v>3454</v>
      </c>
      <c r="H333" s="56" t="s">
        <v>1604</v>
      </c>
      <c r="I333" s="56" t="s">
        <v>3455</v>
      </c>
      <c r="J333" s="93">
        <v>168343</v>
      </c>
      <c r="K333" s="93"/>
      <c r="L333" s="56" t="s">
        <v>3455</v>
      </c>
      <c r="M333" s="93">
        <v>78759</v>
      </c>
      <c r="N333" s="93">
        <v>37</v>
      </c>
      <c r="O333" s="100">
        <v>2.4</v>
      </c>
      <c r="P333" s="59">
        <v>39113</v>
      </c>
      <c r="Q333" s="59">
        <v>39268</v>
      </c>
      <c r="R333" s="94" t="s">
        <v>1562</v>
      </c>
      <c r="S333" s="94" t="s">
        <v>589</v>
      </c>
      <c r="T333" s="32" t="s">
        <v>269</v>
      </c>
      <c r="U333" s="94" t="s">
        <v>914</v>
      </c>
      <c r="V333" s="94" t="s">
        <v>2285</v>
      </c>
      <c r="X333" s="43"/>
      <c r="Y333" s="44"/>
      <c r="AD333" s="8"/>
      <c r="AE333" s="8"/>
      <c r="AF333" s="36"/>
      <c r="AG333" s="8"/>
      <c r="AH333" s="6"/>
      <c r="AI333" s="10"/>
      <c r="AJ333" s="10"/>
      <c r="AK333" s="6"/>
      <c r="AL333" s="33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</row>
    <row r="334" spans="1:147" ht="18.75">
      <c r="A334" s="102"/>
      <c r="B334" s="32"/>
      <c r="C334" s="129"/>
      <c r="D334" s="33"/>
      <c r="E334" s="60">
        <v>286980</v>
      </c>
      <c r="G334" s="56" t="s">
        <v>2521</v>
      </c>
      <c r="H334" s="57" t="s">
        <v>629</v>
      </c>
      <c r="I334" s="56" t="s">
        <v>3953</v>
      </c>
      <c r="J334" s="93"/>
      <c r="K334" s="93"/>
      <c r="L334" s="56" t="s">
        <v>3954</v>
      </c>
      <c r="M334" s="32">
        <v>78754</v>
      </c>
      <c r="N334" s="93">
        <v>248</v>
      </c>
      <c r="O334" s="100">
        <v>15</v>
      </c>
      <c r="P334" s="59">
        <v>38685</v>
      </c>
      <c r="Q334" s="59">
        <v>38778</v>
      </c>
      <c r="R334" s="32" t="s">
        <v>1615</v>
      </c>
      <c r="S334" s="32" t="s">
        <v>3955</v>
      </c>
      <c r="T334" s="32" t="s">
        <v>3956</v>
      </c>
      <c r="U334" s="32" t="s">
        <v>3338</v>
      </c>
      <c r="V334" s="32" t="s">
        <v>3635</v>
      </c>
      <c r="X334" s="43"/>
      <c r="Y334" s="44"/>
      <c r="AD334" s="8"/>
      <c r="AE334" s="8"/>
      <c r="AF334" s="36"/>
      <c r="AG334" s="8"/>
      <c r="AH334" s="6"/>
      <c r="AI334" s="10"/>
      <c r="AJ334" s="10"/>
      <c r="AK334" s="6"/>
      <c r="AL334" s="33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</row>
    <row r="335" spans="1:147" ht="18.75">
      <c r="A335" s="102"/>
      <c r="B335" s="32"/>
      <c r="C335" s="129"/>
      <c r="D335" s="33"/>
      <c r="E335" s="33">
        <v>101100</v>
      </c>
      <c r="G335" s="14" t="s">
        <v>688</v>
      </c>
      <c r="H335" s="14" t="s">
        <v>1146</v>
      </c>
      <c r="I335" s="14" t="s">
        <v>1147</v>
      </c>
      <c r="L335" s="14" t="s">
        <v>4056</v>
      </c>
      <c r="M335" s="32">
        <v>78753</v>
      </c>
      <c r="N335" s="41">
        <v>340</v>
      </c>
      <c r="O335" s="53">
        <v>18.559999999999999</v>
      </c>
      <c r="P335" s="31">
        <v>36411</v>
      </c>
      <c r="Q335" s="31">
        <v>36558</v>
      </c>
      <c r="R335" s="31"/>
      <c r="S335" s="32" t="s">
        <v>680</v>
      </c>
      <c r="T335" s="32" t="s">
        <v>681</v>
      </c>
      <c r="U335" s="32" t="s">
        <v>3338</v>
      </c>
      <c r="V335" s="32" t="s">
        <v>1379</v>
      </c>
      <c r="X335" s="43"/>
      <c r="Y335" s="44"/>
      <c r="AD335" s="8"/>
      <c r="AE335" s="8"/>
      <c r="AF335" s="36"/>
      <c r="AG335" s="8"/>
      <c r="AH335" s="6"/>
      <c r="AI335" s="10"/>
      <c r="AJ335" s="10"/>
      <c r="AK335" s="6"/>
      <c r="AL335" s="33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</row>
    <row r="336" spans="1:147" ht="18.75">
      <c r="B336" s="14"/>
      <c r="C336" s="32"/>
      <c r="D336" s="33"/>
      <c r="E336" s="33">
        <v>10082941</v>
      </c>
      <c r="G336" s="14" t="s">
        <v>538</v>
      </c>
      <c r="H336" s="14" t="s">
        <v>539</v>
      </c>
      <c r="I336" s="14" t="s">
        <v>2788</v>
      </c>
      <c r="J336" s="32">
        <v>3325007</v>
      </c>
      <c r="L336" s="59"/>
      <c r="M336" s="32" t="s">
        <v>2789</v>
      </c>
      <c r="N336" s="32">
        <v>185</v>
      </c>
      <c r="O336" s="32">
        <v>36.700000000000003</v>
      </c>
      <c r="P336" s="59">
        <v>39374</v>
      </c>
      <c r="Q336" s="14"/>
      <c r="R336" s="32" t="s">
        <v>4112</v>
      </c>
      <c r="S336" s="94" t="s">
        <v>1536</v>
      </c>
      <c r="T336" s="32" t="s">
        <v>1537</v>
      </c>
      <c r="U336" s="134" t="s">
        <v>562</v>
      </c>
      <c r="V336" s="32" t="s">
        <v>2317</v>
      </c>
      <c r="X336" s="43"/>
      <c r="Y336" s="8"/>
      <c r="AD336" s="8"/>
      <c r="AE336" s="8"/>
      <c r="AF336" s="36"/>
      <c r="AG336" s="8"/>
      <c r="AH336" s="6"/>
      <c r="AI336" s="10"/>
      <c r="AJ336" s="10"/>
      <c r="AK336" s="10"/>
      <c r="AL336" s="33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</row>
    <row r="337" spans="1:147" ht="18.75">
      <c r="B337" s="14"/>
      <c r="C337" s="32"/>
      <c r="D337" s="33"/>
      <c r="E337" s="60">
        <v>286316</v>
      </c>
      <c r="G337" s="56" t="s">
        <v>4402</v>
      </c>
      <c r="H337" s="57" t="s">
        <v>3716</v>
      </c>
      <c r="I337" s="56" t="s">
        <v>2515</v>
      </c>
      <c r="J337" s="93">
        <v>351914</v>
      </c>
      <c r="K337" s="93"/>
      <c r="L337" s="56" t="s">
        <v>2515</v>
      </c>
      <c r="M337" s="32">
        <v>78703</v>
      </c>
      <c r="N337" s="103">
        <v>6</v>
      </c>
      <c r="O337" s="100">
        <v>0.307</v>
      </c>
      <c r="P337" s="59">
        <v>38666</v>
      </c>
      <c r="Q337" s="59">
        <v>38666</v>
      </c>
      <c r="R337" s="32" t="s">
        <v>2045</v>
      </c>
      <c r="S337" s="32" t="s">
        <v>3237</v>
      </c>
      <c r="T337" s="32" t="s">
        <v>3238</v>
      </c>
      <c r="U337" s="32" t="s">
        <v>178</v>
      </c>
      <c r="V337" s="32" t="s">
        <v>3635</v>
      </c>
      <c r="X337" s="43"/>
      <c r="Y337" s="8"/>
      <c r="AD337" s="8"/>
      <c r="AE337" s="8"/>
      <c r="AF337" s="36"/>
      <c r="AG337" s="8"/>
      <c r="AH337" s="6"/>
      <c r="AI337" s="10"/>
      <c r="AJ337" s="10"/>
      <c r="AK337" s="10"/>
      <c r="AL337" s="33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</row>
    <row r="338" spans="1:147" ht="18.75">
      <c r="B338" s="14"/>
      <c r="C338" s="32"/>
      <c r="D338" s="33"/>
      <c r="G338" s="14" t="s">
        <v>1394</v>
      </c>
      <c r="H338" s="14" t="s">
        <v>1396</v>
      </c>
      <c r="I338" s="14" t="s">
        <v>48</v>
      </c>
      <c r="L338" s="14" t="s">
        <v>4057</v>
      </c>
      <c r="M338" s="32">
        <v>78745</v>
      </c>
      <c r="N338" s="41">
        <v>446</v>
      </c>
      <c r="O338" s="53">
        <v>34.4</v>
      </c>
      <c r="P338" s="31">
        <v>35156</v>
      </c>
      <c r="Q338" s="31">
        <v>35537</v>
      </c>
      <c r="R338" s="31"/>
      <c r="S338" s="32" t="s">
        <v>49</v>
      </c>
      <c r="T338" s="32" t="s">
        <v>50</v>
      </c>
      <c r="U338" s="32" t="s">
        <v>3338</v>
      </c>
      <c r="V338" s="32" t="s">
        <v>3557</v>
      </c>
      <c r="X338" s="43"/>
      <c r="Y338" s="8"/>
      <c r="AD338" s="8"/>
      <c r="AE338" s="8"/>
      <c r="AF338" s="36"/>
      <c r="AG338" s="8"/>
      <c r="AH338" s="6"/>
      <c r="AI338" s="10"/>
      <c r="AJ338" s="10"/>
      <c r="AK338" s="10"/>
      <c r="AL338" s="33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</row>
    <row r="339" spans="1:147" ht="18.75">
      <c r="B339" s="14"/>
      <c r="C339" s="132"/>
      <c r="D339" s="33"/>
      <c r="E339" s="61">
        <v>211622</v>
      </c>
      <c r="G339" s="61" t="s">
        <v>79</v>
      </c>
      <c r="H339" s="61" t="s">
        <v>1594</v>
      </c>
      <c r="I339" s="61" t="s">
        <v>4178</v>
      </c>
      <c r="J339" s="108"/>
      <c r="K339" s="108"/>
      <c r="L339" s="61" t="s">
        <v>80</v>
      </c>
      <c r="M339" s="8">
        <v>78741</v>
      </c>
      <c r="N339" s="32">
        <v>11</v>
      </c>
      <c r="O339" s="116">
        <v>1.837</v>
      </c>
      <c r="P339" s="106">
        <v>37566</v>
      </c>
      <c r="Q339" s="106">
        <v>37830</v>
      </c>
      <c r="R339" s="107" t="s">
        <v>4365</v>
      </c>
      <c r="S339" s="107" t="s">
        <v>81</v>
      </c>
      <c r="T339" s="107" t="s">
        <v>82</v>
      </c>
      <c r="U339" s="32" t="s">
        <v>3338</v>
      </c>
      <c r="V339" s="32" t="s">
        <v>2029</v>
      </c>
      <c r="X339" s="43"/>
      <c r="Y339" s="8"/>
      <c r="AD339" s="8"/>
      <c r="AE339" s="8"/>
      <c r="AF339" s="36"/>
      <c r="AG339" s="8"/>
      <c r="AH339" s="6"/>
      <c r="AI339" s="10"/>
      <c r="AJ339" s="10"/>
      <c r="AK339" s="10"/>
      <c r="AL339" s="33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</row>
    <row r="340" spans="1:147">
      <c r="B340" s="14"/>
      <c r="C340" s="32"/>
      <c r="D340" s="33"/>
      <c r="E340" s="33">
        <v>229321</v>
      </c>
      <c r="G340" s="14" t="s">
        <v>2670</v>
      </c>
      <c r="H340" s="14" t="s">
        <v>2671</v>
      </c>
      <c r="I340" s="14" t="s">
        <v>2672</v>
      </c>
      <c r="J340" s="32">
        <v>3117311</v>
      </c>
      <c r="L340" s="14" t="s">
        <v>2673</v>
      </c>
      <c r="M340" s="32">
        <v>78746</v>
      </c>
      <c r="N340" s="32">
        <v>116</v>
      </c>
      <c r="O340" s="53">
        <v>59.51</v>
      </c>
      <c r="P340" s="59">
        <v>37991</v>
      </c>
      <c r="Q340" s="59">
        <v>38204</v>
      </c>
      <c r="R340" s="32" t="s">
        <v>2045</v>
      </c>
      <c r="S340" s="32" t="s">
        <v>4287</v>
      </c>
      <c r="T340" s="32" t="s">
        <v>1398</v>
      </c>
      <c r="U340" s="32" t="s">
        <v>3338</v>
      </c>
      <c r="V340" s="32" t="s">
        <v>2674</v>
      </c>
      <c r="Y340" s="8"/>
      <c r="AD340" s="8"/>
      <c r="AE340" s="8"/>
      <c r="AF340" s="36"/>
      <c r="AG340" s="8"/>
      <c r="AH340" s="6"/>
      <c r="AI340" s="10"/>
      <c r="AJ340" s="10"/>
      <c r="AK340" s="10"/>
      <c r="AL340" s="33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</row>
    <row r="341" spans="1:147" ht="18.75">
      <c r="A341" s="138"/>
      <c r="B341" s="14"/>
      <c r="C341" s="137"/>
      <c r="D341" s="33"/>
      <c r="G341" s="50" t="s">
        <v>1215</v>
      </c>
      <c r="H341" s="14" t="s">
        <v>512</v>
      </c>
      <c r="I341" s="14" t="s">
        <v>504</v>
      </c>
      <c r="L341" s="14" t="s">
        <v>1488</v>
      </c>
      <c r="M341" s="32">
        <v>78701</v>
      </c>
      <c r="N341" s="41">
        <v>108</v>
      </c>
      <c r="O341" s="53">
        <v>3.5</v>
      </c>
      <c r="P341" s="31"/>
      <c r="Q341" s="31"/>
      <c r="R341" s="31"/>
      <c r="U341" s="32" t="s">
        <v>3338</v>
      </c>
      <c r="V341" s="32" t="s">
        <v>4039</v>
      </c>
      <c r="X341" s="43"/>
      <c r="Y341" s="8"/>
      <c r="AD341" s="8"/>
      <c r="AE341" s="8"/>
      <c r="AF341" s="36"/>
      <c r="AG341" s="8"/>
      <c r="AH341" s="6"/>
      <c r="AI341" s="10"/>
      <c r="AJ341" s="10"/>
      <c r="AK341" s="10"/>
      <c r="AL341" s="33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</row>
    <row r="342" spans="1:147" ht="18.75">
      <c r="B342" s="14"/>
      <c r="C342" s="32"/>
      <c r="D342" s="33"/>
      <c r="E342" s="60">
        <v>10027832</v>
      </c>
      <c r="G342" s="56" t="s">
        <v>2463</v>
      </c>
      <c r="H342" s="56" t="s">
        <v>2464</v>
      </c>
      <c r="I342" s="56" t="s">
        <v>698</v>
      </c>
      <c r="J342" s="93">
        <v>589448</v>
      </c>
      <c r="K342" s="93"/>
      <c r="L342" s="56" t="s">
        <v>698</v>
      </c>
      <c r="M342" s="93">
        <v>78705</v>
      </c>
      <c r="N342" s="32">
        <v>82</v>
      </c>
      <c r="O342" s="100">
        <v>0.65400000000000003</v>
      </c>
      <c r="P342" s="59">
        <v>39202</v>
      </c>
      <c r="Q342" s="59">
        <v>39444</v>
      </c>
      <c r="R342" s="94" t="s">
        <v>2033</v>
      </c>
      <c r="S342" s="94" t="s">
        <v>353</v>
      </c>
      <c r="T342" s="32" t="s">
        <v>4414</v>
      </c>
      <c r="U342" s="94" t="s">
        <v>914</v>
      </c>
      <c r="V342" s="94" t="s">
        <v>2285</v>
      </c>
      <c r="X342" s="43"/>
      <c r="Y342" s="44"/>
      <c r="AD342" s="8"/>
      <c r="AE342" s="8"/>
      <c r="AF342" s="36"/>
      <c r="AG342" s="8"/>
      <c r="AH342" s="6"/>
      <c r="AI342" s="10"/>
      <c r="AJ342" s="10"/>
      <c r="AK342" s="10"/>
      <c r="AL342" s="33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</row>
    <row r="343" spans="1:147" ht="18.75">
      <c r="B343" s="14"/>
      <c r="C343" s="32"/>
      <c r="D343" s="33"/>
      <c r="E343" s="33" t="s">
        <v>733</v>
      </c>
      <c r="G343" s="14" t="s">
        <v>3696</v>
      </c>
      <c r="H343" s="14" t="s">
        <v>4390</v>
      </c>
      <c r="I343" s="14" t="s">
        <v>3868</v>
      </c>
      <c r="J343" s="32">
        <v>842588</v>
      </c>
      <c r="L343" s="14" t="s">
        <v>2759</v>
      </c>
      <c r="M343" s="32">
        <v>78756</v>
      </c>
      <c r="N343" s="41">
        <v>31</v>
      </c>
      <c r="O343" s="53">
        <v>1.629</v>
      </c>
      <c r="P343" s="31">
        <v>37267</v>
      </c>
      <c r="Q343" s="31">
        <v>38960</v>
      </c>
      <c r="R343" s="32" t="s">
        <v>76</v>
      </c>
      <c r="S343" s="32" t="s">
        <v>2760</v>
      </c>
      <c r="T343" s="32" t="s">
        <v>2761</v>
      </c>
      <c r="U343" s="94" t="s">
        <v>178</v>
      </c>
      <c r="V343" s="32" t="s">
        <v>1090</v>
      </c>
      <c r="X343" s="43"/>
      <c r="Y343" s="8"/>
      <c r="AD343" s="8"/>
      <c r="AE343" s="8"/>
      <c r="AF343" s="36"/>
      <c r="AG343" s="8"/>
      <c r="AH343" s="6"/>
      <c r="AI343" s="10"/>
      <c r="AJ343" s="10"/>
      <c r="AK343" s="10"/>
      <c r="AL343" s="33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</row>
    <row r="344" spans="1:147" ht="18.75">
      <c r="B344" s="14"/>
      <c r="C344" s="32"/>
      <c r="D344" s="33"/>
      <c r="E344" s="33">
        <v>164364</v>
      </c>
      <c r="G344" s="14" t="s">
        <v>2487</v>
      </c>
      <c r="H344" s="14" t="s">
        <v>2486</v>
      </c>
      <c r="I344" s="14" t="s">
        <v>3850</v>
      </c>
      <c r="L344" s="14" t="s">
        <v>4058</v>
      </c>
      <c r="M344" s="32">
        <v>78734</v>
      </c>
      <c r="N344" s="41">
        <v>75</v>
      </c>
      <c r="O344" s="53">
        <v>5.08</v>
      </c>
      <c r="P344" s="31">
        <v>36818</v>
      </c>
      <c r="Q344" s="31">
        <v>37294</v>
      </c>
      <c r="R344" s="31"/>
      <c r="S344" s="32" t="s">
        <v>3851</v>
      </c>
      <c r="T344" s="32" t="s">
        <v>3852</v>
      </c>
      <c r="U344" s="32" t="s">
        <v>3338</v>
      </c>
      <c r="V344" s="32" t="s">
        <v>1768</v>
      </c>
      <c r="X344" s="43"/>
      <c r="Y344" s="8"/>
      <c r="AD344" s="8"/>
      <c r="AE344" s="8"/>
      <c r="AF344" s="36"/>
      <c r="AG344" s="8"/>
      <c r="AH344" s="6"/>
      <c r="AI344" s="10"/>
      <c r="AJ344" s="10"/>
      <c r="AK344" s="10"/>
      <c r="AL344" s="33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</row>
    <row r="345" spans="1:147" ht="18.75">
      <c r="B345" s="14"/>
      <c r="C345" s="32"/>
      <c r="D345" s="33"/>
      <c r="G345" s="14" t="s">
        <v>3026</v>
      </c>
      <c r="H345" s="14" t="s">
        <v>3027</v>
      </c>
      <c r="I345" s="14" t="s">
        <v>3028</v>
      </c>
      <c r="L345" s="14" t="s">
        <v>4059</v>
      </c>
      <c r="M345" s="32">
        <v>78758</v>
      </c>
      <c r="N345" s="41">
        <v>240</v>
      </c>
      <c r="O345" s="53">
        <v>12.6</v>
      </c>
      <c r="P345" s="31">
        <v>34319</v>
      </c>
      <c r="Q345" s="31">
        <v>34487</v>
      </c>
      <c r="R345" s="31"/>
      <c r="S345" s="32" t="s">
        <v>1177</v>
      </c>
      <c r="T345" s="32" t="s">
        <v>1178</v>
      </c>
      <c r="U345" s="32" t="s">
        <v>3338</v>
      </c>
      <c r="V345" s="32" t="s">
        <v>3547</v>
      </c>
      <c r="X345" s="43"/>
      <c r="Y345" s="44"/>
      <c r="AD345" s="8"/>
      <c r="AE345" s="8"/>
      <c r="AF345" s="36"/>
      <c r="AG345" s="8"/>
      <c r="AH345" s="6"/>
      <c r="AI345" s="10"/>
      <c r="AJ345" s="10"/>
      <c r="AK345" s="10"/>
      <c r="AL345" s="33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</row>
    <row r="346" spans="1:147" ht="18.75">
      <c r="A346" s="60"/>
      <c r="B346" s="14"/>
      <c r="C346" s="93"/>
      <c r="D346" s="33"/>
      <c r="G346" s="14" t="s">
        <v>1179</v>
      </c>
      <c r="H346" s="14" t="s">
        <v>1180</v>
      </c>
      <c r="I346" s="14" t="s">
        <v>1181</v>
      </c>
      <c r="L346" s="14" t="s">
        <v>4060</v>
      </c>
      <c r="M346" s="32">
        <v>78758</v>
      </c>
      <c r="N346" s="41">
        <v>160</v>
      </c>
      <c r="O346" s="53">
        <v>8.7100000000000009</v>
      </c>
      <c r="P346" s="31">
        <v>34925</v>
      </c>
      <c r="Q346" s="31">
        <v>35024</v>
      </c>
      <c r="R346" s="31"/>
      <c r="S346" s="32" t="s">
        <v>1182</v>
      </c>
      <c r="T346" s="32" t="s">
        <v>561</v>
      </c>
      <c r="U346" s="32" t="s">
        <v>3338</v>
      </c>
      <c r="V346" s="32" t="s">
        <v>3554</v>
      </c>
      <c r="X346" s="43"/>
      <c r="Y346" s="44"/>
      <c r="AD346" s="8"/>
      <c r="AE346" s="8"/>
      <c r="AF346" s="36"/>
      <c r="AG346" s="8"/>
      <c r="AH346" s="6"/>
      <c r="AI346" s="10"/>
      <c r="AJ346" s="10"/>
      <c r="AK346" s="10"/>
      <c r="AL346" s="33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</row>
    <row r="347" spans="1:147" ht="18.75">
      <c r="B347" s="14"/>
      <c r="C347" s="32"/>
      <c r="D347" s="33"/>
      <c r="E347" s="58" t="s">
        <v>3539</v>
      </c>
      <c r="G347" s="56" t="s">
        <v>4075</v>
      </c>
      <c r="H347" s="56" t="s">
        <v>3538</v>
      </c>
      <c r="I347" s="14" t="s">
        <v>1953</v>
      </c>
      <c r="J347" s="32">
        <v>256515</v>
      </c>
      <c r="L347" s="56" t="s">
        <v>3364</v>
      </c>
      <c r="M347" s="32">
        <v>78732</v>
      </c>
      <c r="N347" s="93">
        <v>5</v>
      </c>
      <c r="O347" s="100">
        <v>7</v>
      </c>
      <c r="P347" s="59">
        <v>38470</v>
      </c>
      <c r="Q347" s="59">
        <v>38554</v>
      </c>
      <c r="R347" s="32" t="s">
        <v>604</v>
      </c>
      <c r="S347" s="32" t="s">
        <v>3048</v>
      </c>
      <c r="T347" s="32" t="s">
        <v>3049</v>
      </c>
      <c r="U347" s="32" t="s">
        <v>914</v>
      </c>
      <c r="V347" s="32" t="s">
        <v>3050</v>
      </c>
      <c r="X347" s="43"/>
      <c r="Y347" s="8"/>
      <c r="AD347" s="8"/>
      <c r="AE347" s="8"/>
      <c r="AF347" s="36"/>
      <c r="AG347" s="8"/>
      <c r="AH347" s="6"/>
      <c r="AI347" s="10"/>
      <c r="AJ347" s="10"/>
      <c r="AK347" s="10"/>
      <c r="AL347" s="33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</row>
    <row r="348" spans="1:147" ht="18.75">
      <c r="B348" s="14"/>
      <c r="C348" s="32"/>
      <c r="D348" s="33"/>
      <c r="E348" s="33">
        <v>172533</v>
      </c>
      <c r="G348" s="14" t="s">
        <v>1346</v>
      </c>
      <c r="H348" s="14" t="s">
        <v>3644</v>
      </c>
      <c r="I348" s="14" t="s">
        <v>3285</v>
      </c>
      <c r="L348" s="14" t="s">
        <v>3286</v>
      </c>
      <c r="M348" s="32">
        <v>78748</v>
      </c>
      <c r="N348" s="41">
        <v>300</v>
      </c>
      <c r="O348" s="53">
        <v>21.28</v>
      </c>
      <c r="P348" s="31">
        <v>36979</v>
      </c>
      <c r="Q348" s="31">
        <v>37063</v>
      </c>
      <c r="R348" s="32" t="s">
        <v>753</v>
      </c>
      <c r="S348" s="32" t="s">
        <v>1347</v>
      </c>
      <c r="T348" s="32" t="s">
        <v>1348</v>
      </c>
      <c r="U348" s="32" t="s">
        <v>3338</v>
      </c>
      <c r="V348" s="32" t="s">
        <v>1089</v>
      </c>
      <c r="X348" s="43"/>
      <c r="Y348" s="44"/>
      <c r="AD348" s="8"/>
      <c r="AE348" s="8"/>
      <c r="AF348" s="36"/>
      <c r="AG348" s="8"/>
      <c r="AH348" s="6"/>
      <c r="AI348" s="10"/>
      <c r="AJ348" s="10"/>
      <c r="AK348" s="10"/>
      <c r="AL348" s="33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</row>
    <row r="349" spans="1:147" ht="18.75">
      <c r="B349" s="14"/>
      <c r="C349" s="32"/>
      <c r="D349" s="33"/>
      <c r="E349" s="132">
        <v>10630912</v>
      </c>
      <c r="F349" s="14"/>
      <c r="G349" s="133" t="s">
        <v>3998</v>
      </c>
      <c r="H349" s="133" t="s">
        <v>946</v>
      </c>
      <c r="I349" s="133" t="s">
        <v>3997</v>
      </c>
      <c r="J349" s="134">
        <v>842108</v>
      </c>
      <c r="K349" s="14"/>
      <c r="M349" s="134" t="s">
        <v>3661</v>
      </c>
      <c r="N349" s="32">
        <v>12</v>
      </c>
      <c r="O349" s="122">
        <v>0.74099999999999999</v>
      </c>
      <c r="P349" s="135">
        <v>40757</v>
      </c>
      <c r="Q349" s="14"/>
      <c r="R349" s="32" t="s">
        <v>263</v>
      </c>
      <c r="S349" s="134" t="s">
        <v>2157</v>
      </c>
      <c r="T349" s="134" t="s">
        <v>2143</v>
      </c>
      <c r="U349" s="134" t="s">
        <v>915</v>
      </c>
      <c r="V349" s="32" t="s">
        <v>3140</v>
      </c>
      <c r="X349" s="43"/>
      <c r="Y349" s="8"/>
      <c r="AD349" s="8"/>
      <c r="AE349" s="8"/>
      <c r="AF349" s="36"/>
      <c r="AG349" s="8"/>
      <c r="AH349" s="6"/>
      <c r="AI349" s="10"/>
      <c r="AJ349" s="10"/>
      <c r="AK349" s="10"/>
      <c r="AL349" s="33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</row>
    <row r="350" spans="1:147" ht="18.75">
      <c r="B350" s="14"/>
      <c r="C350" s="32"/>
      <c r="D350" s="33"/>
      <c r="E350" s="33">
        <v>122351</v>
      </c>
      <c r="G350" s="14" t="s">
        <v>3011</v>
      </c>
      <c r="H350" s="14" t="s">
        <v>3010</v>
      </c>
      <c r="I350" s="14" t="s">
        <v>3012</v>
      </c>
      <c r="L350" s="14" t="s">
        <v>1830</v>
      </c>
      <c r="M350" s="32">
        <v>78726</v>
      </c>
      <c r="N350" s="41">
        <v>240</v>
      </c>
      <c r="O350" s="53">
        <v>5.9</v>
      </c>
      <c r="P350" s="31">
        <v>36565</v>
      </c>
      <c r="Q350" s="31">
        <v>36798</v>
      </c>
      <c r="R350" s="31"/>
      <c r="S350" s="32" t="s">
        <v>49</v>
      </c>
      <c r="T350" s="32" t="s">
        <v>50</v>
      </c>
      <c r="U350" s="32" t="s">
        <v>3338</v>
      </c>
      <c r="V350" s="32" t="s">
        <v>3002</v>
      </c>
      <c r="X350" s="43"/>
      <c r="Y350" s="8"/>
      <c r="AD350" s="8"/>
      <c r="AE350" s="8"/>
      <c r="AF350" s="36"/>
      <c r="AG350" s="8"/>
      <c r="AH350" s="6"/>
      <c r="AI350" s="10"/>
      <c r="AJ350" s="10"/>
      <c r="AK350" s="10"/>
      <c r="AL350" s="33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</row>
    <row r="351" spans="1:147" ht="18.75">
      <c r="B351" s="14"/>
      <c r="C351" s="32"/>
      <c r="D351" s="33"/>
      <c r="G351" s="14" t="s">
        <v>2811</v>
      </c>
      <c r="H351" s="14" t="s">
        <v>3230</v>
      </c>
      <c r="I351" s="14" t="s">
        <v>2812</v>
      </c>
      <c r="L351" s="14" t="s">
        <v>1831</v>
      </c>
      <c r="M351" s="32">
        <v>78758</v>
      </c>
      <c r="N351" s="41">
        <v>366</v>
      </c>
      <c r="O351" s="53">
        <v>16.89</v>
      </c>
      <c r="P351" s="31">
        <v>34656</v>
      </c>
      <c r="Q351" s="31">
        <v>34782</v>
      </c>
      <c r="R351" s="31"/>
      <c r="S351" s="32" t="s">
        <v>1222</v>
      </c>
      <c r="T351" s="32" t="s">
        <v>1223</v>
      </c>
      <c r="U351" s="32" t="s">
        <v>562</v>
      </c>
      <c r="V351" s="32" t="s">
        <v>3551</v>
      </c>
      <c r="X351" s="43"/>
      <c r="Y351" s="44"/>
      <c r="AD351" s="8"/>
      <c r="AE351" s="8"/>
      <c r="AF351" s="36"/>
      <c r="AG351" s="8"/>
      <c r="AH351" s="6"/>
      <c r="AI351" s="10"/>
      <c r="AJ351" s="10"/>
      <c r="AK351" s="10"/>
      <c r="AL351" s="33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</row>
    <row r="352" spans="1:147" ht="18.75">
      <c r="B352" s="14"/>
      <c r="C352" s="32"/>
      <c r="D352" s="33"/>
      <c r="E352" s="33">
        <v>177225</v>
      </c>
      <c r="G352" s="14" t="s">
        <v>3424</v>
      </c>
      <c r="H352" s="14" t="s">
        <v>3860</v>
      </c>
      <c r="I352" s="14" t="s">
        <v>1045</v>
      </c>
      <c r="L352" s="14" t="s">
        <v>3425</v>
      </c>
      <c r="M352" s="32">
        <v>78729</v>
      </c>
      <c r="N352" s="41">
        <v>376</v>
      </c>
      <c r="O352" s="53">
        <v>20.079999999999998</v>
      </c>
      <c r="P352" s="31">
        <v>37118</v>
      </c>
      <c r="Q352" s="31">
        <v>37410</v>
      </c>
      <c r="R352" s="32" t="s">
        <v>753</v>
      </c>
      <c r="S352" s="32" t="s">
        <v>3426</v>
      </c>
      <c r="T352" s="32" t="s">
        <v>3427</v>
      </c>
      <c r="U352" s="32" t="s">
        <v>562</v>
      </c>
      <c r="V352" s="32" t="s">
        <v>3036</v>
      </c>
      <c r="X352" s="43"/>
      <c r="Y352" s="44"/>
      <c r="AD352" s="8"/>
      <c r="AE352" s="8"/>
      <c r="AF352" s="36"/>
      <c r="AG352" s="8"/>
      <c r="AH352" s="6"/>
      <c r="AI352" s="10"/>
      <c r="AJ352" s="10"/>
      <c r="AK352" s="10"/>
      <c r="AL352" s="33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</row>
    <row r="353" spans="1:147" ht="18.75">
      <c r="B353" s="14"/>
      <c r="C353" s="32"/>
      <c r="D353" s="33"/>
      <c r="G353" s="14" t="s">
        <v>2813</v>
      </c>
      <c r="H353" s="14" t="s">
        <v>2704</v>
      </c>
      <c r="I353" s="14" t="s">
        <v>986</v>
      </c>
      <c r="L353" s="14" t="s">
        <v>792</v>
      </c>
      <c r="M353" s="8">
        <v>78729</v>
      </c>
      <c r="N353" s="41">
        <v>528</v>
      </c>
      <c r="O353" s="53">
        <v>23.59</v>
      </c>
      <c r="P353" s="31">
        <v>34689</v>
      </c>
      <c r="Q353" s="31">
        <v>34903</v>
      </c>
      <c r="R353" s="31"/>
      <c r="S353" s="32" t="s">
        <v>49</v>
      </c>
      <c r="T353" s="32" t="s">
        <v>50</v>
      </c>
      <c r="U353" s="32" t="s">
        <v>3338</v>
      </c>
      <c r="V353" s="32" t="s">
        <v>3551</v>
      </c>
      <c r="X353" s="43"/>
      <c r="Y353" s="44"/>
      <c r="AD353" s="8"/>
      <c r="AE353" s="8"/>
      <c r="AF353" s="7"/>
      <c r="AG353" s="8"/>
      <c r="AH353" s="6"/>
      <c r="AI353" s="10"/>
      <c r="AJ353" s="10"/>
      <c r="AK353" s="10"/>
      <c r="AL353" s="33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</row>
    <row r="354" spans="1:147" ht="17.25" customHeight="1">
      <c r="A354" s="138"/>
      <c r="B354" s="14"/>
      <c r="C354" s="137"/>
      <c r="D354" s="33"/>
      <c r="G354" s="14" t="s">
        <v>2705</v>
      </c>
      <c r="H354" s="14" t="s">
        <v>2706</v>
      </c>
      <c r="I354" s="14" t="s">
        <v>2707</v>
      </c>
      <c r="L354" s="14" t="s">
        <v>4300</v>
      </c>
      <c r="M354" s="32">
        <v>78749</v>
      </c>
      <c r="N354" s="41">
        <v>290</v>
      </c>
      <c r="O354" s="53">
        <v>18</v>
      </c>
      <c r="P354" s="31" t="s">
        <v>3554</v>
      </c>
      <c r="Q354" s="31" t="s">
        <v>3556</v>
      </c>
      <c r="R354" s="31"/>
      <c r="S354" s="32" t="s">
        <v>49</v>
      </c>
      <c r="T354" s="32" t="s">
        <v>50</v>
      </c>
      <c r="U354" s="32" t="s">
        <v>3338</v>
      </c>
      <c r="V354" s="32" t="s">
        <v>3554</v>
      </c>
      <c r="X354" s="43"/>
      <c r="Y354" s="44"/>
      <c r="AD354" s="8"/>
      <c r="AE354" s="8"/>
      <c r="AF354" s="7"/>
      <c r="AG354" s="8"/>
      <c r="AH354" s="6"/>
      <c r="AI354" s="10"/>
      <c r="AJ354" s="10"/>
      <c r="AK354" s="10"/>
      <c r="AL354" s="33"/>
      <c r="AM354" s="2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</row>
    <row r="355" spans="1:147" ht="18.75">
      <c r="B355" s="14"/>
      <c r="C355" s="32"/>
      <c r="D355" s="33"/>
      <c r="G355" s="14" t="s">
        <v>3519</v>
      </c>
      <c r="H355" s="14" t="s">
        <v>3520</v>
      </c>
      <c r="I355" s="14" t="s">
        <v>987</v>
      </c>
      <c r="L355" s="14" t="s">
        <v>4301</v>
      </c>
      <c r="M355" s="32">
        <v>78729</v>
      </c>
      <c r="N355" s="41">
        <v>390</v>
      </c>
      <c r="O355" s="53">
        <v>21.5</v>
      </c>
      <c r="P355" s="31">
        <v>34312</v>
      </c>
      <c r="Q355" s="31">
        <v>34437</v>
      </c>
      <c r="R355" s="31"/>
      <c r="S355" s="32" t="s">
        <v>49</v>
      </c>
      <c r="T355" s="32" t="s">
        <v>50</v>
      </c>
      <c r="U355" s="32" t="s">
        <v>3338</v>
      </c>
      <c r="V355" s="32" t="s">
        <v>3547</v>
      </c>
      <c r="X355" s="43"/>
      <c r="Y355" s="44"/>
      <c r="AD355" s="8"/>
      <c r="AE355" s="8"/>
      <c r="AF355" s="7"/>
      <c r="AG355" s="8"/>
      <c r="AH355" s="6"/>
      <c r="AI355" s="10"/>
      <c r="AJ355" s="10"/>
      <c r="AK355" s="10"/>
      <c r="AL355" s="6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</row>
    <row r="356" spans="1:147" ht="18.75">
      <c r="B356" s="14"/>
      <c r="C356" s="32"/>
      <c r="D356" s="33"/>
      <c r="E356" s="63"/>
      <c r="G356" s="14" t="s">
        <v>3521</v>
      </c>
      <c r="H356" s="14" t="s">
        <v>3522</v>
      </c>
      <c r="I356" s="14" t="s">
        <v>3523</v>
      </c>
      <c r="L356" s="14" t="s">
        <v>4302</v>
      </c>
      <c r="M356" s="32">
        <v>78758</v>
      </c>
      <c r="N356" s="41">
        <v>293</v>
      </c>
      <c r="O356" s="53">
        <v>18.600000000000001</v>
      </c>
      <c r="P356" s="31">
        <v>34662</v>
      </c>
      <c r="Q356" s="31">
        <v>34597</v>
      </c>
      <c r="R356" s="31"/>
      <c r="S356" s="32" t="s">
        <v>49</v>
      </c>
      <c r="T356" s="32" t="s">
        <v>50</v>
      </c>
      <c r="U356" s="32" t="s">
        <v>3338</v>
      </c>
      <c r="V356" s="32" t="s">
        <v>3551</v>
      </c>
      <c r="X356" s="43"/>
      <c r="Y356" s="44"/>
      <c r="AD356" s="8"/>
      <c r="AE356" s="8"/>
      <c r="AF356" s="7"/>
      <c r="AG356" s="8"/>
      <c r="AH356" s="6"/>
      <c r="AI356" s="10"/>
      <c r="AJ356" s="10"/>
      <c r="AK356" s="10"/>
      <c r="AL356" s="6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</row>
    <row r="357" spans="1:147" ht="18.75">
      <c r="B357" s="14"/>
      <c r="C357" s="32"/>
      <c r="D357" s="33"/>
      <c r="G357" s="14" t="s">
        <v>3524</v>
      </c>
      <c r="H357" s="14" t="s">
        <v>377</v>
      </c>
      <c r="I357" s="14" t="s">
        <v>378</v>
      </c>
      <c r="L357" s="14" t="s">
        <v>4303</v>
      </c>
      <c r="M357" s="32">
        <v>78758</v>
      </c>
      <c r="N357" s="41">
        <v>323</v>
      </c>
      <c r="O357" s="53">
        <v>17.399999999999999</v>
      </c>
      <c r="P357" s="31">
        <v>34297</v>
      </c>
      <c r="Q357" s="31">
        <v>34597</v>
      </c>
      <c r="R357" s="31"/>
      <c r="S357" s="32" t="s">
        <v>49</v>
      </c>
      <c r="T357" s="32" t="s">
        <v>50</v>
      </c>
      <c r="U357" s="32" t="s">
        <v>3338</v>
      </c>
      <c r="V357" s="32" t="s">
        <v>3547</v>
      </c>
      <c r="X357" s="43"/>
      <c r="Y357" s="8"/>
      <c r="Z357" s="43"/>
      <c r="AA357" s="8"/>
      <c r="AB357" s="6"/>
      <c r="AC357" s="8"/>
      <c r="AD357" s="8"/>
      <c r="AE357" s="8"/>
      <c r="AF357" s="7"/>
      <c r="AG357" s="8"/>
      <c r="AH357" s="6"/>
      <c r="AI357" s="10"/>
      <c r="AJ357" s="10"/>
      <c r="AK357" s="10"/>
      <c r="AL357" s="6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</row>
    <row r="358" spans="1:147" ht="18.75">
      <c r="B358" s="14"/>
      <c r="C358" s="32"/>
      <c r="D358" s="33"/>
      <c r="G358" s="14" t="s">
        <v>2705</v>
      </c>
      <c r="H358" s="14" t="s">
        <v>379</v>
      </c>
      <c r="I358" s="14" t="s">
        <v>383</v>
      </c>
      <c r="L358" s="14" t="s">
        <v>4304</v>
      </c>
      <c r="M358" s="32">
        <v>78749</v>
      </c>
      <c r="N358" s="41">
        <v>210</v>
      </c>
      <c r="O358" s="53">
        <v>10.5</v>
      </c>
      <c r="P358" s="31" t="s">
        <v>3553</v>
      </c>
      <c r="Q358" s="31" t="s">
        <v>3555</v>
      </c>
      <c r="R358" s="31"/>
      <c r="S358" s="32" t="s">
        <v>49</v>
      </c>
      <c r="T358" s="32" t="s">
        <v>50</v>
      </c>
      <c r="U358" s="32" t="s">
        <v>3338</v>
      </c>
      <c r="V358" s="32" t="s">
        <v>3553</v>
      </c>
      <c r="X358" s="43"/>
      <c r="Y358" s="8"/>
      <c r="Z358" s="43"/>
      <c r="AA358" s="8"/>
      <c r="AB358" s="6"/>
      <c r="AC358" s="8"/>
      <c r="AD358" s="8"/>
      <c r="AE358" s="8"/>
      <c r="AF358" s="36"/>
      <c r="AG358" s="8"/>
      <c r="AH358" s="6"/>
      <c r="AI358" s="10"/>
      <c r="AJ358" s="10"/>
      <c r="AK358" s="10"/>
      <c r="AL358" s="6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</row>
    <row r="359" spans="1:147" ht="18.75">
      <c r="B359" s="14"/>
      <c r="C359" s="93"/>
      <c r="D359" s="33"/>
      <c r="G359" s="14" t="s">
        <v>485</v>
      </c>
      <c r="H359" s="14" t="s">
        <v>486</v>
      </c>
      <c r="I359" s="14" t="s">
        <v>3333</v>
      </c>
      <c r="L359" s="14" t="s">
        <v>2097</v>
      </c>
      <c r="M359" s="8">
        <v>78731</v>
      </c>
      <c r="N359" s="41">
        <v>240</v>
      </c>
      <c r="O359" s="53">
        <v>24</v>
      </c>
      <c r="P359" s="31">
        <v>34901</v>
      </c>
      <c r="Q359" s="31">
        <v>35117</v>
      </c>
      <c r="R359" s="31"/>
      <c r="S359" s="32" t="s">
        <v>49</v>
      </c>
      <c r="T359" s="32" t="s">
        <v>50</v>
      </c>
      <c r="U359" s="32" t="s">
        <v>3338</v>
      </c>
      <c r="V359" s="32" t="s">
        <v>3554</v>
      </c>
      <c r="X359" s="43"/>
      <c r="Y359" s="8"/>
      <c r="Z359" s="43"/>
      <c r="AA359" s="8"/>
      <c r="AB359" s="6"/>
      <c r="AC359" s="8"/>
      <c r="AD359" s="8"/>
      <c r="AE359" s="8"/>
      <c r="AF359" s="36"/>
      <c r="AG359" s="8"/>
      <c r="AH359" s="6"/>
      <c r="AI359" s="10"/>
      <c r="AJ359" s="10"/>
      <c r="AK359" s="10"/>
      <c r="AL359" s="6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</row>
    <row r="360" spans="1:147" ht="18.75">
      <c r="D360" s="33"/>
      <c r="G360" s="14" t="s">
        <v>488</v>
      </c>
      <c r="H360" s="14" t="s">
        <v>489</v>
      </c>
      <c r="I360" s="14" t="s">
        <v>490</v>
      </c>
      <c r="L360" s="14" t="s">
        <v>4305</v>
      </c>
      <c r="M360" s="32">
        <v>78758</v>
      </c>
      <c r="N360" s="41">
        <v>384</v>
      </c>
      <c r="O360" s="53">
        <v>27.9</v>
      </c>
      <c r="P360" s="31">
        <v>35020</v>
      </c>
      <c r="Q360" s="31">
        <v>35160</v>
      </c>
      <c r="R360" s="31"/>
      <c r="S360" s="32" t="s">
        <v>49</v>
      </c>
      <c r="T360" s="32" t="s">
        <v>50</v>
      </c>
      <c r="U360" s="32" t="s">
        <v>3338</v>
      </c>
      <c r="V360" s="32" t="s">
        <v>3555</v>
      </c>
      <c r="X360" s="43"/>
      <c r="Y360" s="8"/>
      <c r="Z360" s="43"/>
      <c r="AA360" s="8"/>
      <c r="AB360" s="6"/>
      <c r="AC360" s="8"/>
      <c r="AD360" s="8"/>
      <c r="AE360" s="8"/>
      <c r="AF360" s="36"/>
      <c r="AG360" s="8"/>
      <c r="AH360" s="6"/>
      <c r="AI360" s="10"/>
      <c r="AJ360" s="10"/>
      <c r="AK360" s="10"/>
      <c r="AL360" s="6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7"/>
      <c r="BW360" s="7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</row>
    <row r="361" spans="1:147" ht="18.75">
      <c r="B361" s="14"/>
      <c r="C361" s="32"/>
      <c r="D361" s="33"/>
      <c r="G361" s="14" t="s">
        <v>279</v>
      </c>
      <c r="H361" s="14" t="s">
        <v>3231</v>
      </c>
      <c r="I361" s="14" t="s">
        <v>280</v>
      </c>
      <c r="L361" s="14" t="s">
        <v>4306</v>
      </c>
      <c r="M361" s="32">
        <v>78758</v>
      </c>
      <c r="N361" s="41">
        <v>342</v>
      </c>
      <c r="O361" s="53">
        <v>20.129000000000001</v>
      </c>
      <c r="P361" s="31">
        <v>34107</v>
      </c>
      <c r="Q361" s="31">
        <v>34178</v>
      </c>
      <c r="R361" s="31"/>
      <c r="S361" s="32" t="s">
        <v>49</v>
      </c>
      <c r="T361" s="32" t="s">
        <v>50</v>
      </c>
      <c r="U361" s="32" t="s">
        <v>3338</v>
      </c>
      <c r="V361" s="32" t="s">
        <v>3545</v>
      </c>
      <c r="X361" s="43"/>
      <c r="Y361" s="44"/>
      <c r="Z361" s="43"/>
      <c r="AA361" s="8"/>
      <c r="AB361" s="6"/>
      <c r="AC361" s="8"/>
      <c r="AD361" s="8"/>
      <c r="AE361" s="8"/>
      <c r="AF361" s="36"/>
      <c r="AG361" s="8"/>
      <c r="AH361" s="6"/>
      <c r="AI361" s="10"/>
      <c r="AJ361" s="10"/>
      <c r="AK361" s="10"/>
      <c r="AL361" s="6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7"/>
      <c r="BW361" s="7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</row>
    <row r="362" spans="1:147" ht="18.75">
      <c r="B362" s="14"/>
      <c r="C362" s="32"/>
      <c r="D362" s="33"/>
      <c r="G362" s="14" t="s">
        <v>281</v>
      </c>
      <c r="H362" s="14" t="s">
        <v>4321</v>
      </c>
      <c r="I362" s="14" t="s">
        <v>4322</v>
      </c>
      <c r="L362" s="14" t="s">
        <v>4307</v>
      </c>
      <c r="M362" s="8">
        <v>78727</v>
      </c>
      <c r="N362" s="41">
        <v>442</v>
      </c>
      <c r="O362" s="53">
        <v>22.5</v>
      </c>
      <c r="P362" s="31">
        <v>34312</v>
      </c>
      <c r="Q362" s="31">
        <v>34703</v>
      </c>
      <c r="R362" s="31"/>
      <c r="S362" s="32" t="s">
        <v>49</v>
      </c>
      <c r="T362" s="32" t="s">
        <v>50</v>
      </c>
      <c r="U362" s="32" t="s">
        <v>3338</v>
      </c>
      <c r="V362" s="32" t="s">
        <v>3547</v>
      </c>
      <c r="X362" s="43"/>
      <c r="Y362" s="44"/>
      <c r="Z362" s="43"/>
      <c r="AA362" s="8"/>
      <c r="AB362" s="6"/>
      <c r="AC362" s="8"/>
      <c r="AD362" s="8"/>
      <c r="AE362" s="8"/>
      <c r="AF362" s="36"/>
      <c r="AG362" s="8"/>
      <c r="AH362" s="6"/>
      <c r="AI362" s="10"/>
      <c r="AJ362" s="10"/>
      <c r="AK362" s="10"/>
      <c r="AL362" s="6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7"/>
      <c r="BW362" s="7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</row>
    <row r="363" spans="1:147" ht="18.75">
      <c r="B363" s="14"/>
      <c r="C363" s="32"/>
      <c r="D363" s="33"/>
      <c r="E363" s="60">
        <v>304307</v>
      </c>
      <c r="G363" s="56" t="s">
        <v>4132</v>
      </c>
      <c r="H363" s="56" t="s">
        <v>3486</v>
      </c>
      <c r="I363" s="33" t="s">
        <v>3497</v>
      </c>
      <c r="J363" s="32">
        <v>550227</v>
      </c>
      <c r="L363" s="56" t="s">
        <v>4133</v>
      </c>
      <c r="M363" s="32">
        <v>78705</v>
      </c>
      <c r="N363" s="93">
        <v>364</v>
      </c>
      <c r="O363" s="100">
        <v>4.7667999999999999</v>
      </c>
      <c r="P363" s="59">
        <v>38981</v>
      </c>
      <c r="Q363" s="59">
        <v>39078</v>
      </c>
      <c r="R363" s="59" t="s">
        <v>2033</v>
      </c>
      <c r="S363" s="94" t="s">
        <v>3360</v>
      </c>
      <c r="T363" s="94" t="s">
        <v>3361</v>
      </c>
      <c r="U363" s="32" t="s">
        <v>3338</v>
      </c>
      <c r="V363" s="32" t="s">
        <v>777</v>
      </c>
      <c r="X363" s="43"/>
      <c r="Y363" s="44"/>
      <c r="Z363" s="43"/>
      <c r="AA363" s="8"/>
      <c r="AB363" s="6"/>
      <c r="AC363" s="8"/>
      <c r="AD363" s="8"/>
      <c r="AE363" s="8"/>
      <c r="AF363" s="36"/>
      <c r="AG363" s="8"/>
      <c r="AH363" s="6"/>
      <c r="AI363" s="10"/>
      <c r="AJ363" s="10"/>
      <c r="AK363" s="10"/>
      <c r="AL363" s="6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8"/>
      <c r="BO363" s="10"/>
      <c r="BP363" s="6"/>
      <c r="BQ363" s="17"/>
      <c r="BR363" s="45"/>
      <c r="BS363" s="10"/>
      <c r="BT363" s="10"/>
      <c r="BU363" s="10"/>
      <c r="BV363" s="10"/>
      <c r="BW363" s="8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</row>
    <row r="364" spans="1:147" ht="18.75">
      <c r="B364" s="14"/>
      <c r="C364" s="32"/>
      <c r="D364" s="33"/>
      <c r="E364" s="33">
        <v>122354</v>
      </c>
      <c r="G364" s="14" t="s">
        <v>3013</v>
      </c>
      <c r="H364" s="14" t="s">
        <v>3014</v>
      </c>
      <c r="I364" s="14" t="s">
        <v>3015</v>
      </c>
      <c r="L364" s="14" t="s">
        <v>4308</v>
      </c>
      <c r="M364" s="32">
        <v>78726</v>
      </c>
      <c r="N364" s="41">
        <v>309</v>
      </c>
      <c r="O364" s="53">
        <v>14.34</v>
      </c>
      <c r="P364" s="31">
        <v>36565</v>
      </c>
      <c r="Q364" s="31">
        <v>36706</v>
      </c>
      <c r="R364" s="31"/>
      <c r="S364" s="32" t="s">
        <v>49</v>
      </c>
      <c r="T364" s="32" t="s">
        <v>50</v>
      </c>
      <c r="U364" s="32" t="s">
        <v>3338</v>
      </c>
      <c r="V364" s="32" t="s">
        <v>3002</v>
      </c>
      <c r="X364" s="43"/>
      <c r="Y364" s="44"/>
      <c r="Z364" s="43"/>
      <c r="AA364" s="8"/>
      <c r="AB364" s="6"/>
      <c r="AC364" s="8"/>
      <c r="AD364" s="8"/>
      <c r="AE364" s="8"/>
      <c r="AF364" s="36"/>
      <c r="AG364" s="8"/>
      <c r="AH364" s="6"/>
      <c r="AI364" s="10"/>
      <c r="AJ364" s="10"/>
      <c r="AK364" s="10"/>
      <c r="AL364" s="6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8"/>
      <c r="BO364" s="10"/>
      <c r="BP364" s="6"/>
      <c r="BQ364" s="17"/>
      <c r="BR364" s="45"/>
      <c r="BS364" s="10"/>
      <c r="BT364" s="10"/>
      <c r="BU364" s="10"/>
      <c r="BV364" s="10"/>
      <c r="BW364" s="8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</row>
    <row r="365" spans="1:147" ht="18.75">
      <c r="B365" s="14"/>
      <c r="C365" s="32"/>
      <c r="D365" s="33"/>
      <c r="E365" s="60">
        <v>229364</v>
      </c>
      <c r="G365" s="57" t="s">
        <v>3420</v>
      </c>
      <c r="H365" s="57" t="s">
        <v>3421</v>
      </c>
      <c r="I365" s="14" t="s">
        <v>3021</v>
      </c>
      <c r="L365" s="14" t="s">
        <v>4309</v>
      </c>
      <c r="M365" s="32">
        <v>78729</v>
      </c>
      <c r="N365" s="41">
        <v>300</v>
      </c>
      <c r="O365" s="53">
        <v>44.3</v>
      </c>
      <c r="P365" s="31">
        <v>36581</v>
      </c>
      <c r="Q365" s="31">
        <v>38036</v>
      </c>
      <c r="R365" s="31" t="s">
        <v>753</v>
      </c>
      <c r="S365" s="32" t="s">
        <v>3297</v>
      </c>
      <c r="T365" s="32" t="s">
        <v>50</v>
      </c>
      <c r="U365" s="32" t="s">
        <v>3338</v>
      </c>
      <c r="V365" s="32" t="s">
        <v>3002</v>
      </c>
      <c r="X365" s="43"/>
      <c r="Y365" s="44"/>
      <c r="Z365" s="43"/>
      <c r="AA365" s="8"/>
      <c r="AB365" s="6"/>
      <c r="AC365" s="8"/>
      <c r="AD365" s="8"/>
      <c r="AE365" s="8"/>
      <c r="AF365" s="36"/>
      <c r="AG365" s="8"/>
      <c r="AH365" s="6"/>
      <c r="AI365" s="10"/>
      <c r="AJ365" s="10"/>
      <c r="AK365" s="10"/>
      <c r="AL365" s="6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8"/>
      <c r="BO365" s="10"/>
      <c r="BP365" s="6"/>
      <c r="BQ365" s="17"/>
      <c r="BR365" s="45"/>
      <c r="BS365" s="10"/>
      <c r="BT365" s="10"/>
      <c r="BU365" s="10"/>
      <c r="BV365" s="10"/>
      <c r="BW365" s="8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</row>
    <row r="366" spans="1:147" ht="18.75">
      <c r="B366" s="14"/>
      <c r="C366" s="32"/>
      <c r="D366" s="33"/>
      <c r="E366" s="33">
        <v>122120</v>
      </c>
      <c r="G366" s="14" t="s">
        <v>3020</v>
      </c>
      <c r="H366" s="14" t="s">
        <v>3188</v>
      </c>
      <c r="I366" s="14" t="s">
        <v>3021</v>
      </c>
      <c r="L366" s="14" t="s">
        <v>4309</v>
      </c>
      <c r="M366" s="32">
        <v>78729</v>
      </c>
      <c r="N366" s="41">
        <v>415</v>
      </c>
      <c r="O366" s="53">
        <v>44.3</v>
      </c>
      <c r="P366" s="31">
        <v>36581</v>
      </c>
      <c r="Q366" s="31">
        <v>36817</v>
      </c>
      <c r="R366" s="31"/>
      <c r="S366" s="32" t="s">
        <v>3297</v>
      </c>
      <c r="T366" s="32" t="s">
        <v>50</v>
      </c>
      <c r="U366" s="32" t="s">
        <v>3338</v>
      </c>
      <c r="V366" s="32" t="s">
        <v>3002</v>
      </c>
      <c r="X366" s="43"/>
      <c r="Y366" s="44"/>
      <c r="Z366" s="43"/>
      <c r="AA366" s="8"/>
      <c r="AB366" s="6"/>
      <c r="AC366" s="8"/>
      <c r="AD366" s="8"/>
      <c r="AE366" s="8"/>
      <c r="AF366" s="36"/>
      <c r="AG366" s="8"/>
      <c r="AH366" s="6"/>
      <c r="AI366" s="10"/>
      <c r="AJ366" s="10"/>
      <c r="AK366" s="10"/>
      <c r="AL366" s="6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8"/>
      <c r="BO366" s="10"/>
      <c r="BP366" s="6"/>
      <c r="BQ366" s="17"/>
      <c r="BR366" s="45"/>
      <c r="BS366" s="10"/>
      <c r="BT366" s="10"/>
      <c r="BU366" s="10"/>
      <c r="BV366" s="10"/>
      <c r="BW366" s="8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</row>
    <row r="367" spans="1:147" ht="18.75">
      <c r="B367" s="14"/>
      <c r="C367" s="32"/>
      <c r="D367" s="33"/>
      <c r="E367" s="33">
        <v>204167</v>
      </c>
      <c r="G367" s="14" t="s">
        <v>4293</v>
      </c>
      <c r="H367" s="14" t="s">
        <v>3808</v>
      </c>
      <c r="I367" s="14" t="s">
        <v>4317</v>
      </c>
      <c r="L367" s="14" t="s">
        <v>3574</v>
      </c>
      <c r="M367" s="32">
        <v>78741</v>
      </c>
      <c r="N367" s="32">
        <v>216</v>
      </c>
      <c r="O367" s="53">
        <v>14.6</v>
      </c>
      <c r="P367" s="31">
        <v>37391</v>
      </c>
      <c r="Q367" s="31">
        <v>37519</v>
      </c>
      <c r="R367" s="32" t="s">
        <v>4365</v>
      </c>
      <c r="S367" s="32" t="s">
        <v>49</v>
      </c>
      <c r="T367" s="32" t="s">
        <v>50</v>
      </c>
      <c r="U367" s="32" t="s">
        <v>3338</v>
      </c>
      <c r="V367" s="32" t="s">
        <v>2327</v>
      </c>
      <c r="X367" s="43"/>
      <c r="Y367" s="44"/>
      <c r="Z367" s="43"/>
      <c r="AA367" s="8"/>
      <c r="AB367" s="6"/>
      <c r="AC367" s="8"/>
      <c r="AD367" s="8"/>
      <c r="AE367" s="8"/>
      <c r="AF367" s="36"/>
      <c r="AG367" s="8"/>
      <c r="AH367" s="6"/>
      <c r="AI367" s="10"/>
      <c r="AJ367" s="10"/>
      <c r="AK367" s="10"/>
      <c r="AL367" s="6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8"/>
      <c r="BO367" s="10"/>
      <c r="BP367" s="6"/>
      <c r="BQ367" s="17"/>
      <c r="BR367" s="45"/>
      <c r="BS367" s="10"/>
      <c r="BT367" s="10"/>
      <c r="BU367" s="10"/>
      <c r="BV367" s="10"/>
      <c r="BW367" s="8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</row>
    <row r="368" spans="1:147" ht="18.75">
      <c r="B368" s="14"/>
      <c r="C368" s="32"/>
      <c r="D368" s="33"/>
      <c r="G368" s="14" t="s">
        <v>4325</v>
      </c>
      <c r="H368" s="14" t="s">
        <v>4326</v>
      </c>
      <c r="I368" s="14" t="s">
        <v>4327</v>
      </c>
      <c r="L368" s="14" t="s">
        <v>4310</v>
      </c>
      <c r="M368" s="32">
        <v>78741</v>
      </c>
      <c r="N368" s="41">
        <v>252</v>
      </c>
      <c r="O368" s="53">
        <v>15.28</v>
      </c>
      <c r="P368" s="31">
        <v>34795</v>
      </c>
      <c r="Q368" s="31">
        <v>34962</v>
      </c>
      <c r="R368" s="31"/>
      <c r="S368" s="32" t="s">
        <v>49</v>
      </c>
      <c r="T368" s="32" t="s">
        <v>50</v>
      </c>
      <c r="U368" s="32" t="s">
        <v>3338</v>
      </c>
      <c r="V368" s="32" t="s">
        <v>3553</v>
      </c>
      <c r="X368" s="43"/>
      <c r="Y368" s="44"/>
      <c r="Z368" s="43"/>
      <c r="AA368" s="8"/>
      <c r="AB368" s="6"/>
      <c r="AC368" s="8"/>
      <c r="AD368" s="8"/>
      <c r="AE368" s="8"/>
      <c r="AF368" s="36"/>
      <c r="AG368" s="8"/>
      <c r="AH368" s="6"/>
      <c r="AI368" s="10"/>
      <c r="AJ368" s="10"/>
      <c r="AK368" s="10"/>
      <c r="AL368" s="6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8"/>
      <c r="BO368" s="10"/>
      <c r="BP368" s="6"/>
      <c r="BQ368" s="17"/>
      <c r="BR368" s="45"/>
      <c r="BS368" s="10"/>
      <c r="BT368" s="10"/>
      <c r="BU368" s="10"/>
      <c r="BV368" s="10"/>
      <c r="BW368" s="8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</row>
    <row r="369" spans="1:147" ht="18.75">
      <c r="A369" s="60"/>
      <c r="B369" s="32"/>
      <c r="C369" s="93"/>
      <c r="D369" s="33"/>
      <c r="G369" s="14" t="s">
        <v>4328</v>
      </c>
      <c r="H369" s="14" t="s">
        <v>4329</v>
      </c>
      <c r="I369" s="14" t="s">
        <v>4330</v>
      </c>
      <c r="L369" s="14" t="s">
        <v>4311</v>
      </c>
      <c r="M369" s="32">
        <v>78741</v>
      </c>
      <c r="N369" s="41">
        <v>270</v>
      </c>
      <c r="O369" s="53">
        <v>18.100000000000001</v>
      </c>
      <c r="P369" s="31">
        <v>35178</v>
      </c>
      <c r="Q369" s="31">
        <v>35291</v>
      </c>
      <c r="R369" s="31"/>
      <c r="S369" s="32" t="s">
        <v>49</v>
      </c>
      <c r="T369" s="32" t="s">
        <v>50</v>
      </c>
      <c r="U369" s="32" t="s">
        <v>3338</v>
      </c>
      <c r="V369" s="32" t="s">
        <v>3557</v>
      </c>
      <c r="X369" s="43"/>
      <c r="Y369" s="44"/>
      <c r="Z369" s="43"/>
      <c r="AA369" s="8"/>
      <c r="AB369" s="6"/>
      <c r="AC369" s="8"/>
      <c r="AD369" s="8"/>
      <c r="AE369" s="8"/>
      <c r="AF369" s="36"/>
      <c r="AG369" s="8"/>
      <c r="AH369" s="6"/>
      <c r="AI369" s="10"/>
      <c r="AJ369" s="10"/>
      <c r="AK369" s="10"/>
      <c r="AL369" s="6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8"/>
      <c r="BO369" s="10"/>
      <c r="BP369" s="6"/>
      <c r="BQ369" s="17"/>
      <c r="BR369" s="45"/>
      <c r="BS369" s="10"/>
      <c r="BT369" s="10"/>
      <c r="BU369" s="10"/>
      <c r="BV369" s="10"/>
      <c r="BW369" s="8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</row>
    <row r="370" spans="1:147" ht="18.75">
      <c r="B370" s="14"/>
      <c r="C370" s="32"/>
      <c r="D370" s="33"/>
      <c r="G370" s="14" t="s">
        <v>4333</v>
      </c>
      <c r="H370" s="14" t="s">
        <v>4334</v>
      </c>
      <c r="I370" s="14" t="s">
        <v>4335</v>
      </c>
      <c r="L370" s="14" t="s">
        <v>4312</v>
      </c>
      <c r="M370" s="32">
        <v>78704</v>
      </c>
      <c r="N370" s="41">
        <v>295</v>
      </c>
      <c r="O370" s="53">
        <v>9.36</v>
      </c>
      <c r="P370" s="31" t="s">
        <v>4336</v>
      </c>
      <c r="Q370" s="31">
        <v>34933</v>
      </c>
      <c r="R370" s="31"/>
      <c r="S370" s="32" t="s">
        <v>49</v>
      </c>
      <c r="T370" s="32" t="s">
        <v>50</v>
      </c>
      <c r="U370" s="32" t="s">
        <v>3338</v>
      </c>
      <c r="V370" s="32" t="s">
        <v>3552</v>
      </c>
      <c r="X370" s="43"/>
      <c r="Y370" s="44"/>
      <c r="Z370" s="43"/>
      <c r="AA370" s="8"/>
      <c r="AB370" s="6"/>
      <c r="AC370" s="8"/>
      <c r="AD370" s="8"/>
      <c r="AE370" s="8"/>
      <c r="AF370" s="36"/>
      <c r="AG370" s="8"/>
      <c r="AH370" s="6"/>
      <c r="AI370" s="10"/>
      <c r="AJ370" s="10"/>
      <c r="AK370" s="10"/>
      <c r="AL370" s="6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8"/>
      <c r="BO370" s="10"/>
      <c r="BP370" s="6"/>
      <c r="BQ370" s="17"/>
      <c r="BR370" s="45"/>
      <c r="BS370" s="10"/>
      <c r="BT370" s="10"/>
      <c r="BU370" s="10"/>
      <c r="BV370" s="10"/>
      <c r="BW370" s="8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</row>
    <row r="371" spans="1:147" ht="18.75">
      <c r="B371" s="14"/>
      <c r="C371" s="32"/>
      <c r="D371" s="33"/>
      <c r="G371" s="14" t="s">
        <v>3517</v>
      </c>
      <c r="H371" s="14" t="s">
        <v>2527</v>
      </c>
      <c r="I371" s="14" t="s">
        <v>2529</v>
      </c>
      <c r="L371" s="14" t="s">
        <v>4313</v>
      </c>
      <c r="M371" s="32">
        <v>78727</v>
      </c>
      <c r="N371" s="41">
        <v>220</v>
      </c>
      <c r="O371" s="53">
        <v>10.9</v>
      </c>
      <c r="P371" s="31">
        <v>35173</v>
      </c>
      <c r="Q371" s="31">
        <v>35536</v>
      </c>
      <c r="R371" s="31"/>
      <c r="S371" s="32" t="s">
        <v>49</v>
      </c>
      <c r="T371" s="32" t="s">
        <v>50</v>
      </c>
      <c r="U371" s="32" t="s">
        <v>3338</v>
      </c>
      <c r="V371" s="32" t="s">
        <v>3557</v>
      </c>
      <c r="X371" s="43"/>
      <c r="Y371" s="44"/>
      <c r="Z371" s="43"/>
      <c r="AA371" s="8"/>
      <c r="AB371" s="6"/>
      <c r="AC371" s="8"/>
      <c r="AD371" s="8"/>
      <c r="AE371" s="8"/>
      <c r="AF371" s="36"/>
      <c r="AG371" s="8"/>
      <c r="AH371" s="6"/>
      <c r="AI371" s="10"/>
      <c r="AJ371" s="10"/>
      <c r="AK371" s="10"/>
      <c r="AL371" s="6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8"/>
      <c r="BO371" s="10"/>
      <c r="BP371" s="10"/>
      <c r="BQ371" s="8"/>
      <c r="BR371" s="46"/>
      <c r="BS371" s="10"/>
      <c r="BT371" s="10"/>
      <c r="BU371" s="10"/>
      <c r="BV371" s="10"/>
      <c r="BW371" s="8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</row>
    <row r="372" spans="1:147" ht="18.75">
      <c r="B372" s="14"/>
      <c r="C372" s="32"/>
      <c r="D372" s="33"/>
      <c r="G372" s="14" t="s">
        <v>3518</v>
      </c>
      <c r="H372" s="14" t="s">
        <v>2528</v>
      </c>
      <c r="I372" s="14" t="s">
        <v>2512</v>
      </c>
      <c r="L372" s="14" t="s">
        <v>4314</v>
      </c>
      <c r="M372" s="32">
        <v>78727</v>
      </c>
      <c r="N372" s="41">
        <v>272</v>
      </c>
      <c r="O372" s="53">
        <v>15.4</v>
      </c>
      <c r="P372" s="31">
        <v>35173</v>
      </c>
      <c r="Q372" s="31">
        <v>35536</v>
      </c>
      <c r="R372" s="31"/>
      <c r="S372" s="32" t="s">
        <v>49</v>
      </c>
      <c r="T372" s="32" t="s">
        <v>50</v>
      </c>
      <c r="U372" s="32" t="s">
        <v>3338</v>
      </c>
      <c r="V372" s="32" t="s">
        <v>3557</v>
      </c>
      <c r="X372" s="43"/>
      <c r="Y372" s="44"/>
      <c r="Z372" s="43"/>
      <c r="AA372" s="8"/>
      <c r="AB372" s="6"/>
      <c r="AC372" s="8"/>
      <c r="AD372" s="8"/>
      <c r="AE372" s="8"/>
      <c r="AF372" s="36"/>
      <c r="AG372" s="8"/>
      <c r="AH372" s="6"/>
      <c r="AI372" s="10"/>
      <c r="AJ372" s="10"/>
      <c r="AK372" s="10"/>
      <c r="AL372" s="6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8"/>
      <c r="BO372" s="6"/>
      <c r="BP372" s="6"/>
      <c r="BQ372" s="44"/>
      <c r="BR372" s="45"/>
      <c r="BS372" s="10"/>
      <c r="BT372" s="10"/>
      <c r="BU372" s="10"/>
      <c r="BV372" s="10"/>
      <c r="BW372" s="8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</row>
    <row r="373" spans="1:147" ht="18.75">
      <c r="E373" s="60">
        <v>253748</v>
      </c>
      <c r="G373" s="56" t="s">
        <v>3325</v>
      </c>
      <c r="H373" s="56" t="s">
        <v>2174</v>
      </c>
      <c r="I373" s="56" t="s">
        <v>3612</v>
      </c>
      <c r="J373" s="93">
        <v>842834</v>
      </c>
      <c r="K373" s="93"/>
      <c r="L373" s="14" t="s">
        <v>2098</v>
      </c>
      <c r="M373" s="32">
        <v>78756</v>
      </c>
      <c r="N373" s="62">
        <v>12</v>
      </c>
      <c r="O373" s="100">
        <v>0.33500000000000002</v>
      </c>
      <c r="P373" s="59">
        <v>38608</v>
      </c>
      <c r="Q373" s="59">
        <v>38827</v>
      </c>
      <c r="R373" s="32" t="s">
        <v>4112</v>
      </c>
      <c r="S373" s="32" t="s">
        <v>574</v>
      </c>
      <c r="T373" s="32" t="s">
        <v>1336</v>
      </c>
      <c r="U373" s="32" t="s">
        <v>178</v>
      </c>
      <c r="V373" s="32" t="s">
        <v>738</v>
      </c>
      <c r="X373" s="43"/>
      <c r="Y373" s="44"/>
      <c r="Z373" s="43"/>
      <c r="AA373" s="8"/>
      <c r="AB373" s="6"/>
      <c r="AC373" s="8"/>
      <c r="AD373" s="8"/>
      <c r="AE373" s="8"/>
      <c r="AF373" s="36"/>
      <c r="AG373" s="8"/>
      <c r="AH373" s="6"/>
      <c r="AI373" s="10"/>
      <c r="AJ373" s="10"/>
      <c r="AK373" s="10"/>
      <c r="AL373" s="6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8"/>
      <c r="BO373" s="6"/>
      <c r="BP373" s="6"/>
      <c r="BQ373" s="44"/>
      <c r="BR373" s="45"/>
      <c r="BS373" s="10"/>
      <c r="BT373" s="10"/>
      <c r="BU373" s="10"/>
      <c r="BV373" s="10"/>
      <c r="BW373" s="8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</row>
    <row r="374" spans="1:147" ht="18.75">
      <c r="B374" s="14"/>
      <c r="C374" s="32"/>
      <c r="D374" s="33"/>
      <c r="E374" s="60">
        <v>306608</v>
      </c>
      <c r="G374" s="60" t="s">
        <v>1439</v>
      </c>
      <c r="H374" s="60" t="s">
        <v>1293</v>
      </c>
      <c r="I374" s="60" t="s">
        <v>1440</v>
      </c>
      <c r="J374" s="93">
        <v>842834</v>
      </c>
      <c r="K374" s="93"/>
      <c r="L374" s="60" t="s">
        <v>1440</v>
      </c>
      <c r="M374" s="93">
        <v>78756</v>
      </c>
      <c r="N374" s="93">
        <v>5</v>
      </c>
      <c r="O374" s="100">
        <v>0.33500000000000002</v>
      </c>
      <c r="P374" s="115">
        <v>39013</v>
      </c>
      <c r="Q374" s="115">
        <v>39503</v>
      </c>
      <c r="R374" s="93" t="s">
        <v>4112</v>
      </c>
      <c r="S374" s="93" t="s">
        <v>1294</v>
      </c>
      <c r="T374" s="93" t="s">
        <v>1295</v>
      </c>
      <c r="U374" s="94" t="s">
        <v>914</v>
      </c>
      <c r="V374" s="32" t="s">
        <v>4362</v>
      </c>
      <c r="X374" s="43"/>
      <c r="Y374" s="44"/>
      <c r="Z374" s="43"/>
      <c r="AA374" s="8"/>
      <c r="AB374" s="6"/>
      <c r="AC374" s="8"/>
      <c r="AD374" s="8"/>
      <c r="AE374" s="8"/>
      <c r="AF374" s="36"/>
      <c r="AG374" s="8"/>
      <c r="AH374" s="6"/>
      <c r="AI374" s="10"/>
      <c r="AJ374" s="10"/>
      <c r="AK374" s="10"/>
      <c r="AL374" s="6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8"/>
      <c r="BO374" s="6"/>
      <c r="BP374" s="6"/>
      <c r="BQ374" s="44"/>
      <c r="BR374" s="45"/>
      <c r="BS374" s="10"/>
      <c r="BT374" s="10"/>
      <c r="BU374" s="10"/>
      <c r="BV374" s="10"/>
      <c r="BW374" s="8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</row>
    <row r="375" spans="1:147" ht="18.75">
      <c r="B375" s="14"/>
      <c r="C375" s="32"/>
      <c r="D375" s="33"/>
      <c r="E375" s="33">
        <v>11827</v>
      </c>
      <c r="G375" s="14" t="s">
        <v>670</v>
      </c>
      <c r="H375" s="14" t="s">
        <v>2843</v>
      </c>
      <c r="I375" s="14" t="s">
        <v>1741</v>
      </c>
      <c r="L375" s="14" t="s">
        <v>4315</v>
      </c>
      <c r="M375" s="32">
        <v>78705</v>
      </c>
      <c r="N375" s="41">
        <v>8</v>
      </c>
      <c r="O375" s="53">
        <v>0.31</v>
      </c>
      <c r="P375" s="31">
        <v>36385</v>
      </c>
      <c r="Q375" s="31">
        <v>36725</v>
      </c>
      <c r="R375" s="31"/>
      <c r="S375" s="32" t="s">
        <v>671</v>
      </c>
      <c r="T375" s="32" t="s">
        <v>672</v>
      </c>
      <c r="U375" s="32" t="s">
        <v>3338</v>
      </c>
      <c r="V375" s="32" t="s">
        <v>1379</v>
      </c>
      <c r="X375" s="43"/>
      <c r="Y375" s="44"/>
      <c r="Z375" s="43"/>
      <c r="AA375" s="8"/>
      <c r="AB375" s="6"/>
      <c r="AC375" s="8"/>
      <c r="AD375" s="8"/>
      <c r="AE375" s="8"/>
      <c r="AF375" s="36"/>
      <c r="AG375" s="8"/>
      <c r="AH375" s="6"/>
      <c r="AI375" s="10"/>
      <c r="AJ375" s="10"/>
      <c r="AK375" s="10"/>
      <c r="AL375" s="6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8"/>
      <c r="BO375" s="6"/>
      <c r="BP375" s="6"/>
      <c r="BQ375" s="17"/>
      <c r="BR375" s="45"/>
      <c r="BS375" s="10"/>
      <c r="BT375" s="10"/>
      <c r="BU375" s="10"/>
      <c r="BV375" s="10"/>
      <c r="BW375" s="8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</row>
    <row r="376" spans="1:147" ht="18.75">
      <c r="B376" s="14"/>
      <c r="C376" s="32"/>
      <c r="D376" s="33"/>
      <c r="E376" s="33">
        <v>148101</v>
      </c>
      <c r="G376" s="14" t="s">
        <v>438</v>
      </c>
      <c r="H376" s="14" t="s">
        <v>4316</v>
      </c>
      <c r="I376" s="14" t="s">
        <v>833</v>
      </c>
      <c r="L376" s="14" t="s">
        <v>3574</v>
      </c>
      <c r="M376" s="32">
        <v>78741</v>
      </c>
      <c r="N376" s="41">
        <v>310</v>
      </c>
      <c r="O376" s="53">
        <v>22.7</v>
      </c>
      <c r="P376" s="31">
        <v>36664</v>
      </c>
      <c r="Q376" s="31">
        <v>36777</v>
      </c>
      <c r="R376" s="31"/>
      <c r="S376" s="32" t="s">
        <v>49</v>
      </c>
      <c r="T376" s="32" t="s">
        <v>439</v>
      </c>
      <c r="U376" s="32" t="s">
        <v>3338</v>
      </c>
      <c r="V376" s="32" t="s">
        <v>4271</v>
      </c>
      <c r="X376" s="43"/>
      <c r="Y376" s="44"/>
      <c r="Z376" s="43"/>
      <c r="AA376" s="8"/>
      <c r="AB376" s="6"/>
      <c r="AC376" s="8"/>
      <c r="AD376" s="8"/>
      <c r="AE376" s="8"/>
      <c r="AF376" s="36"/>
      <c r="AG376" s="8"/>
      <c r="AH376" s="6"/>
      <c r="AI376" s="10"/>
      <c r="AJ376" s="10"/>
      <c r="AK376" s="10"/>
      <c r="AL376" s="6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8"/>
      <c r="BO376" s="6"/>
      <c r="BP376" s="6"/>
      <c r="BQ376" s="44"/>
      <c r="BR376" s="45"/>
      <c r="BS376" s="10"/>
      <c r="BT376" s="10"/>
      <c r="BU376" s="10"/>
      <c r="BV376" s="10"/>
      <c r="BW376" s="8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</row>
    <row r="377" spans="1:147" ht="18.75">
      <c r="B377" s="14"/>
      <c r="C377" s="32"/>
      <c r="D377" s="33"/>
      <c r="E377" s="58" t="s">
        <v>3756</v>
      </c>
      <c r="G377" s="56" t="s">
        <v>3262</v>
      </c>
      <c r="H377" s="56" t="s">
        <v>1611</v>
      </c>
      <c r="I377" s="56" t="s">
        <v>1612</v>
      </c>
      <c r="J377" s="93">
        <v>3299173</v>
      </c>
      <c r="K377" s="93"/>
      <c r="L377" s="56" t="s">
        <v>1612</v>
      </c>
      <c r="M377" s="93">
        <v>78724</v>
      </c>
      <c r="N377" s="93">
        <v>34</v>
      </c>
      <c r="O377" s="100">
        <v>7.28</v>
      </c>
      <c r="P377" s="59">
        <v>39184</v>
      </c>
      <c r="Q377" s="59">
        <v>39540</v>
      </c>
      <c r="R377" s="94" t="s">
        <v>2033</v>
      </c>
      <c r="S377" s="94" t="s">
        <v>1754</v>
      </c>
      <c r="T377" s="32" t="s">
        <v>1755</v>
      </c>
      <c r="U377" s="94" t="s">
        <v>914</v>
      </c>
      <c r="V377" s="94" t="s">
        <v>2284</v>
      </c>
      <c r="X377" s="43"/>
      <c r="Y377" s="44"/>
      <c r="Z377" s="43"/>
      <c r="AA377" s="8"/>
      <c r="AB377" s="6"/>
      <c r="AC377" s="8"/>
      <c r="AD377" s="8"/>
      <c r="AE377" s="8"/>
      <c r="AF377" s="36"/>
      <c r="AG377" s="8"/>
      <c r="AH377" s="6"/>
      <c r="AI377" s="10"/>
      <c r="AJ377" s="10"/>
      <c r="AK377" s="10"/>
      <c r="AL377" s="6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8"/>
      <c r="BO377" s="6"/>
      <c r="BP377" s="6"/>
      <c r="BQ377" s="44"/>
      <c r="BR377" s="45"/>
      <c r="BS377" s="10"/>
      <c r="BT377" s="10"/>
      <c r="BU377" s="10"/>
      <c r="BV377" s="10"/>
      <c r="BW377" s="8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</row>
    <row r="378" spans="1:147" ht="18.75">
      <c r="B378" s="14"/>
      <c r="C378" s="32"/>
      <c r="D378" s="33"/>
      <c r="E378" s="60">
        <v>299905</v>
      </c>
      <c r="G378" s="56" t="s">
        <v>3480</v>
      </c>
      <c r="H378" s="56" t="s">
        <v>3487</v>
      </c>
      <c r="I378" s="33" t="s">
        <v>3498</v>
      </c>
      <c r="L378" s="56" t="s">
        <v>3481</v>
      </c>
      <c r="M378" s="32">
        <v>78705</v>
      </c>
      <c r="N378" s="93">
        <v>30</v>
      </c>
      <c r="O378" s="100">
        <v>0.247</v>
      </c>
      <c r="P378" s="59">
        <v>38915</v>
      </c>
      <c r="Q378" s="14"/>
      <c r="R378" s="59" t="s">
        <v>1036</v>
      </c>
      <c r="S378" s="94" t="s">
        <v>3362</v>
      </c>
      <c r="T378" s="94" t="s">
        <v>3363</v>
      </c>
      <c r="U378" s="94" t="s">
        <v>562</v>
      </c>
      <c r="V378" s="32" t="s">
        <v>777</v>
      </c>
      <c r="X378" s="43"/>
      <c r="Y378" s="44"/>
      <c r="Z378" s="43"/>
      <c r="AA378" s="8"/>
      <c r="AB378" s="6"/>
      <c r="AC378" s="8"/>
      <c r="AD378" s="8"/>
      <c r="AE378" s="8"/>
      <c r="AF378" s="36"/>
      <c r="AG378" s="8"/>
      <c r="AH378" s="6"/>
      <c r="AI378" s="10"/>
      <c r="AJ378" s="10"/>
      <c r="AK378" s="10"/>
      <c r="AL378" s="6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8"/>
      <c r="BO378" s="6"/>
      <c r="BP378" s="6"/>
      <c r="BQ378" s="44"/>
      <c r="BR378" s="45"/>
      <c r="BS378" s="10"/>
      <c r="BT378" s="10"/>
      <c r="BU378" s="10"/>
      <c r="BV378" s="10"/>
      <c r="BW378" s="8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</row>
    <row r="379" spans="1:147" ht="18.75">
      <c r="A379" s="60"/>
      <c r="B379" s="32"/>
      <c r="C379" s="93"/>
      <c r="D379" s="33"/>
      <c r="E379" s="33">
        <v>219714</v>
      </c>
      <c r="G379" s="14" t="s">
        <v>4351</v>
      </c>
      <c r="H379" s="14" t="s">
        <v>4350</v>
      </c>
      <c r="I379" s="48" t="s">
        <v>4352</v>
      </c>
      <c r="J379" s="47"/>
      <c r="K379" s="47"/>
      <c r="L379" s="14" t="s">
        <v>4353</v>
      </c>
      <c r="M379" s="32">
        <v>78704</v>
      </c>
      <c r="N379" s="41">
        <v>14</v>
      </c>
      <c r="O379" s="53">
        <v>0.99</v>
      </c>
      <c r="P379" s="31">
        <v>37781</v>
      </c>
      <c r="Q379" s="31">
        <v>37966</v>
      </c>
      <c r="R379" s="31" t="s">
        <v>604</v>
      </c>
      <c r="S379" s="32" t="s">
        <v>4355</v>
      </c>
      <c r="T379" s="32" t="s">
        <v>4354</v>
      </c>
      <c r="U379" s="32" t="s">
        <v>3338</v>
      </c>
      <c r="V379" s="32" t="s">
        <v>477</v>
      </c>
      <c r="X379" s="43"/>
      <c r="Y379" s="44"/>
      <c r="Z379" s="43"/>
      <c r="AA379" s="8"/>
      <c r="AB379" s="6"/>
      <c r="AC379" s="8"/>
      <c r="AD379" s="8"/>
      <c r="AE379" s="8"/>
      <c r="AF379" s="36"/>
      <c r="AG379" s="8"/>
      <c r="AH379" s="6"/>
      <c r="AI379" s="10"/>
      <c r="AJ379" s="10"/>
      <c r="AK379" s="10"/>
      <c r="AL379" s="6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8"/>
      <c r="BO379" s="6"/>
      <c r="BP379" s="6"/>
      <c r="BQ379" s="44"/>
      <c r="BR379" s="45"/>
      <c r="BS379" s="10"/>
      <c r="BT379" s="10"/>
      <c r="BU379" s="10"/>
      <c r="BV379" s="10"/>
      <c r="BW379" s="8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</row>
    <row r="380" spans="1:147" ht="18.75">
      <c r="B380" s="14"/>
      <c r="C380" s="32"/>
      <c r="D380" s="33"/>
      <c r="E380" s="33">
        <v>218751</v>
      </c>
      <c r="G380" s="14" t="s">
        <v>3780</v>
      </c>
      <c r="H380" s="14" t="s">
        <v>3781</v>
      </c>
      <c r="I380" s="48" t="s">
        <v>3782</v>
      </c>
      <c r="J380" s="47"/>
      <c r="K380" s="47"/>
      <c r="L380" s="14" t="s">
        <v>3783</v>
      </c>
      <c r="M380" s="32">
        <v>78704</v>
      </c>
      <c r="N380" s="41">
        <v>47</v>
      </c>
      <c r="O380" s="53">
        <v>2.08</v>
      </c>
      <c r="P380" s="31">
        <v>37755</v>
      </c>
      <c r="Q380" s="31">
        <v>38012</v>
      </c>
      <c r="R380" s="31" t="s">
        <v>4365</v>
      </c>
      <c r="S380" s="32" t="s">
        <v>3784</v>
      </c>
      <c r="T380" s="32" t="s">
        <v>3785</v>
      </c>
      <c r="U380" s="32" t="s">
        <v>3338</v>
      </c>
      <c r="V380" s="32" t="s">
        <v>477</v>
      </c>
      <c r="X380" s="43"/>
      <c r="Y380" s="44"/>
      <c r="Z380" s="43"/>
      <c r="AA380" s="8"/>
      <c r="AB380" s="6"/>
      <c r="AC380" s="8"/>
      <c r="AD380" s="8"/>
      <c r="AE380" s="8"/>
      <c r="AF380" s="36"/>
      <c r="AG380" s="8"/>
      <c r="AH380" s="6"/>
      <c r="AI380" s="10"/>
      <c r="AJ380" s="10"/>
      <c r="AK380" s="10"/>
      <c r="AL380" s="6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8"/>
      <c r="BO380" s="6"/>
      <c r="BP380" s="6"/>
      <c r="BQ380" s="44"/>
      <c r="BR380" s="45"/>
      <c r="BS380" s="10"/>
      <c r="BT380" s="10"/>
      <c r="BU380" s="10"/>
      <c r="BV380" s="10"/>
      <c r="BW380" s="8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</row>
    <row r="381" spans="1:147" ht="18.75">
      <c r="B381" s="14"/>
      <c r="C381" s="32"/>
      <c r="D381" s="33"/>
      <c r="E381" s="132">
        <v>10383108</v>
      </c>
      <c r="F381" s="14"/>
      <c r="G381" s="56" t="s">
        <v>4409</v>
      </c>
      <c r="H381" s="14" t="s">
        <v>4410</v>
      </c>
      <c r="I381" s="14" t="s">
        <v>4411</v>
      </c>
      <c r="J381" s="32">
        <v>3348465</v>
      </c>
      <c r="K381" s="14"/>
      <c r="M381" s="32">
        <v>78702</v>
      </c>
      <c r="N381" s="32">
        <v>60</v>
      </c>
      <c r="O381" s="32">
        <v>7.7</v>
      </c>
      <c r="P381" s="59">
        <v>40178</v>
      </c>
      <c r="Q381" s="135">
        <v>40555</v>
      </c>
      <c r="R381" s="32" t="s">
        <v>2033</v>
      </c>
      <c r="S381" s="32" t="s">
        <v>4412</v>
      </c>
      <c r="T381" s="32" t="s">
        <v>4413</v>
      </c>
      <c r="U381" s="134" t="s">
        <v>914</v>
      </c>
      <c r="V381" s="32" t="s">
        <v>3578</v>
      </c>
      <c r="X381" s="43"/>
      <c r="Y381" s="44"/>
      <c r="Z381" s="43"/>
      <c r="AA381" s="8"/>
      <c r="AB381" s="6"/>
      <c r="AC381" s="8"/>
      <c r="AD381" s="8"/>
      <c r="AE381" s="8"/>
      <c r="AF381" s="36"/>
      <c r="AG381" s="8"/>
      <c r="AH381" s="6"/>
      <c r="AI381" s="10"/>
      <c r="AJ381" s="10"/>
      <c r="AK381" s="10"/>
      <c r="AL381" s="6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8"/>
      <c r="BO381" s="6"/>
      <c r="BP381" s="6"/>
      <c r="BQ381" s="44"/>
      <c r="BR381" s="45"/>
      <c r="BS381" s="10"/>
      <c r="BT381" s="10"/>
      <c r="BU381" s="10"/>
      <c r="BV381" s="10"/>
      <c r="BW381" s="8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</row>
    <row r="382" spans="1:147" ht="18.75">
      <c r="B382" s="14"/>
      <c r="C382" s="32"/>
      <c r="D382" s="33"/>
      <c r="G382" s="14" t="s">
        <v>4339</v>
      </c>
      <c r="H382" s="14" t="s">
        <v>4340</v>
      </c>
      <c r="I382" s="14" t="s">
        <v>4342</v>
      </c>
      <c r="L382" s="14" t="s">
        <v>3575</v>
      </c>
      <c r="M382" s="32">
        <v>78759</v>
      </c>
      <c r="N382" s="41">
        <v>353</v>
      </c>
      <c r="O382" s="53">
        <v>28.91</v>
      </c>
      <c r="P382" s="31">
        <v>33956</v>
      </c>
      <c r="Q382" s="31">
        <v>34058</v>
      </c>
      <c r="R382" s="31"/>
      <c r="S382" s="32" t="s">
        <v>4343</v>
      </c>
      <c r="T382" s="32" t="s">
        <v>2907</v>
      </c>
      <c r="U382" s="32" t="s">
        <v>3338</v>
      </c>
      <c r="V382" s="32" t="s">
        <v>3339</v>
      </c>
      <c r="X382" s="43"/>
      <c r="Y382" s="44"/>
      <c r="Z382" s="43"/>
      <c r="AA382" s="8"/>
      <c r="AB382" s="6"/>
      <c r="AC382" s="8"/>
      <c r="AD382" s="8"/>
      <c r="AE382" s="8"/>
      <c r="AF382" s="36"/>
      <c r="AG382" s="8"/>
      <c r="AH382" s="6"/>
      <c r="AI382" s="10"/>
      <c r="AJ382" s="10"/>
      <c r="AK382" s="10"/>
      <c r="AL382" s="6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8"/>
      <c r="BO382" s="6"/>
      <c r="BP382" s="6"/>
      <c r="BQ382" s="44"/>
      <c r="BR382" s="45"/>
      <c r="BS382" s="10"/>
      <c r="BT382" s="10"/>
      <c r="BU382" s="10"/>
      <c r="BV382" s="10"/>
      <c r="BW382" s="8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</row>
    <row r="383" spans="1:147" ht="18.75">
      <c r="B383" s="14"/>
      <c r="C383" s="32"/>
      <c r="D383" s="33"/>
      <c r="E383" s="60">
        <v>274919</v>
      </c>
      <c r="G383" s="56" t="s">
        <v>647</v>
      </c>
      <c r="H383" s="56" t="s">
        <v>4263</v>
      </c>
      <c r="I383" s="56" t="s">
        <v>2124</v>
      </c>
      <c r="J383" s="93">
        <v>739082</v>
      </c>
      <c r="K383" s="93"/>
      <c r="L383" s="56" t="s">
        <v>648</v>
      </c>
      <c r="M383" s="32">
        <v>78745</v>
      </c>
      <c r="N383" s="41">
        <v>35</v>
      </c>
      <c r="O383" s="100">
        <v>3.2</v>
      </c>
      <c r="P383" s="59">
        <v>38561</v>
      </c>
      <c r="Q383" s="59">
        <v>38799</v>
      </c>
      <c r="R383" s="32" t="s">
        <v>1157</v>
      </c>
      <c r="S383" s="32" t="s">
        <v>266</v>
      </c>
      <c r="T383" s="32" t="s">
        <v>267</v>
      </c>
      <c r="U383" s="32" t="s">
        <v>3338</v>
      </c>
      <c r="V383" s="32" t="s">
        <v>738</v>
      </c>
      <c r="X383" s="43"/>
      <c r="Y383" s="44"/>
      <c r="Z383" s="43"/>
      <c r="AA383" s="8"/>
      <c r="AB383" s="6"/>
      <c r="AC383" s="8"/>
      <c r="AD383" s="8"/>
      <c r="AE383" s="8"/>
      <c r="AF383" s="36"/>
      <c r="AG383" s="8"/>
      <c r="AH383" s="6"/>
      <c r="AI383" s="10"/>
      <c r="AJ383" s="10"/>
      <c r="AK383" s="10"/>
      <c r="AL383" s="6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8"/>
      <c r="BO383" s="6"/>
      <c r="BP383" s="6"/>
      <c r="BQ383" s="44"/>
      <c r="BR383" s="45"/>
      <c r="BS383" s="10"/>
      <c r="BT383" s="10"/>
      <c r="BU383" s="10"/>
      <c r="BV383" s="10"/>
      <c r="BW383" s="8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</row>
    <row r="384" spans="1:147" ht="18.75">
      <c r="B384" s="14"/>
      <c r="C384" s="32"/>
      <c r="D384" s="33"/>
      <c r="E384" s="60">
        <v>310600</v>
      </c>
      <c r="G384" s="56" t="s">
        <v>701</v>
      </c>
      <c r="H384" s="56" t="s">
        <v>2291</v>
      </c>
      <c r="I384" s="56" t="s">
        <v>702</v>
      </c>
      <c r="J384" s="93">
        <v>443204</v>
      </c>
      <c r="K384" s="93"/>
      <c r="L384" s="56" t="s">
        <v>702</v>
      </c>
      <c r="M384" s="93">
        <v>78702</v>
      </c>
      <c r="N384" s="93">
        <v>22</v>
      </c>
      <c r="O384" s="100">
        <v>0.156</v>
      </c>
      <c r="P384" s="59">
        <v>39113</v>
      </c>
      <c r="Q384" s="59">
        <v>39308</v>
      </c>
      <c r="R384" s="94" t="s">
        <v>2033</v>
      </c>
      <c r="S384" s="57" t="s">
        <v>4419</v>
      </c>
      <c r="T384" s="32" t="s">
        <v>4420</v>
      </c>
      <c r="U384" s="32" t="s">
        <v>3338</v>
      </c>
      <c r="V384" s="94" t="s">
        <v>2285</v>
      </c>
      <c r="X384" s="43"/>
      <c r="Y384" s="44"/>
      <c r="Z384" s="43"/>
      <c r="AA384" s="8"/>
      <c r="AB384" s="6"/>
      <c r="AC384" s="8"/>
      <c r="AD384" s="8"/>
      <c r="AE384" s="8"/>
      <c r="AF384" s="36"/>
      <c r="AG384" s="8"/>
      <c r="AH384" s="6"/>
      <c r="AI384" s="10"/>
      <c r="AJ384" s="10"/>
      <c r="AK384" s="10"/>
      <c r="AL384" s="6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8"/>
      <c r="BO384" s="6"/>
      <c r="BP384" s="6"/>
      <c r="BQ384" s="44"/>
      <c r="BR384" s="45"/>
      <c r="BS384" s="10"/>
      <c r="BT384" s="10"/>
      <c r="BU384" s="10"/>
      <c r="BV384" s="10"/>
      <c r="BW384" s="8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</row>
    <row r="385" spans="1:147" ht="18.75">
      <c r="B385" s="14"/>
      <c r="C385" s="32"/>
      <c r="D385" s="33"/>
      <c r="E385" s="63">
        <v>173061</v>
      </c>
      <c r="G385" s="14" t="s">
        <v>1054</v>
      </c>
      <c r="H385" s="14" t="s">
        <v>2608</v>
      </c>
      <c r="I385" s="14" t="s">
        <v>1055</v>
      </c>
      <c r="L385" s="14" t="s">
        <v>1056</v>
      </c>
      <c r="M385" s="32">
        <v>78701</v>
      </c>
      <c r="N385" s="41">
        <v>19</v>
      </c>
      <c r="O385" s="53">
        <v>0.5</v>
      </c>
      <c r="P385" s="31">
        <v>37027</v>
      </c>
      <c r="Q385" s="31">
        <v>37095</v>
      </c>
      <c r="R385" s="31" t="s">
        <v>76</v>
      </c>
      <c r="S385" s="32" t="s">
        <v>1058</v>
      </c>
      <c r="T385" s="32" t="s">
        <v>1059</v>
      </c>
      <c r="U385" s="32" t="s">
        <v>2070</v>
      </c>
      <c r="V385" s="32" t="s">
        <v>1090</v>
      </c>
      <c r="X385" s="43"/>
      <c r="Y385" s="44"/>
      <c r="Z385" s="43"/>
      <c r="AA385" s="8"/>
      <c r="AB385" s="6"/>
      <c r="AC385" s="8"/>
      <c r="AD385" s="8"/>
      <c r="AE385" s="8"/>
      <c r="AF385" s="36"/>
      <c r="AG385" s="8"/>
      <c r="AH385" s="6"/>
      <c r="AI385" s="10"/>
      <c r="AJ385" s="10"/>
      <c r="AK385" s="10"/>
      <c r="AL385" s="6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8"/>
      <c r="BO385" s="6"/>
      <c r="BP385" s="6"/>
      <c r="BQ385" s="44"/>
      <c r="BR385" s="45"/>
      <c r="BS385" s="10"/>
      <c r="BT385" s="10"/>
      <c r="BU385" s="10"/>
      <c r="BV385" s="10"/>
      <c r="BW385" s="8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</row>
    <row r="386" spans="1:147" ht="18.75">
      <c r="B386" s="14"/>
      <c r="C386" s="32"/>
      <c r="D386" s="33"/>
      <c r="E386" s="60">
        <v>287252</v>
      </c>
      <c r="G386" s="56" t="s">
        <v>2523</v>
      </c>
      <c r="H386" s="57" t="s">
        <v>3136</v>
      </c>
      <c r="I386" s="56" t="s">
        <v>1462</v>
      </c>
      <c r="J386" s="93">
        <v>237698</v>
      </c>
      <c r="K386" s="93"/>
      <c r="L386" s="56" t="s">
        <v>1462</v>
      </c>
      <c r="M386" s="32">
        <v>78701</v>
      </c>
      <c r="N386" s="93">
        <v>23</v>
      </c>
      <c r="O386" s="100">
        <v>0.48499999999999999</v>
      </c>
      <c r="P386" s="59">
        <v>38687</v>
      </c>
      <c r="Q386" s="59">
        <v>38882</v>
      </c>
      <c r="R386" s="32" t="s">
        <v>1262</v>
      </c>
      <c r="S386" s="32" t="s">
        <v>2609</v>
      </c>
      <c r="T386" s="32" t="s">
        <v>2610</v>
      </c>
      <c r="U386" s="32" t="s">
        <v>2070</v>
      </c>
      <c r="V386" s="32" t="s">
        <v>3635</v>
      </c>
      <c r="X386" s="43"/>
      <c r="Y386" s="44"/>
      <c r="Z386" s="43"/>
      <c r="AA386" s="8"/>
      <c r="AB386" s="6"/>
      <c r="AC386" s="8"/>
      <c r="AD386" s="8"/>
      <c r="AE386" s="8"/>
      <c r="AF386" s="36"/>
      <c r="AG386" s="8"/>
      <c r="AH386" s="6"/>
      <c r="AI386" s="10"/>
      <c r="AJ386" s="10"/>
      <c r="AK386" s="10"/>
      <c r="AL386" s="6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8"/>
      <c r="BO386" s="6"/>
      <c r="BP386" s="6"/>
      <c r="BQ386" s="44"/>
      <c r="BR386" s="45"/>
      <c r="BS386" s="10"/>
      <c r="BT386" s="10"/>
      <c r="BU386" s="10"/>
      <c r="BV386" s="10"/>
      <c r="BW386" s="8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</row>
    <row r="387" spans="1:147" ht="18.75">
      <c r="B387" s="14"/>
      <c r="C387" s="32"/>
      <c r="D387" s="33"/>
      <c r="E387" s="63">
        <v>217684</v>
      </c>
      <c r="G387" s="14" t="s">
        <v>2954</v>
      </c>
      <c r="H387" s="14" t="s">
        <v>2955</v>
      </c>
      <c r="I387" s="48" t="s">
        <v>2956</v>
      </c>
      <c r="J387" s="47">
        <v>597572</v>
      </c>
      <c r="K387" s="47"/>
      <c r="L387" s="14" t="s">
        <v>2957</v>
      </c>
      <c r="M387" s="32">
        <v>78705</v>
      </c>
      <c r="N387" s="41">
        <v>4</v>
      </c>
      <c r="O387" s="53">
        <v>0.16500000000000001</v>
      </c>
      <c r="P387" s="31">
        <v>37739</v>
      </c>
      <c r="Q387" s="31">
        <v>37939</v>
      </c>
      <c r="R387" s="31" t="s">
        <v>2958</v>
      </c>
      <c r="S387" s="32" t="s">
        <v>2959</v>
      </c>
      <c r="T387" s="32" t="s">
        <v>2960</v>
      </c>
      <c r="U387" s="32" t="s">
        <v>3338</v>
      </c>
      <c r="V387" s="32" t="s">
        <v>477</v>
      </c>
      <c r="X387" s="43"/>
      <c r="Y387" s="44"/>
      <c r="Z387" s="43"/>
      <c r="AA387" s="8"/>
      <c r="AB387" s="6"/>
      <c r="AC387" s="8"/>
      <c r="AD387" s="8"/>
      <c r="AE387" s="8"/>
      <c r="AF387" s="36"/>
      <c r="AG387" s="8"/>
      <c r="AH387" s="6"/>
      <c r="AI387" s="10"/>
      <c r="AJ387" s="10"/>
      <c r="AK387" s="10"/>
      <c r="AL387" s="6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8"/>
      <c r="BO387" s="6"/>
      <c r="BP387" s="6"/>
      <c r="BQ387" s="44"/>
      <c r="BR387" s="45"/>
      <c r="BS387" s="10"/>
      <c r="BT387" s="10"/>
      <c r="BU387" s="10"/>
      <c r="BV387" s="10"/>
      <c r="BW387" s="8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</row>
    <row r="388" spans="1:147" ht="18.75">
      <c r="B388" s="14"/>
      <c r="C388" s="32"/>
      <c r="D388" s="33"/>
      <c r="G388" s="14" t="s">
        <v>1119</v>
      </c>
      <c r="H388" s="14" t="s">
        <v>1120</v>
      </c>
      <c r="I388" s="14" t="s">
        <v>1493</v>
      </c>
      <c r="L388" s="14" t="s">
        <v>3788</v>
      </c>
      <c r="M388" s="32">
        <v>78759</v>
      </c>
      <c r="N388" s="41">
        <v>103</v>
      </c>
      <c r="O388" s="53">
        <v>7.4450000000000003</v>
      </c>
      <c r="P388" s="31">
        <v>34136</v>
      </c>
      <c r="Q388" s="31">
        <v>34513</v>
      </c>
      <c r="R388" s="31"/>
      <c r="S388" s="32" t="s">
        <v>1222</v>
      </c>
      <c r="T388" s="32" t="s">
        <v>1223</v>
      </c>
      <c r="U388" s="32" t="s">
        <v>3338</v>
      </c>
      <c r="V388" s="32" t="s">
        <v>3545</v>
      </c>
      <c r="X388" s="43"/>
      <c r="Y388" s="44"/>
      <c r="Z388" s="43"/>
      <c r="AA388" s="8"/>
      <c r="AB388" s="6"/>
      <c r="AC388" s="8"/>
      <c r="AD388" s="8"/>
      <c r="AE388" s="8"/>
      <c r="AF388" s="36"/>
      <c r="AG388" s="8"/>
      <c r="AH388" s="6"/>
      <c r="AI388" s="10"/>
      <c r="AJ388" s="10"/>
      <c r="AK388" s="10"/>
      <c r="AL388" s="6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8"/>
      <c r="BO388" s="6"/>
      <c r="BP388" s="6"/>
      <c r="BQ388" s="44"/>
      <c r="BR388" s="45"/>
      <c r="BS388" s="10"/>
      <c r="BT388" s="10"/>
      <c r="BU388" s="10"/>
      <c r="BV388" s="10"/>
      <c r="BW388" s="8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</row>
    <row r="389" spans="1:147" ht="18.75">
      <c r="B389" s="14"/>
      <c r="C389" s="32"/>
      <c r="D389" s="33"/>
      <c r="E389" s="132">
        <v>10561798</v>
      </c>
      <c r="F389" s="14"/>
      <c r="G389" s="133" t="s">
        <v>3269</v>
      </c>
      <c r="H389" s="133" t="s">
        <v>3270</v>
      </c>
      <c r="I389" s="133" t="s">
        <v>3268</v>
      </c>
      <c r="J389" s="134">
        <v>3372865</v>
      </c>
      <c r="K389" s="14"/>
      <c r="M389" s="134" t="s">
        <v>3958</v>
      </c>
      <c r="N389" s="32">
        <v>308</v>
      </c>
      <c r="O389" s="136">
        <v>12.64</v>
      </c>
      <c r="P389" s="135">
        <v>40619</v>
      </c>
      <c r="Q389" s="135">
        <v>40928</v>
      </c>
      <c r="R389" s="32" t="s">
        <v>1670</v>
      </c>
      <c r="S389" s="134" t="s">
        <v>3761</v>
      </c>
      <c r="T389" s="134" t="s">
        <v>3760</v>
      </c>
      <c r="U389" s="134" t="s">
        <v>178</v>
      </c>
      <c r="V389" s="32" t="s">
        <v>2582</v>
      </c>
      <c r="X389" s="43"/>
      <c r="Y389" s="44"/>
      <c r="Z389" s="43"/>
      <c r="AA389" s="8"/>
      <c r="AB389" s="6"/>
      <c r="AC389" s="8"/>
      <c r="AD389" s="8"/>
      <c r="AE389" s="8"/>
      <c r="AF389" s="36"/>
      <c r="AG389" s="8"/>
      <c r="AH389" s="6"/>
      <c r="AI389" s="10"/>
      <c r="AJ389" s="10"/>
      <c r="AK389" s="10"/>
      <c r="AL389" s="6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8"/>
      <c r="BO389" s="6"/>
      <c r="BP389" s="6"/>
      <c r="BQ389" s="44"/>
      <c r="BR389" s="45"/>
      <c r="BS389" s="10"/>
      <c r="BT389" s="10"/>
      <c r="BU389" s="10"/>
      <c r="BV389" s="10"/>
      <c r="BW389" s="8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</row>
    <row r="390" spans="1:147" ht="18.75">
      <c r="B390" s="14"/>
      <c r="C390" s="32"/>
      <c r="D390" s="33"/>
      <c r="E390" s="33">
        <v>166277</v>
      </c>
      <c r="G390" s="14" t="s">
        <v>3642</v>
      </c>
      <c r="H390" s="14" t="s">
        <v>3085</v>
      </c>
      <c r="I390" s="14" t="s">
        <v>3643</v>
      </c>
      <c r="L390" s="14" t="s">
        <v>2878</v>
      </c>
      <c r="M390" s="32">
        <v>78734</v>
      </c>
      <c r="N390" s="41">
        <v>95</v>
      </c>
      <c r="O390" s="53">
        <v>8</v>
      </c>
      <c r="P390" s="31">
        <v>36802</v>
      </c>
      <c r="Q390" s="31">
        <v>37041</v>
      </c>
      <c r="R390" s="31"/>
      <c r="S390" s="32" t="s">
        <v>3844</v>
      </c>
      <c r="T390" s="32" t="s">
        <v>3845</v>
      </c>
      <c r="U390" s="32" t="s">
        <v>562</v>
      </c>
      <c r="V390" s="32" t="s">
        <v>1768</v>
      </c>
      <c r="X390" s="43"/>
      <c r="Y390" s="44"/>
      <c r="Z390" s="43"/>
      <c r="AA390" s="8"/>
      <c r="AB390" s="6"/>
      <c r="AC390" s="8"/>
      <c r="AD390" s="8"/>
      <c r="AE390" s="8"/>
      <c r="AF390" s="36"/>
      <c r="AG390" s="8"/>
      <c r="AH390" s="6"/>
      <c r="AI390" s="10"/>
      <c r="AJ390" s="10"/>
      <c r="AK390" s="10"/>
      <c r="AL390" s="6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8"/>
      <c r="BO390" s="6"/>
      <c r="BP390" s="6"/>
      <c r="BQ390" s="44"/>
      <c r="BR390" s="45"/>
      <c r="BS390" s="10"/>
      <c r="BT390" s="10"/>
      <c r="BU390" s="10"/>
      <c r="BV390" s="10"/>
      <c r="BW390" s="8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</row>
    <row r="391" spans="1:147" ht="18.75">
      <c r="B391" s="14"/>
      <c r="C391" s="32"/>
      <c r="D391" s="33"/>
      <c r="E391" s="33">
        <v>225200</v>
      </c>
      <c r="G391" s="14" t="s">
        <v>1805</v>
      </c>
      <c r="H391" s="14" t="s">
        <v>1804</v>
      </c>
      <c r="I391" s="14" t="s">
        <v>1806</v>
      </c>
      <c r="L391" s="14" t="s">
        <v>1807</v>
      </c>
      <c r="M391" s="32">
        <v>78746</v>
      </c>
      <c r="N391" s="41">
        <v>8</v>
      </c>
      <c r="O391" s="53">
        <v>2</v>
      </c>
      <c r="P391" s="31">
        <v>37882</v>
      </c>
      <c r="Q391" s="31">
        <v>38064</v>
      </c>
      <c r="R391" s="31" t="s">
        <v>165</v>
      </c>
      <c r="S391" s="32" t="s">
        <v>1804</v>
      </c>
      <c r="T391" s="32" t="s">
        <v>164</v>
      </c>
      <c r="U391" s="32" t="s">
        <v>3338</v>
      </c>
      <c r="V391" s="32" t="s">
        <v>4054</v>
      </c>
      <c r="X391" s="43"/>
      <c r="Y391" s="44"/>
      <c r="Z391" s="43"/>
      <c r="AA391" s="8"/>
      <c r="AB391" s="6"/>
      <c r="AC391" s="8"/>
      <c r="AD391" s="8"/>
      <c r="AE391" s="8"/>
      <c r="AF391" s="36"/>
      <c r="AG391" s="8"/>
      <c r="AH391" s="6"/>
      <c r="AI391" s="10"/>
      <c r="AJ391" s="10"/>
      <c r="AK391" s="10"/>
      <c r="AL391" s="6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8"/>
      <c r="BO391" s="6"/>
      <c r="BP391" s="6"/>
      <c r="BQ391" s="44"/>
      <c r="BR391" s="45"/>
      <c r="BS391" s="10"/>
      <c r="BT391" s="10"/>
      <c r="BU391" s="10"/>
      <c r="BV391" s="10"/>
      <c r="BW391" s="8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</row>
    <row r="392" spans="1:147" ht="18.75">
      <c r="B392" s="14"/>
      <c r="C392" s="32"/>
      <c r="D392" s="33"/>
      <c r="E392" s="132">
        <v>10725169</v>
      </c>
      <c r="F392" s="14"/>
      <c r="G392" s="133" t="s">
        <v>1847</v>
      </c>
      <c r="H392" s="133" t="s">
        <v>1846</v>
      </c>
      <c r="I392" s="133" t="s">
        <v>1848</v>
      </c>
      <c r="J392" s="134">
        <v>3690557</v>
      </c>
      <c r="K392" s="133"/>
      <c r="M392" s="134" t="s">
        <v>2667</v>
      </c>
      <c r="N392" s="32">
        <v>42</v>
      </c>
      <c r="O392" s="142">
        <v>4.0810000000000004</v>
      </c>
      <c r="P392" s="135">
        <v>40963</v>
      </c>
      <c r="Q392" s="14"/>
      <c r="R392" s="134" t="s">
        <v>1892</v>
      </c>
      <c r="S392" s="134" t="s">
        <v>1893</v>
      </c>
      <c r="T392" s="134" t="s">
        <v>1881</v>
      </c>
      <c r="U392" s="134" t="s">
        <v>915</v>
      </c>
      <c r="V392" s="32" t="s">
        <v>4441</v>
      </c>
      <c r="X392" s="43"/>
      <c r="Y392" s="44"/>
      <c r="Z392" s="43"/>
      <c r="AA392" s="8"/>
      <c r="AB392" s="6"/>
      <c r="AC392" s="8"/>
      <c r="AD392" s="8"/>
      <c r="AE392" s="8"/>
      <c r="AF392" s="36"/>
      <c r="AG392" s="8"/>
      <c r="AH392" s="6"/>
      <c r="AI392" s="10"/>
      <c r="AJ392" s="10"/>
      <c r="AK392" s="10"/>
      <c r="AL392" s="6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8"/>
      <c r="BO392" s="6"/>
      <c r="BP392" s="6"/>
      <c r="BQ392" s="44"/>
      <c r="BR392" s="45"/>
      <c r="BS392" s="10"/>
      <c r="BT392" s="10"/>
      <c r="BU392" s="10"/>
      <c r="BV392" s="10"/>
      <c r="BW392" s="8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P392" s="10"/>
      <c r="DQ392" s="10"/>
      <c r="DR392" s="10"/>
      <c r="DS392" s="10"/>
      <c r="DT392" s="10"/>
      <c r="DU392" s="10"/>
      <c r="DV392" s="10"/>
      <c r="DW392" s="10"/>
      <c r="DX392" s="10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10"/>
      <c r="EJ392" s="10"/>
      <c r="EK392" s="10"/>
      <c r="EL392" s="10"/>
      <c r="EM392" s="10"/>
      <c r="EN392" s="10"/>
      <c r="EO392" s="10"/>
      <c r="EP392" s="10"/>
      <c r="EQ392" s="10"/>
    </row>
    <row r="393" spans="1:147" ht="18.75">
      <c r="A393" s="138"/>
      <c r="B393"/>
      <c r="C393" s="137"/>
      <c r="D393" s="33"/>
      <c r="E393" s="60">
        <v>311585</v>
      </c>
      <c r="G393" s="56" t="s">
        <v>706</v>
      </c>
      <c r="H393" s="56" t="s">
        <v>1599</v>
      </c>
      <c r="I393" s="56" t="s">
        <v>707</v>
      </c>
      <c r="J393" s="93">
        <v>216690</v>
      </c>
      <c r="K393" s="93"/>
      <c r="L393" s="56" t="s">
        <v>707</v>
      </c>
      <c r="M393" s="93">
        <v>78732</v>
      </c>
      <c r="N393" s="93">
        <v>30</v>
      </c>
      <c r="O393" s="100">
        <v>11.08</v>
      </c>
      <c r="P393" s="59">
        <v>39133</v>
      </c>
      <c r="Q393" s="59">
        <v>39377</v>
      </c>
      <c r="R393" s="94" t="s">
        <v>4365</v>
      </c>
      <c r="S393" s="94" t="s">
        <v>1463</v>
      </c>
      <c r="T393" s="32" t="s">
        <v>1464</v>
      </c>
      <c r="U393" s="94" t="s">
        <v>914</v>
      </c>
      <c r="V393" s="94" t="s">
        <v>2285</v>
      </c>
      <c r="X393" s="43"/>
      <c r="Y393" s="44"/>
      <c r="Z393" s="43"/>
      <c r="AA393" s="8"/>
      <c r="AB393" s="6"/>
      <c r="AC393" s="8"/>
      <c r="AD393" s="8"/>
      <c r="AE393" s="8"/>
      <c r="AF393" s="36"/>
      <c r="AG393" s="8"/>
      <c r="AH393" s="6"/>
      <c r="AI393" s="10"/>
      <c r="AJ393" s="10"/>
      <c r="AK393" s="10"/>
      <c r="AL393" s="6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8"/>
      <c r="BO393" s="6"/>
      <c r="BP393" s="6"/>
      <c r="BQ393" s="44"/>
      <c r="BR393" s="45"/>
      <c r="BS393" s="10"/>
      <c r="BT393" s="10"/>
      <c r="BU393" s="10"/>
      <c r="BV393" s="10"/>
      <c r="BW393" s="8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  <c r="DC393" s="10"/>
      <c r="DD393" s="10"/>
      <c r="DE393" s="10"/>
      <c r="DF393" s="10"/>
      <c r="DG393" s="10"/>
      <c r="DH393" s="10"/>
      <c r="DI393" s="10"/>
      <c r="DJ393" s="10"/>
      <c r="DK393" s="10"/>
      <c r="DL393" s="10"/>
      <c r="DM393" s="10"/>
      <c r="DN393" s="10"/>
      <c r="DO393" s="10"/>
      <c r="DP393" s="10"/>
      <c r="DQ393" s="10"/>
      <c r="DR393" s="10"/>
      <c r="DS393" s="10"/>
      <c r="DT393" s="10"/>
      <c r="DU393" s="10"/>
      <c r="DV393" s="10"/>
      <c r="DW393" s="10"/>
      <c r="DX393" s="10"/>
      <c r="DY393" s="10"/>
      <c r="DZ393" s="10"/>
      <c r="EA393" s="10"/>
      <c r="EB393" s="10"/>
      <c r="EC393" s="10"/>
      <c r="ED393" s="10"/>
      <c r="EE393" s="10"/>
      <c r="EF393" s="10"/>
      <c r="EG393" s="10"/>
      <c r="EH393" s="10"/>
      <c r="EI393" s="10"/>
      <c r="EJ393" s="10"/>
      <c r="EK393" s="10"/>
      <c r="EL393" s="10"/>
      <c r="EM393" s="10"/>
      <c r="EN393" s="10"/>
      <c r="EO393" s="10"/>
      <c r="EP393" s="10"/>
      <c r="EQ393" s="10"/>
    </row>
    <row r="394" spans="1:147" ht="18.75">
      <c r="B394" s="14"/>
      <c r="C394" s="32"/>
      <c r="D394" s="33"/>
      <c r="E394" s="132">
        <v>10646673</v>
      </c>
      <c r="F394" s="14"/>
      <c r="G394" s="133" t="s">
        <v>2139</v>
      </c>
      <c r="H394" s="133" t="s">
        <v>2137</v>
      </c>
      <c r="I394" s="133" t="s">
        <v>2138</v>
      </c>
      <c r="J394" s="134">
        <v>3528474</v>
      </c>
      <c r="K394" s="14"/>
      <c r="M394" s="134" t="s">
        <v>295</v>
      </c>
      <c r="N394" s="32">
        <v>334</v>
      </c>
      <c r="O394" s="122">
        <v>46.7</v>
      </c>
      <c r="P394" s="135">
        <v>40788</v>
      </c>
      <c r="Q394" s="135">
        <v>41072</v>
      </c>
      <c r="R394" s="32" t="s">
        <v>263</v>
      </c>
      <c r="S394" s="134" t="s">
        <v>2165</v>
      </c>
      <c r="T394" s="134" t="s">
        <v>2249</v>
      </c>
      <c r="U394" s="134" t="s">
        <v>914</v>
      </c>
      <c r="V394" s="32" t="s">
        <v>3140</v>
      </c>
      <c r="X394" s="43"/>
      <c r="Y394" s="44"/>
      <c r="Z394" s="43"/>
      <c r="AA394" s="8"/>
      <c r="AB394" s="6"/>
      <c r="AC394" s="8"/>
      <c r="AD394" s="8"/>
      <c r="AE394" s="8"/>
      <c r="AF394" s="36"/>
      <c r="AG394" s="8"/>
      <c r="AH394" s="6"/>
      <c r="AI394" s="10"/>
      <c r="AJ394" s="10"/>
      <c r="AK394" s="10"/>
      <c r="AL394" s="6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8"/>
      <c r="BO394" s="6"/>
      <c r="BP394" s="6"/>
      <c r="BQ394" s="44"/>
      <c r="BR394" s="45"/>
      <c r="BS394" s="10"/>
      <c r="BT394" s="10"/>
      <c r="BU394" s="10"/>
      <c r="BV394" s="10"/>
      <c r="BW394" s="8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  <c r="DC394" s="10"/>
      <c r="DD394" s="10"/>
      <c r="DE394" s="10"/>
      <c r="DF394" s="10"/>
      <c r="DG394" s="10"/>
      <c r="DH394" s="10"/>
      <c r="DI394" s="10"/>
      <c r="DJ394" s="10"/>
      <c r="DK394" s="10"/>
      <c r="DL394" s="10"/>
      <c r="DM394" s="10"/>
      <c r="DN394" s="10"/>
      <c r="DO394" s="10"/>
      <c r="DP394" s="10"/>
      <c r="DQ394" s="10"/>
      <c r="DR394" s="10"/>
      <c r="DS394" s="10"/>
      <c r="DT394" s="10"/>
      <c r="DU394" s="10"/>
      <c r="DV394" s="10"/>
      <c r="DW394" s="10"/>
      <c r="DX394" s="10"/>
      <c r="DY394" s="10"/>
      <c r="DZ394" s="10"/>
      <c r="EA394" s="10"/>
      <c r="EB394" s="10"/>
      <c r="EC394" s="10"/>
      <c r="ED394" s="10"/>
      <c r="EE394" s="10"/>
      <c r="EF394" s="10"/>
      <c r="EG394" s="10"/>
      <c r="EH394" s="10"/>
      <c r="EI394" s="10"/>
      <c r="EJ394" s="10"/>
      <c r="EK394" s="10"/>
      <c r="EL394" s="10"/>
      <c r="EM394" s="10"/>
      <c r="EN394" s="10"/>
      <c r="EO394" s="10"/>
      <c r="EP394" s="10"/>
      <c r="EQ394" s="10"/>
    </row>
    <row r="395" spans="1:147" ht="18.75">
      <c r="B395" s="14"/>
      <c r="C395" s="32"/>
      <c r="D395" s="33"/>
      <c r="E395" s="61">
        <v>211599</v>
      </c>
      <c r="G395" s="61" t="s">
        <v>1590</v>
      </c>
      <c r="H395" s="61" t="s">
        <v>848</v>
      </c>
      <c r="I395" s="61" t="s">
        <v>4179</v>
      </c>
      <c r="J395" s="108"/>
      <c r="K395" s="108"/>
      <c r="L395" s="61" t="s">
        <v>1591</v>
      </c>
      <c r="M395" s="32">
        <v>78613</v>
      </c>
      <c r="N395" s="32">
        <v>12</v>
      </c>
      <c r="O395" s="116">
        <v>1.53</v>
      </c>
      <c r="P395" s="106">
        <v>37627</v>
      </c>
      <c r="Q395" s="106">
        <v>37804</v>
      </c>
      <c r="R395" s="107" t="s">
        <v>2045</v>
      </c>
      <c r="S395" s="107" t="s">
        <v>1592</v>
      </c>
      <c r="T395" s="107" t="s">
        <v>2376</v>
      </c>
      <c r="U395" s="32" t="s">
        <v>3338</v>
      </c>
      <c r="V395" s="32" t="s">
        <v>2028</v>
      </c>
      <c r="X395" s="43"/>
      <c r="Y395" s="44"/>
      <c r="Z395" s="43"/>
      <c r="AA395" s="8"/>
      <c r="AB395" s="6"/>
      <c r="AC395" s="8"/>
      <c r="AD395" s="8"/>
      <c r="AE395" s="8"/>
      <c r="AF395" s="36"/>
      <c r="AG395" s="8"/>
      <c r="AH395" s="6"/>
      <c r="AI395" s="10"/>
      <c r="AJ395" s="10"/>
      <c r="AK395" s="10"/>
      <c r="AL395" s="6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8"/>
      <c r="BO395" s="6"/>
      <c r="BP395" s="6"/>
      <c r="BQ395" s="44"/>
      <c r="BR395" s="45"/>
      <c r="BS395" s="10"/>
      <c r="BT395" s="10"/>
      <c r="BU395" s="10"/>
      <c r="BV395" s="10"/>
      <c r="BW395" s="8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  <c r="DG395" s="10"/>
      <c r="DH395" s="10"/>
      <c r="DI395" s="10"/>
      <c r="DJ395" s="10"/>
      <c r="DK395" s="10"/>
      <c r="DL395" s="10"/>
      <c r="DM395" s="10"/>
      <c r="DN395" s="10"/>
      <c r="DO395" s="10"/>
      <c r="DP395" s="10"/>
      <c r="DQ395" s="10"/>
      <c r="DR395" s="10"/>
      <c r="DS395" s="10"/>
      <c r="DT395" s="10"/>
      <c r="DU395" s="10"/>
      <c r="DV395" s="10"/>
      <c r="DW395" s="10"/>
      <c r="DX395" s="10"/>
      <c r="DY395" s="10"/>
      <c r="DZ395" s="10"/>
      <c r="EA395" s="10"/>
      <c r="EB395" s="10"/>
      <c r="EC395" s="10"/>
      <c r="ED395" s="10"/>
      <c r="EE395" s="10"/>
      <c r="EF395" s="10"/>
      <c r="EG395" s="10"/>
      <c r="EH395" s="10"/>
      <c r="EI395" s="10"/>
      <c r="EJ395" s="10"/>
      <c r="EK395" s="10"/>
      <c r="EL395" s="10"/>
      <c r="EM395" s="10"/>
      <c r="EN395" s="10"/>
      <c r="EO395" s="10"/>
      <c r="EP395" s="10"/>
      <c r="EQ395" s="10"/>
    </row>
    <row r="396" spans="1:147" ht="18.75">
      <c r="B396" s="14"/>
      <c r="C396" s="32"/>
      <c r="D396" s="33"/>
      <c r="E396" s="60">
        <v>312124</v>
      </c>
      <c r="G396" s="56" t="s">
        <v>3457</v>
      </c>
      <c r="H396" s="56" t="s">
        <v>2288</v>
      </c>
      <c r="I396" s="56" t="s">
        <v>3458</v>
      </c>
      <c r="J396" s="93">
        <v>3095509</v>
      </c>
      <c r="K396" s="93"/>
      <c r="L396" s="56" t="s">
        <v>3458</v>
      </c>
      <c r="M396" s="93">
        <v>78729</v>
      </c>
      <c r="N396" s="32">
        <v>68</v>
      </c>
      <c r="O396" s="100">
        <v>4.9260000000000002</v>
      </c>
      <c r="P396" s="59">
        <v>39126</v>
      </c>
      <c r="Q396" s="59">
        <v>39262</v>
      </c>
      <c r="R396" s="32" t="s">
        <v>4112</v>
      </c>
      <c r="S396" s="94" t="s">
        <v>3254</v>
      </c>
      <c r="T396" s="32" t="s">
        <v>3976</v>
      </c>
      <c r="U396" s="32" t="s">
        <v>3338</v>
      </c>
      <c r="V396" s="94" t="s">
        <v>2285</v>
      </c>
      <c r="X396" s="43"/>
      <c r="Y396" s="44"/>
      <c r="Z396" s="43"/>
      <c r="AA396" s="8"/>
      <c r="AB396" s="6"/>
      <c r="AC396" s="8"/>
      <c r="AD396" s="8"/>
      <c r="AE396" s="8"/>
      <c r="AF396" s="36"/>
      <c r="AG396" s="8"/>
      <c r="AH396" s="6"/>
      <c r="AI396" s="10"/>
      <c r="AJ396" s="10"/>
      <c r="AK396" s="10"/>
      <c r="AL396" s="6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8"/>
      <c r="BO396" s="6"/>
      <c r="BP396" s="6"/>
      <c r="BQ396" s="44"/>
      <c r="BR396" s="45"/>
      <c r="BS396" s="10"/>
      <c r="BT396" s="10"/>
      <c r="BU396" s="10"/>
      <c r="BV396" s="10"/>
      <c r="BW396" s="8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  <c r="DG396" s="10"/>
      <c r="DH396" s="10"/>
      <c r="DI396" s="10"/>
      <c r="DJ396" s="10"/>
      <c r="DK396" s="10"/>
      <c r="DL396" s="10"/>
      <c r="DM396" s="10"/>
      <c r="DN396" s="10"/>
      <c r="DO396" s="10"/>
      <c r="DP396" s="10"/>
      <c r="DQ396" s="10"/>
      <c r="DR396" s="10"/>
      <c r="DS396" s="10"/>
      <c r="DT396" s="10"/>
      <c r="DU396" s="10"/>
      <c r="DV396" s="10"/>
      <c r="DW396" s="10"/>
      <c r="DX396" s="10"/>
      <c r="DY396" s="10"/>
      <c r="DZ396" s="10"/>
      <c r="EA396" s="10"/>
      <c r="EB396" s="10"/>
      <c r="EC396" s="10"/>
      <c r="ED396" s="10"/>
      <c r="EE396" s="10"/>
      <c r="EF396" s="10"/>
      <c r="EG396" s="10"/>
      <c r="EH396" s="10"/>
      <c r="EI396" s="10"/>
      <c r="EJ396" s="10"/>
      <c r="EK396" s="10"/>
      <c r="EL396" s="10"/>
      <c r="EM396" s="10"/>
      <c r="EN396" s="10"/>
      <c r="EO396" s="10"/>
      <c r="EP396" s="10"/>
      <c r="EQ396" s="10"/>
    </row>
    <row r="397" spans="1:147" ht="18.75">
      <c r="B397" s="14"/>
      <c r="C397" s="32"/>
      <c r="D397" s="33"/>
      <c r="E397" s="132">
        <v>10874698</v>
      </c>
      <c r="F397" s="14"/>
      <c r="G397" s="133" t="s">
        <v>4628</v>
      </c>
      <c r="H397" s="133" t="s">
        <v>4626</v>
      </c>
      <c r="I397" s="133" t="s">
        <v>4627</v>
      </c>
      <c r="J397" s="134">
        <v>5058603</v>
      </c>
      <c r="K397" s="14"/>
      <c r="M397" s="134" t="s">
        <v>4110</v>
      </c>
      <c r="N397" s="32">
        <v>282</v>
      </c>
      <c r="O397" s="136">
        <v>3.1640000000000001</v>
      </c>
      <c r="P397" s="135">
        <v>41264</v>
      </c>
      <c r="R397" s="32" t="s">
        <v>263</v>
      </c>
      <c r="S397" s="134" t="s">
        <v>4678</v>
      </c>
      <c r="T397" s="134" t="s">
        <v>120</v>
      </c>
      <c r="U397" s="32" t="s">
        <v>915</v>
      </c>
      <c r="V397" s="32" t="s">
        <v>4713</v>
      </c>
      <c r="X397" s="43"/>
      <c r="Y397" s="44"/>
      <c r="Z397" s="43"/>
      <c r="AA397" s="8"/>
      <c r="AB397" s="6"/>
      <c r="AC397" s="8"/>
      <c r="AD397" s="8"/>
      <c r="AE397" s="8"/>
      <c r="AF397" s="36"/>
      <c r="AG397" s="8"/>
      <c r="AH397" s="6"/>
      <c r="AI397" s="10"/>
      <c r="AJ397" s="10"/>
      <c r="AK397" s="10"/>
      <c r="AL397" s="6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8"/>
      <c r="BO397" s="6"/>
      <c r="BP397" s="6"/>
      <c r="BQ397" s="44"/>
      <c r="BR397" s="45"/>
      <c r="BS397" s="10"/>
      <c r="BT397" s="10"/>
      <c r="BU397" s="10"/>
      <c r="BV397" s="10"/>
      <c r="BW397" s="8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  <c r="DG397" s="10"/>
      <c r="DH397" s="10"/>
      <c r="DI397" s="10"/>
      <c r="DJ397" s="10"/>
      <c r="DK397" s="10"/>
      <c r="DL397" s="10"/>
      <c r="DM397" s="10"/>
      <c r="DN397" s="10"/>
      <c r="DO397" s="10"/>
      <c r="DP397" s="10"/>
      <c r="DQ397" s="10"/>
      <c r="DR397" s="10"/>
      <c r="DS397" s="10"/>
      <c r="DT397" s="10"/>
      <c r="DU397" s="10"/>
      <c r="DV397" s="10"/>
      <c r="DW397" s="10"/>
      <c r="DX397" s="10"/>
      <c r="DY397" s="10"/>
      <c r="DZ397" s="10"/>
      <c r="EA397" s="10"/>
      <c r="EB397" s="10"/>
      <c r="EC397" s="10"/>
      <c r="ED397" s="10"/>
      <c r="EE397" s="10"/>
      <c r="EF397" s="10"/>
      <c r="EG397" s="10"/>
      <c r="EH397" s="10"/>
      <c r="EI397" s="10"/>
      <c r="EJ397" s="10"/>
      <c r="EK397" s="10"/>
      <c r="EL397" s="10"/>
      <c r="EM397" s="10"/>
      <c r="EN397" s="10"/>
      <c r="EO397" s="10"/>
      <c r="EP397" s="10"/>
      <c r="EQ397" s="10"/>
    </row>
    <row r="398" spans="1:147" ht="18.75">
      <c r="B398" s="14"/>
      <c r="C398" s="32"/>
      <c r="D398" s="33"/>
      <c r="E398" s="132">
        <v>10579184</v>
      </c>
      <c r="F398" s="14"/>
      <c r="G398" s="133" t="s">
        <v>207</v>
      </c>
      <c r="H398" s="133" t="s">
        <v>286</v>
      </c>
      <c r="I398" s="56" t="s">
        <v>287</v>
      </c>
      <c r="J398" s="93">
        <v>3555143</v>
      </c>
      <c r="K398" s="14"/>
      <c r="M398" s="134" t="s">
        <v>4110</v>
      </c>
      <c r="N398" s="32">
        <v>230</v>
      </c>
      <c r="O398" s="136">
        <v>5.9980000000000002</v>
      </c>
      <c r="P398" s="135">
        <v>40653</v>
      </c>
      <c r="Q398" s="135">
        <v>40863</v>
      </c>
      <c r="R398" s="134" t="s">
        <v>263</v>
      </c>
      <c r="S398" s="134" t="s">
        <v>527</v>
      </c>
      <c r="T398" s="134" t="s">
        <v>120</v>
      </c>
      <c r="U398" s="134" t="s">
        <v>178</v>
      </c>
      <c r="V398" s="32" t="s">
        <v>3163</v>
      </c>
      <c r="X398" s="43"/>
      <c r="Y398" s="44"/>
      <c r="Z398" s="43"/>
      <c r="AA398" s="8"/>
      <c r="AB398" s="6"/>
      <c r="AC398" s="8"/>
      <c r="AD398" s="8"/>
      <c r="AE398" s="8"/>
      <c r="AF398" s="36"/>
      <c r="AG398" s="8"/>
      <c r="AH398" s="6"/>
      <c r="AI398" s="10"/>
      <c r="AJ398" s="10"/>
      <c r="AK398" s="10"/>
      <c r="AL398" s="6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8"/>
      <c r="BO398" s="6"/>
      <c r="BP398" s="6"/>
      <c r="BQ398" s="44"/>
      <c r="BR398" s="45"/>
      <c r="BS398" s="10"/>
      <c r="BT398" s="10"/>
      <c r="BU398" s="10"/>
      <c r="BV398" s="10"/>
      <c r="BW398" s="8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  <c r="DC398" s="10"/>
      <c r="DD398" s="10"/>
      <c r="DE398" s="10"/>
      <c r="DF398" s="10"/>
      <c r="DG398" s="10"/>
      <c r="DH398" s="10"/>
      <c r="DI398" s="10"/>
      <c r="DJ398" s="10"/>
      <c r="DK398" s="10"/>
      <c r="DL398" s="10"/>
      <c r="DM398" s="10"/>
      <c r="DN398" s="10"/>
      <c r="DO398" s="10"/>
      <c r="DP398" s="10"/>
      <c r="DQ398" s="10"/>
      <c r="DR398" s="10"/>
      <c r="DS398" s="10"/>
      <c r="DT398" s="10"/>
      <c r="DU398" s="10"/>
      <c r="DV398" s="10"/>
      <c r="DW398" s="10"/>
      <c r="DX398" s="10"/>
      <c r="DY398" s="10"/>
      <c r="DZ398" s="10"/>
      <c r="EA398" s="10"/>
      <c r="EB398" s="10"/>
      <c r="EC398" s="10"/>
      <c r="ED398" s="10"/>
      <c r="EE398" s="10"/>
      <c r="EF398" s="10"/>
      <c r="EG398" s="10"/>
      <c r="EH398" s="10"/>
      <c r="EI398" s="10"/>
      <c r="EJ398" s="10"/>
      <c r="EK398" s="10"/>
      <c r="EL398" s="10"/>
      <c r="EM398" s="10"/>
      <c r="EN398" s="10"/>
      <c r="EO398" s="10"/>
      <c r="EP398" s="10"/>
      <c r="EQ398" s="10"/>
    </row>
    <row r="399" spans="1:147" ht="18.75">
      <c r="B399" s="14"/>
      <c r="C399" s="32"/>
      <c r="D399" s="33"/>
      <c r="E399" s="58" t="s">
        <v>1799</v>
      </c>
      <c r="G399" s="56" t="s">
        <v>380</v>
      </c>
      <c r="H399" s="71" t="s">
        <v>3599</v>
      </c>
      <c r="I399" s="14" t="s">
        <v>417</v>
      </c>
      <c r="J399" s="32">
        <v>374216</v>
      </c>
      <c r="L399" s="71" t="s">
        <v>1514</v>
      </c>
      <c r="M399" s="32">
        <v>78727</v>
      </c>
      <c r="N399" s="32">
        <v>200</v>
      </c>
      <c r="O399" s="53">
        <v>17.07</v>
      </c>
      <c r="P399" s="70">
        <v>38266</v>
      </c>
      <c r="Q399" s="70">
        <v>38660</v>
      </c>
      <c r="R399" s="32" t="s">
        <v>2045</v>
      </c>
      <c r="S399" s="32" t="s">
        <v>3433</v>
      </c>
      <c r="T399" s="32" t="s">
        <v>3434</v>
      </c>
      <c r="U399" s="32" t="s">
        <v>914</v>
      </c>
      <c r="V399" s="32" t="s">
        <v>597</v>
      </c>
      <c r="X399" s="43"/>
      <c r="Y399" s="44"/>
      <c r="Z399" s="43"/>
      <c r="AA399" s="8"/>
      <c r="AB399" s="6"/>
      <c r="AC399" s="8"/>
      <c r="AD399" s="8"/>
      <c r="AE399" s="8"/>
      <c r="AF399" s="36"/>
      <c r="AG399" s="8"/>
      <c r="AH399" s="6"/>
      <c r="AI399" s="10"/>
      <c r="AJ399" s="10"/>
      <c r="AK399" s="10"/>
      <c r="AL399" s="6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8"/>
      <c r="BO399" s="6"/>
      <c r="BP399" s="6"/>
      <c r="BQ399" s="8"/>
      <c r="BR399" s="45"/>
      <c r="BS399" s="10"/>
      <c r="BT399" s="10"/>
      <c r="BU399" s="10"/>
      <c r="BV399" s="10"/>
      <c r="BW399" s="8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/>
      <c r="DE399" s="10"/>
      <c r="DF399" s="10"/>
      <c r="DG399" s="10"/>
      <c r="DH399" s="10"/>
      <c r="DI399" s="10"/>
      <c r="DJ399" s="10"/>
      <c r="DK399" s="10"/>
      <c r="DL399" s="10"/>
      <c r="DM399" s="10"/>
      <c r="DN399" s="10"/>
      <c r="DO399" s="10"/>
      <c r="DP399" s="10"/>
      <c r="DQ399" s="10"/>
      <c r="DR399" s="10"/>
      <c r="DS399" s="10"/>
      <c r="DT399" s="10"/>
      <c r="DU399" s="10"/>
      <c r="DV399" s="10"/>
      <c r="DW399" s="10"/>
      <c r="DX399" s="10"/>
      <c r="DY399" s="10"/>
      <c r="DZ399" s="10"/>
      <c r="EA399" s="10"/>
      <c r="EB399" s="10"/>
      <c r="EC399" s="10"/>
      <c r="ED399" s="10"/>
      <c r="EE399" s="10"/>
      <c r="EF399" s="10"/>
      <c r="EG399" s="10"/>
      <c r="EH399" s="10"/>
      <c r="EI399" s="10"/>
      <c r="EJ399" s="10"/>
      <c r="EK399" s="10"/>
      <c r="EL399" s="10"/>
      <c r="EM399" s="10"/>
      <c r="EN399" s="10"/>
      <c r="EO399" s="10"/>
      <c r="EP399" s="10"/>
      <c r="EQ399" s="10"/>
    </row>
    <row r="400" spans="1:147" ht="18.75">
      <c r="B400" s="14"/>
      <c r="C400" s="32"/>
      <c r="D400" s="33"/>
      <c r="E400" s="58" t="s">
        <v>3609</v>
      </c>
      <c r="G400" s="14" t="s">
        <v>3680</v>
      </c>
      <c r="H400" s="56" t="s">
        <v>666</v>
      </c>
      <c r="I400" s="56" t="s">
        <v>1114</v>
      </c>
      <c r="J400" s="93">
        <v>94155</v>
      </c>
      <c r="K400" s="93"/>
      <c r="L400" s="56" t="s">
        <v>1114</v>
      </c>
      <c r="M400" s="93">
        <v>78704</v>
      </c>
      <c r="N400" s="93">
        <v>20</v>
      </c>
      <c r="O400" s="100">
        <v>0.49590000000000001</v>
      </c>
      <c r="P400" s="59">
        <v>39261</v>
      </c>
      <c r="Q400" s="59">
        <v>39682</v>
      </c>
      <c r="R400" s="134" t="s">
        <v>1562</v>
      </c>
      <c r="S400" s="32" t="s">
        <v>4356</v>
      </c>
      <c r="T400" s="32" t="s">
        <v>4357</v>
      </c>
      <c r="U400" s="94" t="s">
        <v>2070</v>
      </c>
      <c r="V400" s="94" t="s">
        <v>2284</v>
      </c>
      <c r="X400" s="43"/>
      <c r="Y400" s="44"/>
      <c r="Z400" s="43"/>
      <c r="AA400" s="8"/>
      <c r="AB400" s="6"/>
      <c r="AC400" s="8"/>
      <c r="AD400" s="8"/>
      <c r="AE400" s="8"/>
      <c r="AF400" s="36"/>
      <c r="AG400" s="8"/>
      <c r="AH400" s="6"/>
      <c r="AI400" s="10"/>
      <c r="AJ400" s="10"/>
      <c r="AK400" s="10"/>
      <c r="AL400" s="6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8"/>
      <c r="BO400" s="6"/>
      <c r="BP400" s="6"/>
      <c r="BQ400" s="8"/>
      <c r="BR400" s="45"/>
      <c r="BS400" s="10"/>
      <c r="BT400" s="10"/>
      <c r="BU400" s="10"/>
      <c r="BV400" s="10"/>
      <c r="BW400" s="8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0"/>
      <c r="DC400" s="10"/>
      <c r="DD400" s="10"/>
      <c r="DE400" s="10"/>
      <c r="DF400" s="10"/>
      <c r="DG400" s="10"/>
      <c r="DH400" s="10"/>
      <c r="DI400" s="10"/>
      <c r="DJ400" s="10"/>
      <c r="DK400" s="10"/>
      <c r="DL400" s="10"/>
      <c r="DM400" s="10"/>
      <c r="DN400" s="10"/>
      <c r="DO400" s="10"/>
      <c r="DP400" s="10"/>
      <c r="DQ400" s="10"/>
      <c r="DR400" s="10"/>
      <c r="DS400" s="10"/>
      <c r="DT400" s="10"/>
      <c r="DU400" s="10"/>
      <c r="DV400" s="10"/>
      <c r="DW400" s="10"/>
      <c r="DX400" s="10"/>
      <c r="DY400" s="10"/>
      <c r="DZ400" s="10"/>
      <c r="EA400" s="10"/>
      <c r="EB400" s="10"/>
      <c r="EC400" s="10"/>
      <c r="ED400" s="10"/>
      <c r="EE400" s="10"/>
      <c r="EF400" s="10"/>
      <c r="EG400" s="10"/>
      <c r="EH400" s="10"/>
      <c r="EI400" s="10"/>
      <c r="EJ400" s="10"/>
      <c r="EK400" s="10"/>
      <c r="EL400" s="10"/>
      <c r="EM400" s="10"/>
      <c r="EN400" s="10"/>
      <c r="EO400" s="10"/>
      <c r="EP400" s="10"/>
      <c r="EQ400" s="10"/>
    </row>
    <row r="401" spans="2:147" ht="18.75">
      <c r="B401" s="14"/>
      <c r="C401" s="32"/>
      <c r="D401" s="33"/>
      <c r="E401" s="132">
        <v>10754905</v>
      </c>
      <c r="F401" s="14"/>
      <c r="G401" s="133" t="s">
        <v>4471</v>
      </c>
      <c r="H401" s="133" t="s">
        <v>4500</v>
      </c>
      <c r="I401" s="133" t="s">
        <v>4472</v>
      </c>
      <c r="J401" s="134">
        <v>3772942</v>
      </c>
      <c r="K401" s="133"/>
      <c r="M401" s="134" t="s">
        <v>554</v>
      </c>
      <c r="N401" s="32">
        <v>570</v>
      </c>
      <c r="O401" s="136">
        <v>24.12</v>
      </c>
      <c r="P401" s="135">
        <v>41023</v>
      </c>
      <c r="Q401" s="135">
        <v>41241</v>
      </c>
      <c r="R401" s="32" t="s">
        <v>4258</v>
      </c>
      <c r="S401" s="134" t="s">
        <v>4501</v>
      </c>
      <c r="T401" s="134" t="s">
        <v>2249</v>
      </c>
      <c r="U401" s="134" t="s">
        <v>178</v>
      </c>
      <c r="V401" s="32" t="s">
        <v>4521</v>
      </c>
      <c r="X401" s="43"/>
      <c r="Y401" s="44"/>
      <c r="Z401" s="43"/>
      <c r="AA401" s="8"/>
      <c r="AB401" s="6"/>
      <c r="AC401" s="8"/>
      <c r="AD401" s="8"/>
      <c r="AE401" s="8"/>
      <c r="AF401" s="36"/>
      <c r="AG401" s="8"/>
      <c r="AH401" s="6"/>
      <c r="AI401" s="10"/>
      <c r="AJ401" s="10"/>
      <c r="AK401" s="10"/>
      <c r="AL401" s="6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8"/>
      <c r="BO401" s="6"/>
      <c r="BP401" s="6"/>
      <c r="BQ401" s="44"/>
      <c r="BR401" s="45"/>
      <c r="BS401" s="10"/>
      <c r="BT401" s="10"/>
      <c r="BU401" s="10"/>
      <c r="BV401" s="10"/>
      <c r="BW401" s="8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0"/>
      <c r="DC401" s="10"/>
      <c r="DD401" s="10"/>
      <c r="DE401" s="10"/>
      <c r="DF401" s="10"/>
      <c r="DG401" s="10"/>
      <c r="DH401" s="10"/>
      <c r="DI401" s="10"/>
      <c r="DJ401" s="10"/>
      <c r="DK401" s="10"/>
      <c r="DL401" s="10"/>
      <c r="DM401" s="10"/>
      <c r="DN401" s="10"/>
      <c r="DO401" s="10"/>
      <c r="DP401" s="10"/>
      <c r="DQ401" s="10"/>
      <c r="DR401" s="10"/>
      <c r="DS401" s="10"/>
      <c r="DT401" s="10"/>
      <c r="DU401" s="10"/>
      <c r="DV401" s="10"/>
      <c r="DW401" s="10"/>
      <c r="DX401" s="10"/>
      <c r="DY401" s="10"/>
      <c r="DZ401" s="10"/>
      <c r="EA401" s="10"/>
      <c r="EB401" s="10"/>
      <c r="EC401" s="10"/>
      <c r="ED401" s="10"/>
      <c r="EE401" s="10"/>
      <c r="EF401" s="10"/>
      <c r="EG401" s="10"/>
      <c r="EH401" s="10"/>
      <c r="EI401" s="10"/>
      <c r="EJ401" s="10"/>
      <c r="EK401" s="10"/>
      <c r="EL401" s="10"/>
      <c r="EM401" s="10"/>
      <c r="EN401" s="10"/>
      <c r="EO401" s="10"/>
      <c r="EP401" s="10"/>
      <c r="EQ401" s="10"/>
    </row>
    <row r="402" spans="2:147" ht="18.75">
      <c r="B402" s="14"/>
      <c r="C402" s="32"/>
      <c r="D402" s="33"/>
      <c r="E402" s="33">
        <v>167166</v>
      </c>
      <c r="G402" s="14" t="s">
        <v>3853</v>
      </c>
      <c r="H402" s="14" t="s">
        <v>3854</v>
      </c>
      <c r="I402" s="14" t="s">
        <v>3855</v>
      </c>
      <c r="L402" s="14" t="s">
        <v>2879</v>
      </c>
      <c r="M402" s="32">
        <v>78735</v>
      </c>
      <c r="N402" s="41">
        <v>406</v>
      </c>
      <c r="O402" s="53">
        <v>21.28</v>
      </c>
      <c r="P402" s="31">
        <v>36818</v>
      </c>
      <c r="Q402" s="31">
        <v>36901</v>
      </c>
      <c r="R402" s="31"/>
      <c r="S402" s="32" t="s">
        <v>3839</v>
      </c>
      <c r="T402" s="32" t="s">
        <v>3856</v>
      </c>
      <c r="U402" s="32" t="s">
        <v>3338</v>
      </c>
      <c r="V402" s="32" t="s">
        <v>1768</v>
      </c>
      <c r="X402" s="43"/>
      <c r="Y402" s="44"/>
      <c r="Z402" s="43"/>
      <c r="AA402" s="8"/>
      <c r="AB402" s="6"/>
      <c r="AC402" s="8"/>
      <c r="AD402" s="8"/>
      <c r="AE402" s="8"/>
      <c r="AF402" s="36"/>
      <c r="AG402" s="8"/>
      <c r="AH402" s="6"/>
      <c r="AI402" s="10"/>
      <c r="AJ402" s="10"/>
      <c r="AK402" s="10"/>
      <c r="AL402" s="6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8"/>
      <c r="BO402" s="6"/>
      <c r="BP402" s="6"/>
      <c r="BQ402" s="17"/>
      <c r="BR402" s="45"/>
      <c r="BS402" s="10"/>
      <c r="BT402" s="10"/>
      <c r="BU402" s="10"/>
      <c r="BV402" s="10"/>
      <c r="BW402" s="8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0"/>
      <c r="DC402" s="10"/>
      <c r="DD402" s="10"/>
      <c r="DE402" s="10"/>
      <c r="DF402" s="10"/>
      <c r="DG402" s="10"/>
      <c r="DH402" s="10"/>
      <c r="DI402" s="10"/>
      <c r="DJ402" s="10"/>
      <c r="DK402" s="10"/>
      <c r="DL402" s="10"/>
      <c r="DM402" s="10"/>
      <c r="DN402" s="10"/>
      <c r="DO402" s="10"/>
      <c r="DP402" s="10"/>
      <c r="DQ402" s="10"/>
      <c r="DR402" s="10"/>
      <c r="DS402" s="10"/>
      <c r="DT402" s="10"/>
      <c r="DU402" s="10"/>
      <c r="DV402" s="10"/>
      <c r="DW402" s="10"/>
      <c r="DX402" s="10"/>
      <c r="DY402" s="10"/>
      <c r="DZ402" s="10"/>
      <c r="EA402" s="10"/>
      <c r="EB402" s="10"/>
      <c r="EC402" s="10"/>
      <c r="ED402" s="10"/>
      <c r="EE402" s="10"/>
      <c r="EF402" s="10"/>
      <c r="EG402" s="10"/>
      <c r="EH402" s="10"/>
      <c r="EI402" s="10"/>
      <c r="EJ402" s="10"/>
      <c r="EK402" s="10"/>
      <c r="EL402" s="10"/>
      <c r="EM402" s="10"/>
      <c r="EN402" s="10"/>
      <c r="EO402" s="10"/>
      <c r="EP402" s="10"/>
      <c r="EQ402" s="10"/>
    </row>
    <row r="403" spans="2:147" ht="18.75">
      <c r="D403" s="33"/>
      <c r="G403" s="14" t="s">
        <v>3087</v>
      </c>
      <c r="H403" s="14" t="s">
        <v>3187</v>
      </c>
      <c r="I403" s="14" t="s">
        <v>3189</v>
      </c>
      <c r="L403" s="14" t="s">
        <v>2880</v>
      </c>
      <c r="M403" s="32">
        <v>78735</v>
      </c>
      <c r="N403" s="41">
        <v>354</v>
      </c>
      <c r="O403" s="53">
        <v>53.12</v>
      </c>
      <c r="P403" s="31">
        <v>34670.040816326531</v>
      </c>
      <c r="Q403" s="31">
        <v>34922.040816326531</v>
      </c>
      <c r="R403" s="31"/>
      <c r="S403" s="32" t="s">
        <v>3190</v>
      </c>
      <c r="T403" s="32" t="s">
        <v>3191</v>
      </c>
      <c r="U403" s="32" t="s">
        <v>3338</v>
      </c>
      <c r="V403" s="32" t="s">
        <v>3551</v>
      </c>
      <c r="X403" s="43"/>
      <c r="Y403" s="8"/>
      <c r="Z403" s="43"/>
      <c r="AA403" s="8"/>
      <c r="AB403" s="6"/>
      <c r="AC403" s="8"/>
      <c r="AD403" s="8"/>
      <c r="AE403" s="8"/>
      <c r="AF403" s="36"/>
      <c r="AG403" s="8"/>
      <c r="AH403" s="6"/>
      <c r="AI403" s="10"/>
      <c r="AJ403" s="10"/>
      <c r="AK403" s="10"/>
      <c r="AL403" s="6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8"/>
      <c r="BO403" s="6"/>
      <c r="BP403" s="6"/>
      <c r="BQ403" s="44"/>
      <c r="BR403" s="45"/>
      <c r="BS403" s="10"/>
      <c r="BT403" s="10"/>
      <c r="BU403" s="10"/>
      <c r="BV403" s="10"/>
      <c r="BW403" s="8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  <c r="CZ403" s="10"/>
      <c r="DA403" s="10"/>
      <c r="DB403" s="10"/>
      <c r="DC403" s="10"/>
      <c r="DD403" s="10"/>
      <c r="DE403" s="10"/>
      <c r="DF403" s="10"/>
      <c r="DG403" s="10"/>
      <c r="DH403" s="10"/>
      <c r="DI403" s="10"/>
      <c r="DJ403" s="10"/>
      <c r="DK403" s="10"/>
      <c r="DL403" s="10"/>
      <c r="DM403" s="10"/>
      <c r="DN403" s="10"/>
      <c r="DO403" s="10"/>
      <c r="DP403" s="10"/>
      <c r="DQ403" s="10"/>
      <c r="DR403" s="10"/>
      <c r="DS403" s="10"/>
      <c r="DT403" s="10"/>
      <c r="DU403" s="10"/>
      <c r="DV403" s="10"/>
      <c r="DW403" s="10"/>
      <c r="DX403" s="10"/>
      <c r="DY403" s="10"/>
      <c r="DZ403" s="10"/>
      <c r="EA403" s="10"/>
      <c r="EB403" s="10"/>
      <c r="EC403" s="10"/>
      <c r="ED403" s="10"/>
      <c r="EE403" s="10"/>
      <c r="EF403" s="10"/>
      <c r="EG403" s="10"/>
      <c r="EH403" s="10"/>
      <c r="EI403" s="10"/>
      <c r="EJ403" s="10"/>
      <c r="EK403" s="10"/>
      <c r="EL403" s="10"/>
      <c r="EM403" s="10"/>
      <c r="EN403" s="10"/>
      <c r="EO403" s="10"/>
      <c r="EP403" s="10"/>
      <c r="EQ403" s="10"/>
    </row>
    <row r="404" spans="2:147" ht="18.75">
      <c r="B404" s="14"/>
      <c r="C404" s="32"/>
      <c r="D404" s="33"/>
      <c r="E404" s="60">
        <v>298206</v>
      </c>
      <c r="G404" s="56" t="s">
        <v>1907</v>
      </c>
      <c r="H404" s="57" t="s">
        <v>2819</v>
      </c>
      <c r="I404" s="56" t="s">
        <v>2818</v>
      </c>
      <c r="J404" s="93"/>
      <c r="K404" s="93"/>
      <c r="L404" s="56" t="s">
        <v>2818</v>
      </c>
      <c r="M404" s="93">
        <v>78731</v>
      </c>
      <c r="N404" s="93">
        <v>210</v>
      </c>
      <c r="O404" s="100">
        <v>14.72</v>
      </c>
      <c r="P404" s="59">
        <v>38887</v>
      </c>
      <c r="Q404" s="56"/>
      <c r="R404" s="32" t="s">
        <v>1615</v>
      </c>
      <c r="S404" s="94" t="s">
        <v>3125</v>
      </c>
      <c r="T404" s="94" t="s">
        <v>4236</v>
      </c>
      <c r="U404" s="94" t="s">
        <v>562</v>
      </c>
      <c r="V404" s="32" t="s">
        <v>1829</v>
      </c>
      <c r="X404" s="43"/>
      <c r="Y404" s="44"/>
      <c r="Z404" s="43"/>
      <c r="AA404" s="8"/>
      <c r="AB404" s="6"/>
      <c r="AC404" s="8"/>
      <c r="AD404" s="8"/>
      <c r="AE404" s="8"/>
      <c r="AF404" s="36"/>
      <c r="AG404" s="8"/>
      <c r="AH404" s="6"/>
      <c r="AI404" s="10"/>
      <c r="AJ404" s="10"/>
      <c r="AK404" s="10"/>
      <c r="AL404" s="6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8"/>
      <c r="BO404" s="6"/>
      <c r="BP404" s="6"/>
      <c r="BQ404" s="44"/>
      <c r="BR404" s="45"/>
      <c r="BS404" s="10"/>
      <c r="BT404" s="10"/>
      <c r="BU404" s="10"/>
      <c r="BV404" s="10"/>
      <c r="BW404" s="8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  <c r="DC404" s="10"/>
      <c r="DD404" s="10"/>
      <c r="DE404" s="10"/>
      <c r="DF404" s="10"/>
      <c r="DG404" s="10"/>
      <c r="DH404" s="10"/>
      <c r="DI404" s="10"/>
      <c r="DJ404" s="10"/>
      <c r="DK404" s="10"/>
      <c r="DL404" s="10"/>
      <c r="DM404" s="10"/>
      <c r="DN404" s="10"/>
      <c r="DO404" s="10"/>
      <c r="DP404" s="10"/>
      <c r="DQ404" s="10"/>
      <c r="DR404" s="10"/>
      <c r="DS404" s="10"/>
      <c r="DT404" s="10"/>
      <c r="DU404" s="10"/>
      <c r="DV404" s="10"/>
      <c r="DW404" s="10"/>
      <c r="DX404" s="10"/>
      <c r="DY404" s="10"/>
      <c r="DZ404" s="10"/>
      <c r="EA404" s="10"/>
      <c r="EB404" s="10"/>
      <c r="EC404" s="10"/>
      <c r="ED404" s="10"/>
      <c r="EE404" s="10"/>
      <c r="EF404" s="10"/>
      <c r="EG404" s="10"/>
      <c r="EH404" s="10"/>
      <c r="EI404" s="10"/>
      <c r="EJ404" s="10"/>
      <c r="EK404" s="10"/>
      <c r="EL404" s="10"/>
      <c r="EM404" s="10"/>
      <c r="EN404" s="10"/>
      <c r="EO404" s="10"/>
      <c r="EP404" s="10"/>
      <c r="EQ404" s="10"/>
    </row>
    <row r="405" spans="2:147" ht="18.75">
      <c r="B405" s="14"/>
      <c r="C405" s="32"/>
      <c r="D405" s="33"/>
      <c r="E405" s="132">
        <v>10725983</v>
      </c>
      <c r="F405" s="14"/>
      <c r="G405" s="133" t="s">
        <v>1839</v>
      </c>
      <c r="H405" s="133" t="s">
        <v>1838</v>
      </c>
      <c r="I405" s="133" t="s">
        <v>1840</v>
      </c>
      <c r="J405" s="134">
        <v>3690564</v>
      </c>
      <c r="K405" s="133"/>
      <c r="M405" s="134" t="s">
        <v>4320</v>
      </c>
      <c r="N405" s="32">
        <v>400</v>
      </c>
      <c r="O405" s="142">
        <v>11.82</v>
      </c>
      <c r="P405" s="135">
        <v>40966</v>
      </c>
      <c r="Q405" s="14"/>
      <c r="R405" s="134" t="s">
        <v>4112</v>
      </c>
      <c r="S405" s="134" t="s">
        <v>1886</v>
      </c>
      <c r="T405" s="134"/>
      <c r="U405" s="94" t="s">
        <v>562</v>
      </c>
      <c r="V405" s="32"/>
      <c r="X405" s="43"/>
      <c r="Y405" s="8"/>
      <c r="Z405" s="43"/>
      <c r="AA405" s="8"/>
      <c r="AB405" s="6"/>
      <c r="AC405" s="8"/>
      <c r="AD405" s="8"/>
      <c r="AE405" s="8"/>
      <c r="AF405" s="36"/>
      <c r="AG405" s="8"/>
      <c r="AH405" s="6"/>
      <c r="AI405" s="10"/>
      <c r="AJ405" s="10"/>
      <c r="AK405" s="10"/>
      <c r="AL405" s="6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8"/>
      <c r="BO405" s="6"/>
      <c r="BP405" s="6"/>
      <c r="BQ405" s="44"/>
      <c r="BR405" s="45"/>
      <c r="BS405" s="10"/>
      <c r="BT405" s="10"/>
      <c r="BU405" s="10"/>
      <c r="BV405" s="10"/>
      <c r="BW405" s="8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  <c r="DC405" s="10"/>
      <c r="DD405" s="10"/>
      <c r="DE405" s="10"/>
      <c r="DF405" s="10"/>
      <c r="DG405" s="10"/>
      <c r="DH405" s="10"/>
      <c r="DI405" s="10"/>
      <c r="DJ405" s="10"/>
      <c r="DK405" s="10"/>
      <c r="DL405" s="10"/>
      <c r="DM405" s="10"/>
      <c r="DN405" s="10"/>
      <c r="DO405" s="10"/>
      <c r="DP405" s="10"/>
      <c r="DQ405" s="10"/>
      <c r="DR405" s="10"/>
      <c r="DS405" s="10"/>
      <c r="DT405" s="10"/>
      <c r="DU405" s="10"/>
      <c r="DV405" s="10"/>
      <c r="DW405" s="10"/>
      <c r="DX405" s="10"/>
      <c r="DY405" s="10"/>
      <c r="DZ405" s="10"/>
      <c r="EA405" s="10"/>
      <c r="EB405" s="10"/>
      <c r="EC405" s="10"/>
      <c r="ED405" s="10"/>
      <c r="EE405" s="10"/>
      <c r="EF405" s="10"/>
      <c r="EG405" s="10"/>
      <c r="EH405" s="10"/>
      <c r="EI405" s="10"/>
      <c r="EJ405" s="10"/>
      <c r="EK405" s="10"/>
      <c r="EL405" s="10"/>
      <c r="EM405" s="10"/>
      <c r="EN405" s="10"/>
      <c r="EO405" s="10"/>
      <c r="EP405" s="10"/>
      <c r="EQ405" s="10"/>
    </row>
    <row r="406" spans="2:147" ht="18.75">
      <c r="B406" s="14"/>
      <c r="C406" s="32"/>
      <c r="D406" s="33"/>
      <c r="G406" s="14" t="s">
        <v>2362</v>
      </c>
      <c r="H406" s="14" t="s">
        <v>2364</v>
      </c>
      <c r="I406" s="14" t="s">
        <v>2365</v>
      </c>
      <c r="L406" s="14" t="s">
        <v>2881</v>
      </c>
      <c r="M406" s="32">
        <v>78749</v>
      </c>
      <c r="N406" s="41">
        <v>90</v>
      </c>
      <c r="O406" s="53">
        <v>10.100000381469727</v>
      </c>
      <c r="P406" s="31">
        <v>35548</v>
      </c>
      <c r="Q406" s="31">
        <v>35886</v>
      </c>
      <c r="R406" s="31"/>
      <c r="S406" s="32" t="s">
        <v>2366</v>
      </c>
      <c r="T406" s="32" t="s">
        <v>2367</v>
      </c>
      <c r="U406" s="32" t="s">
        <v>3338</v>
      </c>
      <c r="V406" s="32" t="s">
        <v>3561</v>
      </c>
      <c r="X406" s="43"/>
      <c r="Y406" s="44"/>
      <c r="Z406" s="43"/>
      <c r="AA406" s="8"/>
      <c r="AB406" s="6"/>
      <c r="AC406" s="8"/>
      <c r="AD406" s="8"/>
      <c r="AE406" s="8"/>
      <c r="AF406" s="36"/>
      <c r="AG406" s="8"/>
      <c r="AH406" s="6"/>
      <c r="AI406" s="10"/>
      <c r="AJ406" s="10"/>
      <c r="AK406" s="10"/>
      <c r="AL406" s="6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8"/>
      <c r="BO406" s="6"/>
      <c r="BP406" s="6"/>
      <c r="BQ406" s="44"/>
      <c r="BR406" s="45"/>
      <c r="BS406" s="10"/>
      <c r="BT406" s="10"/>
      <c r="BU406" s="10"/>
      <c r="BV406" s="10"/>
      <c r="BW406" s="8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  <c r="DG406" s="10"/>
      <c r="DH406" s="10"/>
      <c r="DI406" s="10"/>
      <c r="DJ406" s="10"/>
      <c r="DK406" s="10"/>
      <c r="DL406" s="10"/>
      <c r="DM406" s="10"/>
      <c r="DN406" s="10"/>
      <c r="DO406" s="10"/>
      <c r="DP406" s="10"/>
      <c r="DQ406" s="10"/>
      <c r="DR406" s="10"/>
      <c r="DS406" s="10"/>
      <c r="DT406" s="10"/>
      <c r="DU406" s="10"/>
      <c r="DV406" s="10"/>
      <c r="DW406" s="10"/>
      <c r="DX406" s="10"/>
      <c r="DY406" s="10"/>
      <c r="DZ406" s="10"/>
      <c r="EA406" s="10"/>
      <c r="EB406" s="10"/>
      <c r="EC406" s="10"/>
      <c r="ED406" s="10"/>
      <c r="EE406" s="10"/>
      <c r="EF406" s="10"/>
      <c r="EG406" s="10"/>
      <c r="EH406" s="10"/>
      <c r="EI406" s="10"/>
      <c r="EJ406" s="10"/>
      <c r="EK406" s="10"/>
      <c r="EL406" s="10"/>
      <c r="EM406" s="10"/>
      <c r="EN406" s="10"/>
      <c r="EO406" s="10"/>
      <c r="EP406" s="10"/>
      <c r="EQ406" s="10"/>
    </row>
    <row r="407" spans="2:147" ht="18.75">
      <c r="B407" s="14"/>
      <c r="C407" s="32"/>
      <c r="D407" s="33"/>
      <c r="E407" s="33">
        <v>10071918</v>
      </c>
      <c r="G407" s="14" t="s">
        <v>2540</v>
      </c>
      <c r="H407" s="14" t="s">
        <v>2539</v>
      </c>
      <c r="I407" s="14" t="s">
        <v>3684</v>
      </c>
      <c r="J407" s="32">
        <v>272414</v>
      </c>
      <c r="L407" s="35"/>
      <c r="M407" s="32" t="s">
        <v>3661</v>
      </c>
      <c r="N407" s="93">
        <v>165</v>
      </c>
      <c r="O407" s="100">
        <v>2.4500000000000002</v>
      </c>
      <c r="P407" s="59">
        <v>39339</v>
      </c>
      <c r="Q407" s="59">
        <v>39590</v>
      </c>
      <c r="R407" s="94" t="s">
        <v>1562</v>
      </c>
      <c r="S407" s="94" t="s">
        <v>2541</v>
      </c>
      <c r="T407" s="32" t="s">
        <v>2542</v>
      </c>
      <c r="U407" s="32" t="s">
        <v>3338</v>
      </c>
      <c r="V407" s="94" t="s">
        <v>4108</v>
      </c>
      <c r="X407" s="43"/>
      <c r="Y407" s="44"/>
      <c r="Z407" s="43"/>
      <c r="AA407" s="8"/>
      <c r="AB407" s="6"/>
      <c r="AC407" s="8"/>
      <c r="AD407" s="8"/>
      <c r="AE407" s="8"/>
      <c r="AF407" s="36"/>
      <c r="AG407" s="8"/>
      <c r="AH407" s="6"/>
      <c r="AI407" s="10"/>
      <c r="AJ407" s="10"/>
      <c r="AK407" s="10"/>
      <c r="AL407" s="6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8"/>
      <c r="BO407" s="10"/>
      <c r="BP407" s="6"/>
      <c r="BQ407" s="8"/>
      <c r="BR407" s="45"/>
      <c r="BS407" s="10"/>
      <c r="BT407" s="10"/>
      <c r="BU407" s="10"/>
      <c r="BV407" s="10"/>
      <c r="BW407" s="8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  <c r="DC407" s="10"/>
      <c r="DD407" s="10"/>
      <c r="DE407" s="10"/>
      <c r="DF407" s="10"/>
      <c r="DG407" s="10"/>
      <c r="DH407" s="10"/>
      <c r="DI407" s="10"/>
      <c r="DJ407" s="10"/>
      <c r="DK407" s="10"/>
      <c r="DL407" s="10"/>
      <c r="DM407" s="10"/>
      <c r="DN407" s="10"/>
      <c r="DO407" s="10"/>
      <c r="DP407" s="10"/>
      <c r="DQ407" s="10"/>
      <c r="DR407" s="10"/>
      <c r="DS407" s="10"/>
      <c r="DT407" s="10"/>
      <c r="DU407" s="10"/>
      <c r="DV407" s="10"/>
      <c r="DW407" s="10"/>
      <c r="DX407" s="10"/>
      <c r="DY407" s="10"/>
      <c r="DZ407" s="10"/>
      <c r="EA407" s="10"/>
      <c r="EB407" s="10"/>
      <c r="EC407" s="10"/>
      <c r="ED407" s="10"/>
      <c r="EE407" s="10"/>
      <c r="EF407" s="10"/>
      <c r="EG407" s="10"/>
      <c r="EH407" s="10"/>
      <c r="EI407" s="10"/>
      <c r="EJ407" s="10"/>
      <c r="EK407" s="10"/>
      <c r="EL407" s="10"/>
      <c r="EM407" s="10"/>
      <c r="EN407" s="10"/>
      <c r="EO407" s="10"/>
      <c r="EP407" s="10"/>
      <c r="EQ407" s="10"/>
    </row>
    <row r="408" spans="2:147" ht="18.75">
      <c r="B408" s="14"/>
      <c r="C408" s="32"/>
      <c r="D408" s="33"/>
      <c r="G408" s="14" t="s">
        <v>2369</v>
      </c>
      <c r="H408" s="14" t="s">
        <v>3216</v>
      </c>
      <c r="I408" s="14" t="s">
        <v>2000</v>
      </c>
      <c r="L408" s="14" t="s">
        <v>2882</v>
      </c>
      <c r="M408" s="32">
        <v>78704</v>
      </c>
      <c r="N408" s="41">
        <v>7</v>
      </c>
      <c r="O408" s="53">
        <v>0.7</v>
      </c>
      <c r="P408" s="31">
        <v>35888.040816326531</v>
      </c>
      <c r="Q408" s="31">
        <v>36227.040816326531</v>
      </c>
      <c r="R408" s="31"/>
      <c r="S408" s="32" t="s">
        <v>2001</v>
      </c>
      <c r="T408" s="32" t="s">
        <v>2002</v>
      </c>
      <c r="U408" s="32" t="s">
        <v>3338</v>
      </c>
      <c r="V408" s="32" t="s">
        <v>3565</v>
      </c>
      <c r="X408" s="43"/>
      <c r="Y408" s="44"/>
      <c r="Z408" s="43"/>
      <c r="AA408" s="8"/>
      <c r="AB408" s="6"/>
      <c r="AC408" s="8"/>
      <c r="AD408" s="8"/>
      <c r="AE408" s="8"/>
      <c r="AF408" s="36"/>
      <c r="AG408" s="8"/>
      <c r="AH408" s="6"/>
      <c r="AI408" s="10"/>
      <c r="AJ408" s="10"/>
      <c r="AK408" s="10"/>
      <c r="AL408" s="6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8"/>
      <c r="BO408" s="10"/>
      <c r="BP408" s="6"/>
      <c r="BQ408" s="8"/>
      <c r="BR408" s="45"/>
      <c r="BS408" s="10"/>
      <c r="BT408" s="10"/>
      <c r="BU408" s="10"/>
      <c r="BV408" s="10"/>
      <c r="BW408" s="8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  <c r="DG408" s="10"/>
      <c r="DH408" s="10"/>
      <c r="DI408" s="10"/>
      <c r="DJ408" s="10"/>
      <c r="DK408" s="10"/>
      <c r="DL408" s="10"/>
      <c r="DM408" s="10"/>
      <c r="DN408" s="10"/>
      <c r="DO408" s="10"/>
      <c r="DP408" s="10"/>
      <c r="DQ408" s="10"/>
      <c r="DR408" s="10"/>
      <c r="DS408" s="10"/>
      <c r="DT408" s="10"/>
      <c r="DU408" s="10"/>
      <c r="DV408" s="10"/>
      <c r="DW408" s="10"/>
      <c r="DX408" s="10"/>
      <c r="DY408" s="10"/>
      <c r="DZ408" s="10"/>
      <c r="EA408" s="10"/>
      <c r="EB408" s="10"/>
      <c r="EC408" s="10"/>
      <c r="ED408" s="10"/>
      <c r="EE408" s="10"/>
      <c r="EF408" s="10"/>
      <c r="EG408" s="10"/>
      <c r="EH408" s="10"/>
      <c r="EI408" s="10"/>
      <c r="EJ408" s="10"/>
      <c r="EK408" s="10"/>
      <c r="EL408" s="10"/>
      <c r="EM408" s="10"/>
      <c r="EN408" s="10"/>
      <c r="EO408" s="10"/>
      <c r="EP408" s="10"/>
      <c r="EQ408" s="10"/>
    </row>
    <row r="409" spans="2:147" ht="18.75">
      <c r="B409" s="14"/>
      <c r="C409" s="32"/>
      <c r="D409" s="33"/>
      <c r="E409" s="132">
        <v>10641725</v>
      </c>
      <c r="F409" s="14"/>
      <c r="G409" s="133" t="s">
        <v>3987</v>
      </c>
      <c r="H409" s="133" t="s">
        <v>3985</v>
      </c>
      <c r="I409" s="133" t="s">
        <v>3986</v>
      </c>
      <c r="J409" s="134">
        <v>94155</v>
      </c>
      <c r="K409" s="14"/>
      <c r="M409" s="134" t="s">
        <v>547</v>
      </c>
      <c r="N409" s="32">
        <v>40</v>
      </c>
      <c r="O409" s="122">
        <v>0.49</v>
      </c>
      <c r="P409" s="135">
        <v>40780</v>
      </c>
      <c r="Q409" s="135">
        <v>40949</v>
      </c>
      <c r="R409" s="32" t="s">
        <v>2147</v>
      </c>
      <c r="S409" s="134" t="s">
        <v>2151</v>
      </c>
      <c r="T409" s="134" t="s">
        <v>120</v>
      </c>
      <c r="U409" s="134" t="s">
        <v>178</v>
      </c>
      <c r="V409" s="32" t="s">
        <v>3140</v>
      </c>
      <c r="X409" s="43"/>
      <c r="Y409" s="44"/>
      <c r="Z409" s="43"/>
      <c r="AA409" s="8"/>
      <c r="AB409" s="6"/>
      <c r="AC409" s="8"/>
      <c r="AD409" s="8"/>
      <c r="AE409" s="8"/>
      <c r="AF409" s="36"/>
      <c r="AG409" s="8"/>
      <c r="AH409" s="6"/>
      <c r="AI409" s="10"/>
      <c r="AJ409" s="10"/>
      <c r="AK409" s="10"/>
      <c r="AL409" s="6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8"/>
      <c r="BO409" s="10"/>
      <c r="BP409" s="6"/>
      <c r="BQ409" s="8"/>
      <c r="BR409" s="45"/>
      <c r="BS409" s="10"/>
      <c r="BT409" s="10"/>
      <c r="BU409" s="10"/>
      <c r="BV409" s="10"/>
      <c r="BW409" s="8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  <c r="DG409" s="10"/>
      <c r="DH409" s="10"/>
      <c r="DI409" s="10"/>
      <c r="DJ409" s="10"/>
      <c r="DK409" s="10"/>
      <c r="DL409" s="10"/>
      <c r="DM409" s="10"/>
      <c r="DN409" s="10"/>
      <c r="DO409" s="10"/>
      <c r="DP409" s="10"/>
      <c r="DQ409" s="10"/>
      <c r="DR409" s="10"/>
      <c r="DS409" s="10"/>
      <c r="DT409" s="10"/>
      <c r="DU409" s="10"/>
      <c r="DV409" s="10"/>
      <c r="DW409" s="10"/>
      <c r="DX409" s="10"/>
      <c r="DY409" s="10"/>
      <c r="DZ409" s="10"/>
      <c r="EA409" s="10"/>
      <c r="EB409" s="10"/>
      <c r="EC409" s="10"/>
      <c r="ED409" s="10"/>
      <c r="EE409" s="10"/>
      <c r="EF409" s="10"/>
      <c r="EG409" s="10"/>
      <c r="EH409" s="10"/>
      <c r="EI409" s="10"/>
      <c r="EJ409" s="10"/>
      <c r="EK409" s="10"/>
      <c r="EL409" s="10"/>
      <c r="EM409" s="10"/>
      <c r="EN409" s="10"/>
      <c r="EO409" s="10"/>
      <c r="EP409" s="10"/>
      <c r="EQ409" s="10"/>
    </row>
    <row r="410" spans="2:147" ht="18.75">
      <c r="B410" s="14"/>
      <c r="C410" s="32"/>
      <c r="D410" s="33"/>
      <c r="E410" s="132">
        <v>10766126</v>
      </c>
      <c r="F410" s="14"/>
      <c r="G410" s="133" t="s">
        <v>4473</v>
      </c>
      <c r="H410" s="133" t="s">
        <v>4474</v>
      </c>
      <c r="I410" s="133" t="s">
        <v>4475</v>
      </c>
      <c r="J410" s="134">
        <v>3774795</v>
      </c>
      <c r="K410" s="133"/>
      <c r="M410" s="134" t="s">
        <v>554</v>
      </c>
      <c r="N410" s="32">
        <v>250</v>
      </c>
      <c r="O410" s="136">
        <v>13.255000000000001</v>
      </c>
      <c r="P410" s="135">
        <v>41044</v>
      </c>
      <c r="R410" s="32" t="s">
        <v>1892</v>
      </c>
      <c r="S410" s="134" t="s">
        <v>528</v>
      </c>
      <c r="T410" s="134" t="s">
        <v>2253</v>
      </c>
      <c r="U410" s="32" t="s">
        <v>562</v>
      </c>
      <c r="V410" s="32" t="s">
        <v>4521</v>
      </c>
      <c r="X410" s="43"/>
      <c r="Y410" s="44"/>
      <c r="Z410" s="43"/>
      <c r="AA410" s="8"/>
      <c r="AB410" s="6"/>
      <c r="AC410" s="8"/>
      <c r="AD410" s="8"/>
      <c r="AE410" s="8"/>
      <c r="AF410" s="36"/>
      <c r="AG410" s="8"/>
      <c r="AH410" s="6"/>
      <c r="AI410" s="10"/>
      <c r="AJ410" s="10"/>
      <c r="AK410" s="10"/>
      <c r="AL410" s="6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8"/>
      <c r="BO410" s="10"/>
      <c r="BP410" s="6"/>
      <c r="BQ410" s="8"/>
      <c r="BR410" s="45"/>
      <c r="BS410" s="10"/>
      <c r="BT410" s="10"/>
      <c r="BU410" s="10"/>
      <c r="BV410" s="10"/>
      <c r="BW410" s="8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  <c r="DG410" s="10"/>
      <c r="DH410" s="10"/>
      <c r="DI410" s="10"/>
      <c r="DJ410" s="10"/>
      <c r="DK410" s="10"/>
      <c r="DL410" s="10"/>
      <c r="DM410" s="10"/>
      <c r="DN410" s="10"/>
      <c r="DO410" s="10"/>
      <c r="DP410" s="10"/>
      <c r="DQ410" s="10"/>
      <c r="DR410" s="10"/>
      <c r="DS410" s="10"/>
      <c r="DT410" s="10"/>
      <c r="DU410" s="10"/>
      <c r="DV410" s="10"/>
      <c r="DW410" s="10"/>
      <c r="DX410" s="10"/>
      <c r="DY410" s="10"/>
      <c r="DZ410" s="10"/>
      <c r="EA410" s="10"/>
      <c r="EB410" s="10"/>
      <c r="EC410" s="10"/>
      <c r="ED410" s="10"/>
      <c r="EE410" s="10"/>
      <c r="EF410" s="10"/>
      <c r="EG410" s="10"/>
      <c r="EH410" s="10"/>
      <c r="EI410" s="10"/>
      <c r="EJ410" s="10"/>
      <c r="EK410" s="10"/>
      <c r="EL410" s="10"/>
      <c r="EM410" s="10"/>
      <c r="EN410" s="10"/>
      <c r="EO410" s="10"/>
      <c r="EP410" s="10"/>
      <c r="EQ410" s="10"/>
    </row>
    <row r="411" spans="2:147" ht="18.75">
      <c r="B411" s="14"/>
      <c r="C411" s="32"/>
      <c r="D411" s="33"/>
      <c r="E411" s="60">
        <v>305565</v>
      </c>
      <c r="G411" s="60" t="s">
        <v>1472</v>
      </c>
      <c r="H411" s="60" t="s">
        <v>405</v>
      </c>
      <c r="I411" s="60" t="s">
        <v>1473</v>
      </c>
      <c r="J411" s="93">
        <v>92762</v>
      </c>
      <c r="K411" s="93"/>
      <c r="L411" s="60" t="s">
        <v>1473</v>
      </c>
      <c r="M411" s="93">
        <v>78701</v>
      </c>
      <c r="N411" s="93">
        <v>185</v>
      </c>
      <c r="O411" s="100">
        <v>0.72</v>
      </c>
      <c r="P411" s="115">
        <v>38996</v>
      </c>
      <c r="Q411" s="115">
        <v>39189</v>
      </c>
      <c r="R411" s="93" t="s">
        <v>4365</v>
      </c>
      <c r="S411" s="93" t="s">
        <v>403</v>
      </c>
      <c r="T411" s="93" t="s">
        <v>404</v>
      </c>
      <c r="U411" s="32" t="s">
        <v>3338</v>
      </c>
      <c r="V411" s="32" t="s">
        <v>4362</v>
      </c>
      <c r="X411" s="43"/>
      <c r="Y411" s="44"/>
      <c r="Z411" s="43"/>
      <c r="AA411" s="8"/>
      <c r="AB411" s="6"/>
      <c r="AC411" s="8"/>
      <c r="AD411" s="8"/>
      <c r="AE411" s="8"/>
      <c r="AF411" s="36"/>
      <c r="AG411" s="8"/>
      <c r="AH411" s="6"/>
      <c r="AI411" s="10"/>
      <c r="AJ411" s="10"/>
      <c r="AK411" s="10"/>
      <c r="AL411" s="6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8"/>
      <c r="BO411" s="10"/>
      <c r="BP411" s="6"/>
      <c r="BQ411" s="8"/>
      <c r="BR411" s="45"/>
      <c r="BS411" s="10"/>
      <c r="BT411" s="10"/>
      <c r="BU411" s="10"/>
      <c r="BV411" s="10"/>
      <c r="BW411" s="8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  <c r="DG411" s="10"/>
      <c r="DH411" s="10"/>
      <c r="DI411" s="10"/>
      <c r="DJ411" s="10"/>
      <c r="DK411" s="10"/>
      <c r="DL411" s="10"/>
      <c r="DM411" s="10"/>
      <c r="DN411" s="10"/>
      <c r="DO411" s="10"/>
      <c r="DP411" s="10"/>
      <c r="DQ411" s="10"/>
      <c r="DR411" s="10"/>
      <c r="DS411" s="10"/>
      <c r="DT411" s="10"/>
      <c r="DU411" s="10"/>
      <c r="DV411" s="10"/>
      <c r="DW411" s="10"/>
      <c r="DX411" s="10"/>
      <c r="DY411" s="10"/>
      <c r="DZ411" s="10"/>
      <c r="EA411" s="10"/>
      <c r="EB411" s="10"/>
      <c r="EC411" s="10"/>
      <c r="ED411" s="10"/>
      <c r="EE411" s="10"/>
      <c r="EF411" s="10"/>
      <c r="EG411" s="10"/>
      <c r="EH411" s="10"/>
      <c r="EI411" s="10"/>
      <c r="EJ411" s="10"/>
      <c r="EK411" s="10"/>
      <c r="EL411" s="10"/>
      <c r="EM411" s="10"/>
      <c r="EN411" s="10"/>
      <c r="EO411" s="10"/>
      <c r="EP411" s="10"/>
      <c r="EQ411" s="10"/>
    </row>
    <row r="412" spans="2:147" ht="18.75">
      <c r="B412" s="14"/>
      <c r="C412" s="32"/>
      <c r="D412" s="33"/>
      <c r="G412" s="14" t="s">
        <v>4157</v>
      </c>
      <c r="H412" s="14" t="s">
        <v>3178</v>
      </c>
      <c r="I412" s="14" t="s">
        <v>2989</v>
      </c>
      <c r="L412" s="14" t="s">
        <v>1073</v>
      </c>
      <c r="M412" s="32">
        <v>78739</v>
      </c>
      <c r="N412" s="41">
        <v>498</v>
      </c>
      <c r="O412" s="53">
        <v>37.99</v>
      </c>
      <c r="P412" s="31">
        <v>35933</v>
      </c>
      <c r="Q412" s="31">
        <v>36060</v>
      </c>
      <c r="R412" s="31"/>
      <c r="S412" s="32" t="s">
        <v>2697</v>
      </c>
      <c r="T412" s="32" t="s">
        <v>2696</v>
      </c>
      <c r="U412" s="32" t="s">
        <v>3338</v>
      </c>
      <c r="V412" s="32" t="s">
        <v>3565</v>
      </c>
      <c r="X412" s="43"/>
      <c r="Y412" s="44"/>
      <c r="Z412" s="43"/>
      <c r="AA412" s="8"/>
      <c r="AB412" s="6"/>
      <c r="AC412" s="8"/>
      <c r="AD412" s="8"/>
      <c r="AE412" s="8"/>
      <c r="AF412" s="36"/>
      <c r="AG412" s="8"/>
      <c r="AH412" s="6"/>
      <c r="AI412" s="10"/>
      <c r="AJ412" s="10"/>
      <c r="AK412" s="10"/>
      <c r="AL412" s="6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8"/>
      <c r="BO412" s="10"/>
      <c r="BP412" s="6"/>
      <c r="BQ412" s="8"/>
      <c r="BR412" s="45"/>
      <c r="BS412" s="10"/>
      <c r="BT412" s="10"/>
      <c r="BU412" s="10"/>
      <c r="BV412" s="10"/>
      <c r="BW412" s="8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  <c r="DG412" s="10"/>
      <c r="DH412" s="10"/>
      <c r="DI412" s="10"/>
      <c r="DJ412" s="10"/>
      <c r="DK412" s="10"/>
      <c r="DL412" s="10"/>
      <c r="DM412" s="10"/>
      <c r="DN412" s="10"/>
      <c r="DO412" s="10"/>
      <c r="DP412" s="10"/>
      <c r="DQ412" s="10"/>
      <c r="DR412" s="10"/>
      <c r="DS412" s="10"/>
      <c r="DT412" s="10"/>
      <c r="DU412" s="10"/>
      <c r="DV412" s="10"/>
      <c r="DW412" s="10"/>
      <c r="DX412" s="10"/>
      <c r="DY412" s="10"/>
      <c r="DZ412" s="10"/>
      <c r="EA412" s="10"/>
      <c r="EB412" s="10"/>
      <c r="EC412" s="10"/>
      <c r="ED412" s="10"/>
      <c r="EE412" s="10"/>
      <c r="EF412" s="10"/>
      <c r="EG412" s="10"/>
      <c r="EH412" s="10"/>
      <c r="EI412" s="10"/>
      <c r="EJ412" s="10"/>
      <c r="EK412" s="10"/>
      <c r="EL412" s="10"/>
      <c r="EM412" s="10"/>
      <c r="EN412" s="10"/>
      <c r="EO412" s="10"/>
      <c r="EP412" s="10"/>
      <c r="EQ412" s="10"/>
    </row>
    <row r="413" spans="2:147" ht="18.75">
      <c r="B413" s="14"/>
      <c r="C413" s="32"/>
      <c r="D413" s="33"/>
      <c r="E413" s="132">
        <v>10144276</v>
      </c>
      <c r="F413" s="14"/>
      <c r="G413" s="133" t="s">
        <v>3739</v>
      </c>
      <c r="H413" s="133" t="s">
        <v>3740</v>
      </c>
      <c r="I413" s="133" t="s">
        <v>3741</v>
      </c>
      <c r="J413" s="134">
        <v>3355651</v>
      </c>
      <c r="K413" s="134"/>
      <c r="L413" s="133"/>
      <c r="M413" s="134" t="s">
        <v>4320</v>
      </c>
      <c r="N413" s="134">
        <v>372</v>
      </c>
      <c r="O413" s="142">
        <v>66.5</v>
      </c>
      <c r="P413" s="135">
        <v>39570</v>
      </c>
      <c r="R413" s="134" t="s">
        <v>1670</v>
      </c>
      <c r="S413" s="134" t="s">
        <v>2270</v>
      </c>
      <c r="T413" s="32" t="s">
        <v>2271</v>
      </c>
      <c r="U413" s="134" t="s">
        <v>562</v>
      </c>
      <c r="V413" s="32" t="s">
        <v>270</v>
      </c>
      <c r="X413" s="43"/>
      <c r="Y413" s="44"/>
      <c r="Z413" s="43"/>
      <c r="AA413" s="8"/>
      <c r="AB413" s="6"/>
      <c r="AC413" s="8"/>
      <c r="AD413" s="8"/>
      <c r="AE413" s="8"/>
      <c r="AF413" s="36"/>
      <c r="AG413" s="8"/>
      <c r="AH413" s="6"/>
      <c r="AI413" s="10"/>
      <c r="AJ413" s="10"/>
      <c r="AK413" s="10"/>
      <c r="AL413" s="6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8"/>
      <c r="BO413" s="10"/>
      <c r="BP413" s="6"/>
      <c r="BQ413" s="8"/>
      <c r="BR413" s="45"/>
      <c r="BS413" s="10"/>
      <c r="BT413" s="10"/>
      <c r="BU413" s="10"/>
      <c r="BV413" s="10"/>
      <c r="BW413" s="8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  <c r="CZ413" s="10"/>
      <c r="DA413" s="10"/>
      <c r="DB413" s="10"/>
      <c r="DC413" s="10"/>
      <c r="DD413" s="10"/>
      <c r="DE413" s="10"/>
      <c r="DF413" s="10"/>
      <c r="DG413" s="10"/>
      <c r="DH413" s="10"/>
      <c r="DI413" s="10"/>
      <c r="DJ413" s="10"/>
      <c r="DK413" s="10"/>
      <c r="DL413" s="10"/>
      <c r="DM413" s="10"/>
      <c r="DN413" s="10"/>
      <c r="DO413" s="10"/>
      <c r="DP413" s="10"/>
      <c r="DQ413" s="10"/>
      <c r="DR413" s="10"/>
      <c r="DS413" s="10"/>
      <c r="DT413" s="10"/>
      <c r="DU413" s="10"/>
      <c r="DV413" s="10"/>
      <c r="DW413" s="10"/>
      <c r="DX413" s="10"/>
      <c r="DY413" s="10"/>
      <c r="DZ413" s="10"/>
      <c r="EA413" s="10"/>
      <c r="EB413" s="10"/>
      <c r="EC413" s="10"/>
      <c r="ED413" s="10"/>
      <c r="EE413" s="10"/>
      <c r="EF413" s="10"/>
      <c r="EG413" s="10"/>
      <c r="EH413" s="10"/>
      <c r="EI413" s="10"/>
      <c r="EJ413" s="10"/>
      <c r="EK413" s="10"/>
      <c r="EL413" s="10"/>
      <c r="EM413" s="10"/>
      <c r="EN413" s="10"/>
      <c r="EO413" s="10"/>
      <c r="EP413" s="10"/>
      <c r="EQ413" s="10"/>
    </row>
    <row r="414" spans="2:147" ht="18.75">
      <c r="B414" s="14"/>
      <c r="C414" s="32"/>
      <c r="D414" s="33"/>
      <c r="E414" s="58" t="s">
        <v>2154</v>
      </c>
      <c r="G414" s="56" t="s">
        <v>3990</v>
      </c>
      <c r="H414" s="56" t="s">
        <v>1242</v>
      </c>
      <c r="I414" s="33" t="s">
        <v>3491</v>
      </c>
      <c r="J414" s="32">
        <v>3129218</v>
      </c>
      <c r="L414" s="56" t="s">
        <v>2494</v>
      </c>
      <c r="M414" s="93">
        <v>78745</v>
      </c>
      <c r="N414" s="93">
        <v>220</v>
      </c>
      <c r="O414" s="100">
        <v>34.704999999999998</v>
      </c>
      <c r="P414" s="59">
        <v>38911</v>
      </c>
      <c r="Q414" s="59">
        <v>39286</v>
      </c>
      <c r="R414" s="32" t="s">
        <v>4112</v>
      </c>
      <c r="S414" s="59" t="s">
        <v>1243</v>
      </c>
      <c r="T414" s="94" t="s">
        <v>1244</v>
      </c>
      <c r="U414" s="94" t="s">
        <v>914</v>
      </c>
      <c r="V414" s="32" t="s">
        <v>777</v>
      </c>
      <c r="X414" s="43"/>
      <c r="Y414" s="44"/>
      <c r="Z414" s="43"/>
      <c r="AA414" s="8"/>
      <c r="AB414" s="6"/>
      <c r="AC414" s="8"/>
      <c r="AD414" s="8"/>
      <c r="AE414" s="8"/>
      <c r="AF414" s="36"/>
      <c r="AG414" s="8"/>
      <c r="AH414" s="6"/>
      <c r="AI414" s="10"/>
      <c r="AJ414" s="10"/>
      <c r="AK414" s="10"/>
      <c r="AL414" s="6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8"/>
      <c r="BO414" s="10"/>
      <c r="BP414" s="6"/>
      <c r="BQ414" s="8"/>
      <c r="BR414" s="45"/>
      <c r="BS414" s="10"/>
      <c r="BT414" s="10"/>
      <c r="BU414" s="10"/>
      <c r="BV414" s="10"/>
      <c r="BW414" s="8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  <c r="DG414" s="10"/>
      <c r="DH414" s="10"/>
      <c r="DI414" s="10"/>
      <c r="DJ414" s="10"/>
      <c r="DK414" s="10"/>
      <c r="DL414" s="10"/>
      <c r="DM414" s="10"/>
      <c r="DN414" s="10"/>
      <c r="DO414" s="10"/>
      <c r="DP414" s="10"/>
      <c r="DQ414" s="10"/>
      <c r="DR414" s="10"/>
      <c r="DS414" s="10"/>
      <c r="DT414" s="10"/>
      <c r="DU414" s="10"/>
      <c r="DV414" s="10"/>
      <c r="DW414" s="10"/>
      <c r="DX414" s="10"/>
      <c r="DY414" s="10"/>
      <c r="DZ414" s="10"/>
      <c r="EA414" s="10"/>
      <c r="EB414" s="10"/>
      <c r="EC414" s="10"/>
      <c r="ED414" s="10"/>
      <c r="EE414" s="10"/>
      <c r="EF414" s="10"/>
      <c r="EG414" s="10"/>
      <c r="EH414" s="10"/>
      <c r="EI414" s="10"/>
      <c r="EJ414" s="10"/>
      <c r="EK414" s="10"/>
      <c r="EL414" s="10"/>
      <c r="EM414" s="10"/>
      <c r="EN414" s="10"/>
      <c r="EO414" s="10"/>
      <c r="EP414" s="10"/>
      <c r="EQ414" s="10"/>
    </row>
    <row r="415" spans="2:147" ht="18.75">
      <c r="B415" s="14"/>
      <c r="C415" s="32"/>
      <c r="D415" s="33"/>
      <c r="E415" s="132">
        <v>10818869</v>
      </c>
      <c r="F415" s="14"/>
      <c r="G415" s="133" t="s">
        <v>4530</v>
      </c>
      <c r="H415" s="133" t="s">
        <v>4528</v>
      </c>
      <c r="I415" s="133" t="s">
        <v>4529</v>
      </c>
      <c r="J415" s="134">
        <v>5052882</v>
      </c>
      <c r="K415" s="14"/>
      <c r="M415" s="134" t="s">
        <v>547</v>
      </c>
      <c r="N415" s="32">
        <v>12</v>
      </c>
      <c r="O415" s="145">
        <v>4.6900000000000004</v>
      </c>
      <c r="P415" s="135">
        <v>41149</v>
      </c>
      <c r="R415" s="32" t="s">
        <v>4112</v>
      </c>
      <c r="S415" s="134" t="s">
        <v>127</v>
      </c>
      <c r="T415" s="134" t="s">
        <v>1991</v>
      </c>
      <c r="U415" s="32" t="s">
        <v>915</v>
      </c>
      <c r="V415" s="32" t="s">
        <v>4582</v>
      </c>
      <c r="X415" s="43"/>
      <c r="Y415" s="44"/>
      <c r="Z415" s="43"/>
      <c r="AA415" s="8"/>
      <c r="AB415" s="6"/>
      <c r="AC415" s="8"/>
      <c r="AD415" s="8"/>
      <c r="AE415" s="8"/>
      <c r="AF415" s="36"/>
      <c r="AG415" s="8"/>
      <c r="AH415" s="6"/>
      <c r="AI415" s="10"/>
      <c r="AJ415" s="10"/>
      <c r="AK415" s="10"/>
      <c r="AL415" s="6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8"/>
      <c r="BO415" s="10"/>
      <c r="BP415" s="6"/>
      <c r="BQ415" s="8"/>
      <c r="BR415" s="45"/>
      <c r="BS415" s="10"/>
      <c r="BT415" s="10"/>
      <c r="BU415" s="10"/>
      <c r="BV415" s="10"/>
      <c r="BW415" s="8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/>
      <c r="DE415" s="10"/>
      <c r="DF415" s="10"/>
      <c r="DG415" s="10"/>
      <c r="DH415" s="10"/>
      <c r="DI415" s="10"/>
      <c r="DJ415" s="10"/>
      <c r="DK415" s="10"/>
      <c r="DL415" s="10"/>
      <c r="DM415" s="10"/>
      <c r="DN415" s="10"/>
      <c r="DO415" s="10"/>
      <c r="DP415" s="10"/>
      <c r="DQ415" s="10"/>
      <c r="DR415" s="10"/>
      <c r="DS415" s="10"/>
      <c r="DT415" s="10"/>
      <c r="DU415" s="10"/>
      <c r="DV415" s="10"/>
      <c r="DW415" s="10"/>
      <c r="DX415" s="10"/>
      <c r="DY415" s="10"/>
      <c r="DZ415" s="10"/>
      <c r="EA415" s="10"/>
      <c r="EB415" s="10"/>
      <c r="EC415" s="10"/>
      <c r="ED415" s="10"/>
      <c r="EE415" s="10"/>
      <c r="EF415" s="10"/>
      <c r="EG415" s="10"/>
      <c r="EH415" s="10"/>
      <c r="EI415" s="10"/>
      <c r="EJ415" s="10"/>
      <c r="EK415" s="10"/>
      <c r="EL415" s="10"/>
      <c r="EM415" s="10"/>
      <c r="EN415" s="10"/>
      <c r="EO415" s="10"/>
      <c r="EP415" s="10"/>
      <c r="EQ415" s="10"/>
    </row>
    <row r="416" spans="2:147" ht="18.75">
      <c r="B416" s="14"/>
      <c r="C416" s="32"/>
      <c r="D416" s="33"/>
      <c r="E416" s="33">
        <v>106905</v>
      </c>
      <c r="G416" s="14" t="s">
        <v>2837</v>
      </c>
      <c r="H416" s="14" t="s">
        <v>955</v>
      </c>
      <c r="I416" s="14" t="s">
        <v>153</v>
      </c>
      <c r="L416" s="14" t="s">
        <v>2883</v>
      </c>
      <c r="M416" s="32">
        <v>78641</v>
      </c>
      <c r="N416" s="41">
        <v>8</v>
      </c>
      <c r="O416" s="53">
        <v>3.9</v>
      </c>
      <c r="P416" s="31">
        <v>36445</v>
      </c>
      <c r="Q416" s="31">
        <v>36595</v>
      </c>
      <c r="R416" s="31"/>
      <c r="S416" s="32" t="s">
        <v>2838</v>
      </c>
      <c r="T416" s="32" t="s">
        <v>2839</v>
      </c>
      <c r="U416" s="32" t="s">
        <v>3338</v>
      </c>
      <c r="V416" s="32" t="s">
        <v>2842</v>
      </c>
      <c r="X416" s="43"/>
      <c r="Y416" s="44"/>
      <c r="Z416" s="43"/>
      <c r="AA416" s="8"/>
      <c r="AB416" s="6"/>
      <c r="AC416" s="8"/>
      <c r="AD416" s="8"/>
      <c r="AE416" s="8"/>
      <c r="AF416" s="36"/>
      <c r="AG416" s="8"/>
      <c r="AH416" s="6"/>
      <c r="AI416" s="10"/>
      <c r="AJ416" s="10"/>
      <c r="AK416" s="10"/>
      <c r="AL416" s="6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8"/>
      <c r="BO416" s="10"/>
      <c r="BP416" s="6"/>
      <c r="BQ416" s="8"/>
      <c r="BR416" s="45"/>
      <c r="BS416" s="10"/>
      <c r="BT416" s="10"/>
      <c r="BU416" s="10"/>
      <c r="BV416" s="10"/>
      <c r="BW416" s="8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  <c r="DC416" s="10"/>
      <c r="DD416" s="10"/>
      <c r="DE416" s="10"/>
      <c r="DF416" s="10"/>
      <c r="DG416" s="10"/>
      <c r="DH416" s="10"/>
      <c r="DI416" s="10"/>
      <c r="DJ416" s="10"/>
      <c r="DK416" s="10"/>
      <c r="DL416" s="10"/>
      <c r="DM416" s="10"/>
      <c r="DN416" s="10"/>
      <c r="DO416" s="10"/>
      <c r="DP416" s="10"/>
      <c r="DQ416" s="10"/>
      <c r="DR416" s="10"/>
      <c r="DS416" s="10"/>
      <c r="DT416" s="10"/>
      <c r="DU416" s="10"/>
      <c r="DV416" s="10"/>
      <c r="DW416" s="10"/>
      <c r="DX416" s="10"/>
      <c r="DY416" s="10"/>
      <c r="DZ416" s="10"/>
      <c r="EA416" s="10"/>
      <c r="EB416" s="10"/>
      <c r="EC416" s="10"/>
      <c r="ED416" s="10"/>
      <c r="EE416" s="10"/>
      <c r="EF416" s="10"/>
      <c r="EG416" s="10"/>
      <c r="EH416" s="10"/>
      <c r="EI416" s="10"/>
      <c r="EJ416" s="10"/>
      <c r="EK416" s="10"/>
      <c r="EL416" s="10"/>
      <c r="EM416" s="10"/>
      <c r="EN416" s="10"/>
      <c r="EO416" s="10"/>
      <c r="EP416" s="10"/>
      <c r="EQ416" s="10"/>
    </row>
    <row r="417" spans="1:147" ht="18.75">
      <c r="B417" s="14"/>
      <c r="C417" s="32"/>
      <c r="D417" s="33"/>
      <c r="G417" s="14" t="s">
        <v>2004</v>
      </c>
      <c r="H417" s="14" t="s">
        <v>3232</v>
      </c>
      <c r="I417" s="14" t="s">
        <v>487</v>
      </c>
      <c r="L417" s="14" t="s">
        <v>2884</v>
      </c>
      <c r="M417" s="32">
        <v>78753</v>
      </c>
      <c r="N417" s="41">
        <v>256</v>
      </c>
      <c r="O417" s="53">
        <v>27.02</v>
      </c>
      <c r="P417" s="31">
        <v>34764</v>
      </c>
      <c r="Q417" s="31">
        <v>35543</v>
      </c>
      <c r="R417" s="31"/>
      <c r="S417" s="32" t="s">
        <v>2005</v>
      </c>
      <c r="T417" s="32" t="s">
        <v>2006</v>
      </c>
      <c r="U417" s="32" t="s">
        <v>3338</v>
      </c>
      <c r="V417" s="32" t="s">
        <v>3552</v>
      </c>
      <c r="X417" s="43"/>
      <c r="Y417" s="44"/>
      <c r="Z417" s="43"/>
      <c r="AA417" s="8"/>
      <c r="AB417" s="6"/>
      <c r="AC417" s="8"/>
      <c r="AD417" s="8"/>
      <c r="AE417" s="8"/>
      <c r="AF417" s="36"/>
      <c r="AG417" s="8"/>
      <c r="AH417" s="6"/>
      <c r="AI417" s="10"/>
      <c r="AJ417" s="10"/>
      <c r="AK417" s="10"/>
      <c r="AL417" s="6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8"/>
      <c r="BO417" s="10"/>
      <c r="BP417" s="6"/>
      <c r="BQ417" s="8"/>
      <c r="BR417" s="45"/>
      <c r="BS417" s="10"/>
      <c r="BT417" s="10"/>
      <c r="BU417" s="10"/>
      <c r="BV417" s="10"/>
      <c r="BW417" s="8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  <c r="CZ417" s="10"/>
      <c r="DA417" s="10"/>
      <c r="DB417" s="10"/>
      <c r="DC417" s="10"/>
      <c r="DD417" s="10"/>
      <c r="DE417" s="10"/>
      <c r="DF417" s="10"/>
      <c r="DG417" s="10"/>
      <c r="DH417" s="10"/>
      <c r="DI417" s="10"/>
      <c r="DJ417" s="10"/>
      <c r="DK417" s="10"/>
      <c r="DL417" s="10"/>
      <c r="DM417" s="10"/>
      <c r="DN417" s="10"/>
      <c r="DO417" s="10"/>
      <c r="DP417" s="10"/>
      <c r="DQ417" s="10"/>
      <c r="DR417" s="10"/>
      <c r="DS417" s="10"/>
      <c r="DT417" s="10"/>
      <c r="DU417" s="10"/>
      <c r="DV417" s="10"/>
      <c r="DW417" s="10"/>
      <c r="DX417" s="10"/>
      <c r="DY417" s="10"/>
      <c r="DZ417" s="10"/>
      <c r="EA417" s="10"/>
      <c r="EB417" s="10"/>
      <c r="EC417" s="10"/>
      <c r="ED417" s="10"/>
      <c r="EE417" s="10"/>
      <c r="EF417" s="10"/>
      <c r="EG417" s="10"/>
      <c r="EH417" s="10"/>
      <c r="EI417" s="10"/>
      <c r="EJ417" s="10"/>
      <c r="EK417" s="10"/>
      <c r="EL417" s="10"/>
      <c r="EM417" s="10"/>
      <c r="EN417" s="10"/>
      <c r="EO417" s="10"/>
      <c r="EP417" s="10"/>
      <c r="EQ417" s="10"/>
    </row>
    <row r="418" spans="1:147" ht="18.75">
      <c r="B418" s="14"/>
      <c r="C418" s="32"/>
      <c r="D418" s="33"/>
      <c r="E418" s="132" t="s">
        <v>2641</v>
      </c>
      <c r="F418" s="14"/>
      <c r="G418" s="133" t="s">
        <v>3743</v>
      </c>
      <c r="H418" s="133" t="s">
        <v>2642</v>
      </c>
      <c r="I418" s="133" t="s">
        <v>3745</v>
      </c>
      <c r="J418" s="134">
        <v>3356769</v>
      </c>
      <c r="K418" s="134"/>
      <c r="L418" s="133"/>
      <c r="M418" s="134" t="s">
        <v>3744</v>
      </c>
      <c r="N418" s="134">
        <v>120</v>
      </c>
      <c r="O418" s="142">
        <v>8.4849999999999994</v>
      </c>
      <c r="P418" s="135">
        <v>39652</v>
      </c>
      <c r="R418" s="134" t="s">
        <v>4365</v>
      </c>
      <c r="S418" s="134" t="s">
        <v>2275</v>
      </c>
      <c r="T418" s="32" t="s">
        <v>2251</v>
      </c>
      <c r="U418" s="134" t="s">
        <v>562</v>
      </c>
      <c r="V418" s="32" t="s">
        <v>270</v>
      </c>
      <c r="X418" s="43"/>
      <c r="Y418" s="44"/>
      <c r="Z418" s="43"/>
      <c r="AA418" s="8"/>
      <c r="AB418" s="6"/>
      <c r="AC418" s="8"/>
      <c r="AD418" s="8"/>
      <c r="AE418" s="8"/>
      <c r="AF418" s="36"/>
      <c r="AG418" s="8"/>
      <c r="AH418" s="6"/>
      <c r="AI418" s="10"/>
      <c r="AJ418" s="10"/>
      <c r="AK418" s="10"/>
      <c r="AL418" s="6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8"/>
      <c r="BO418" s="10"/>
      <c r="BP418" s="6"/>
      <c r="BQ418" s="8"/>
      <c r="BR418" s="45"/>
      <c r="BS418" s="10"/>
      <c r="BT418" s="10"/>
      <c r="BU418" s="10"/>
      <c r="BV418" s="10"/>
      <c r="BW418" s="8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  <c r="CZ418" s="10"/>
      <c r="DA418" s="10"/>
      <c r="DB418" s="10"/>
      <c r="DC418" s="10"/>
      <c r="DD418" s="10"/>
      <c r="DE418" s="10"/>
      <c r="DF418" s="10"/>
      <c r="DG418" s="10"/>
      <c r="DH418" s="10"/>
      <c r="DI418" s="10"/>
      <c r="DJ418" s="10"/>
      <c r="DK418" s="10"/>
      <c r="DL418" s="10"/>
      <c r="DM418" s="10"/>
      <c r="DN418" s="10"/>
      <c r="DO418" s="10"/>
      <c r="DP418" s="10"/>
      <c r="DQ418" s="10"/>
      <c r="DR418" s="10"/>
      <c r="DS418" s="10"/>
      <c r="DT418" s="10"/>
      <c r="DU418" s="10"/>
      <c r="DV418" s="10"/>
      <c r="DW418" s="10"/>
      <c r="DX418" s="10"/>
      <c r="DY418" s="10"/>
      <c r="DZ418" s="10"/>
      <c r="EA418" s="10"/>
      <c r="EB418" s="10"/>
      <c r="EC418" s="10"/>
      <c r="ED418" s="10"/>
      <c r="EE418" s="10"/>
      <c r="EF418" s="10"/>
      <c r="EG418" s="10"/>
      <c r="EH418" s="10"/>
      <c r="EI418" s="10"/>
      <c r="EJ418" s="10"/>
      <c r="EK418" s="10"/>
      <c r="EL418" s="10"/>
      <c r="EM418" s="10"/>
      <c r="EN418" s="10"/>
      <c r="EO418" s="10"/>
      <c r="EP418" s="10"/>
      <c r="EQ418" s="10"/>
    </row>
    <row r="419" spans="1:147" ht="18.75">
      <c r="B419" s="14"/>
      <c r="C419" s="32"/>
      <c r="D419" s="33"/>
      <c r="G419" s="14" t="s">
        <v>2009</v>
      </c>
      <c r="H419" s="14" t="s">
        <v>2010</v>
      </c>
      <c r="I419" s="14" t="s">
        <v>2011</v>
      </c>
      <c r="L419" s="14" t="s">
        <v>2099</v>
      </c>
      <c r="M419" s="32">
        <v>78728</v>
      </c>
      <c r="N419" s="41">
        <v>512</v>
      </c>
      <c r="O419" s="53">
        <v>30.12</v>
      </c>
      <c r="P419" s="31" t="s">
        <v>418</v>
      </c>
      <c r="Q419" s="31" t="s">
        <v>418</v>
      </c>
      <c r="R419" s="31"/>
      <c r="S419" s="32" t="s">
        <v>2012</v>
      </c>
      <c r="T419" s="32" t="s">
        <v>2013</v>
      </c>
      <c r="U419" s="32" t="s">
        <v>3338</v>
      </c>
      <c r="V419" s="32" t="s">
        <v>3557</v>
      </c>
      <c r="X419" s="43"/>
      <c r="Y419" s="44"/>
      <c r="Z419" s="43"/>
      <c r="AA419" s="8"/>
      <c r="AB419" s="6"/>
      <c r="AC419" s="8"/>
      <c r="AD419" s="8"/>
      <c r="AE419" s="8"/>
      <c r="AF419" s="36"/>
      <c r="AG419" s="8"/>
      <c r="AH419" s="6"/>
      <c r="AI419" s="10"/>
      <c r="AJ419" s="10"/>
      <c r="AK419" s="10"/>
      <c r="AL419" s="6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8"/>
      <c r="BO419" s="10"/>
      <c r="BP419" s="6"/>
      <c r="BQ419" s="8"/>
      <c r="BR419" s="45"/>
      <c r="BS419" s="10"/>
      <c r="BT419" s="10"/>
      <c r="BU419" s="10"/>
      <c r="BV419" s="10"/>
      <c r="BW419" s="8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  <c r="DG419" s="10"/>
      <c r="DH419" s="10"/>
      <c r="DI419" s="10"/>
      <c r="DJ419" s="10"/>
      <c r="DK419" s="10"/>
      <c r="DL419" s="10"/>
      <c r="DM419" s="10"/>
      <c r="DN419" s="10"/>
      <c r="DO419" s="10"/>
      <c r="DP419" s="10"/>
      <c r="DQ419" s="10"/>
      <c r="DR419" s="10"/>
      <c r="DS419" s="10"/>
      <c r="DT419" s="10"/>
      <c r="DU419" s="10"/>
      <c r="DV419" s="10"/>
      <c r="DW419" s="10"/>
      <c r="DX419" s="10"/>
      <c r="DY419" s="10"/>
      <c r="DZ419" s="10"/>
      <c r="EA419" s="10"/>
      <c r="EB419" s="10"/>
      <c r="EC419" s="10"/>
      <c r="ED419" s="10"/>
      <c r="EE419" s="10"/>
      <c r="EF419" s="10"/>
      <c r="EG419" s="10"/>
      <c r="EH419" s="10"/>
      <c r="EI419" s="10"/>
      <c r="EJ419" s="10"/>
      <c r="EK419" s="10"/>
      <c r="EL419" s="10"/>
      <c r="EM419" s="10"/>
      <c r="EN419" s="10"/>
      <c r="EO419" s="10"/>
      <c r="EP419" s="10"/>
      <c r="EQ419" s="10"/>
    </row>
    <row r="420" spans="1:147" ht="18.75">
      <c r="B420" s="14"/>
      <c r="C420" s="32"/>
      <c r="D420" s="33"/>
      <c r="E420" s="132">
        <v>10135361</v>
      </c>
      <c r="F420" s="14"/>
      <c r="G420" s="133" t="s">
        <v>551</v>
      </c>
      <c r="H420" s="133" t="s">
        <v>2828</v>
      </c>
      <c r="I420" s="133" t="s">
        <v>552</v>
      </c>
      <c r="J420" s="134">
        <v>182738</v>
      </c>
      <c r="K420" s="134"/>
      <c r="L420" s="133"/>
      <c r="M420" s="134" t="s">
        <v>547</v>
      </c>
      <c r="N420" s="134">
        <v>4</v>
      </c>
      <c r="O420" s="142">
        <v>0.4</v>
      </c>
      <c r="P420" s="135">
        <v>39549</v>
      </c>
      <c r="Q420" s="135">
        <v>39952</v>
      </c>
      <c r="R420" s="134" t="s">
        <v>4112</v>
      </c>
      <c r="S420" s="134" t="s">
        <v>2258</v>
      </c>
      <c r="T420" s="32" t="s">
        <v>2245</v>
      </c>
      <c r="U420" s="134" t="s">
        <v>914</v>
      </c>
      <c r="V420" s="32" t="s">
        <v>270</v>
      </c>
      <c r="X420" s="43"/>
      <c r="Y420" s="44"/>
      <c r="Z420" s="43"/>
      <c r="AA420" s="8"/>
      <c r="AB420" s="6"/>
      <c r="AC420" s="8"/>
      <c r="AD420" s="8"/>
      <c r="AE420" s="8"/>
      <c r="AF420" s="36"/>
      <c r="AG420" s="8"/>
      <c r="AH420" s="6"/>
      <c r="AI420" s="10"/>
      <c r="AJ420" s="10"/>
      <c r="AK420" s="10"/>
      <c r="AL420" s="6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8"/>
      <c r="BO420" s="10"/>
      <c r="BP420" s="6"/>
      <c r="BQ420" s="8"/>
      <c r="BR420" s="45"/>
      <c r="BS420" s="10"/>
      <c r="BT420" s="10"/>
      <c r="BU420" s="10"/>
      <c r="BV420" s="10"/>
      <c r="BW420" s="8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0"/>
      <c r="DC420" s="10"/>
      <c r="DD420" s="10"/>
      <c r="DE420" s="10"/>
      <c r="DF420" s="10"/>
      <c r="DG420" s="10"/>
      <c r="DH420" s="10"/>
      <c r="DI420" s="10"/>
      <c r="DJ420" s="10"/>
      <c r="DK420" s="10"/>
      <c r="DL420" s="10"/>
      <c r="DM420" s="10"/>
      <c r="DN420" s="10"/>
      <c r="DO420" s="10"/>
      <c r="DP420" s="10"/>
      <c r="DQ420" s="10"/>
      <c r="DR420" s="10"/>
      <c r="DS420" s="10"/>
      <c r="DT420" s="10"/>
      <c r="DU420" s="10"/>
      <c r="DV420" s="10"/>
      <c r="DW420" s="10"/>
      <c r="DX420" s="10"/>
      <c r="DY420" s="10"/>
      <c r="DZ420" s="10"/>
      <c r="EA420" s="10"/>
      <c r="EB420" s="10"/>
      <c r="EC420" s="10"/>
      <c r="ED420" s="10"/>
      <c r="EE420" s="10"/>
      <c r="EF420" s="10"/>
      <c r="EG420" s="10"/>
      <c r="EH420" s="10"/>
      <c r="EI420" s="10"/>
      <c r="EJ420" s="10"/>
      <c r="EK420" s="10"/>
      <c r="EL420" s="10"/>
      <c r="EM420" s="10"/>
      <c r="EN420" s="10"/>
      <c r="EO420" s="10"/>
      <c r="EP420" s="10"/>
      <c r="EQ420" s="10"/>
    </row>
    <row r="421" spans="1:147" ht="18.75">
      <c r="B421" s="14"/>
      <c r="C421" s="32"/>
      <c r="D421" s="33"/>
      <c r="E421" s="132">
        <v>10745095</v>
      </c>
      <c r="F421" s="14"/>
      <c r="G421" s="133" t="s">
        <v>4468</v>
      </c>
      <c r="H421" s="133" t="s">
        <v>4469</v>
      </c>
      <c r="I421" s="133" t="s">
        <v>650</v>
      </c>
      <c r="J421" s="134">
        <v>3176382</v>
      </c>
      <c r="K421" s="133"/>
      <c r="M421" s="134" t="s">
        <v>1401</v>
      </c>
      <c r="N421" s="32">
        <v>36</v>
      </c>
      <c r="O421" s="136">
        <v>7.06</v>
      </c>
      <c r="P421" s="135">
        <v>41004</v>
      </c>
      <c r="Q421" s="135">
        <v>41171</v>
      </c>
      <c r="R421" s="32" t="s">
        <v>521</v>
      </c>
      <c r="S421" s="134" t="s">
        <v>4496</v>
      </c>
      <c r="T421" s="134" t="s">
        <v>4485</v>
      </c>
      <c r="U421" s="32" t="s">
        <v>914</v>
      </c>
      <c r="V421" s="32" t="s">
        <v>4521</v>
      </c>
      <c r="X421" s="43"/>
      <c r="Y421" s="44"/>
      <c r="Z421" s="43"/>
      <c r="AA421" s="8"/>
      <c r="AB421" s="6"/>
      <c r="AC421" s="8"/>
      <c r="AD421" s="8"/>
      <c r="AE421" s="8"/>
      <c r="AF421" s="36"/>
      <c r="AG421" s="8"/>
      <c r="AH421" s="6"/>
      <c r="AI421" s="10"/>
      <c r="AJ421" s="10"/>
      <c r="AK421" s="10"/>
      <c r="AL421" s="6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8"/>
      <c r="BO421" s="10"/>
      <c r="BP421" s="6"/>
      <c r="BQ421" s="8"/>
      <c r="BR421" s="45"/>
      <c r="BS421" s="10"/>
      <c r="BT421" s="10"/>
      <c r="BU421" s="10"/>
      <c r="BV421" s="10"/>
      <c r="BW421" s="8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  <c r="DG421" s="10"/>
      <c r="DH421" s="10"/>
      <c r="DI421" s="10"/>
      <c r="DJ421" s="10"/>
      <c r="DK421" s="10"/>
      <c r="DL421" s="10"/>
      <c r="DM421" s="10"/>
      <c r="DN421" s="10"/>
      <c r="DO421" s="10"/>
      <c r="DP421" s="10"/>
      <c r="DQ421" s="10"/>
      <c r="DR421" s="10"/>
      <c r="DS421" s="10"/>
      <c r="DT421" s="10"/>
      <c r="DU421" s="10"/>
      <c r="DV421" s="10"/>
      <c r="DW421" s="10"/>
      <c r="DX421" s="10"/>
      <c r="DY421" s="10"/>
      <c r="DZ421" s="10"/>
      <c r="EA421" s="10"/>
      <c r="EB421" s="10"/>
      <c r="EC421" s="10"/>
      <c r="ED421" s="10"/>
      <c r="EE421" s="10"/>
      <c r="EF421" s="10"/>
      <c r="EG421" s="10"/>
      <c r="EH421" s="10"/>
      <c r="EI421" s="10"/>
      <c r="EJ421" s="10"/>
      <c r="EK421" s="10"/>
      <c r="EL421" s="10"/>
      <c r="EM421" s="10"/>
      <c r="EN421" s="10"/>
      <c r="EO421" s="10"/>
      <c r="EP421" s="10"/>
      <c r="EQ421" s="10"/>
    </row>
    <row r="422" spans="1:147" ht="18.75">
      <c r="B422" s="14"/>
      <c r="C422" s="32"/>
      <c r="D422" s="33"/>
      <c r="E422" s="60">
        <v>276077</v>
      </c>
      <c r="G422" s="56" t="s">
        <v>649</v>
      </c>
      <c r="H422" s="57" t="s">
        <v>2065</v>
      </c>
      <c r="I422" s="56" t="s">
        <v>1970</v>
      </c>
      <c r="J422" s="93">
        <v>3176382</v>
      </c>
      <c r="K422" s="93"/>
      <c r="L422" s="56" t="s">
        <v>650</v>
      </c>
      <c r="M422" s="32">
        <v>78732</v>
      </c>
      <c r="N422" s="41">
        <v>29</v>
      </c>
      <c r="O422" s="100">
        <v>7.83</v>
      </c>
      <c r="P422" s="59">
        <v>38565</v>
      </c>
      <c r="Q422" s="59">
        <v>38776</v>
      </c>
      <c r="R422" s="32" t="s">
        <v>4365</v>
      </c>
      <c r="S422" s="32" t="s">
        <v>268</v>
      </c>
      <c r="T422" s="32" t="s">
        <v>269</v>
      </c>
      <c r="U422" s="32" t="s">
        <v>3338</v>
      </c>
      <c r="V422" s="32" t="s">
        <v>738</v>
      </c>
      <c r="X422" s="43"/>
      <c r="Y422" s="44"/>
      <c r="Z422" s="43"/>
      <c r="AA422" s="8"/>
      <c r="AB422" s="6"/>
      <c r="AC422" s="8"/>
      <c r="AD422" s="8"/>
      <c r="AE422" s="8"/>
      <c r="AF422" s="36"/>
      <c r="AG422" s="8"/>
      <c r="AH422" s="6"/>
      <c r="AI422" s="10"/>
      <c r="AJ422" s="10"/>
      <c r="AK422" s="10"/>
      <c r="AL422" s="6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8"/>
      <c r="BO422" s="10"/>
      <c r="BP422" s="6"/>
      <c r="BQ422" s="8"/>
      <c r="BR422" s="45"/>
      <c r="BS422" s="10"/>
      <c r="BT422" s="10"/>
      <c r="BU422" s="10"/>
      <c r="BV422" s="10"/>
      <c r="BW422" s="8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  <c r="DG422" s="10"/>
      <c r="DH422" s="10"/>
      <c r="DI422" s="10"/>
      <c r="DJ422" s="10"/>
      <c r="DK422" s="10"/>
      <c r="DL422" s="10"/>
      <c r="DM422" s="10"/>
      <c r="DN422" s="10"/>
      <c r="DO422" s="10"/>
      <c r="DP422" s="10"/>
      <c r="DQ422" s="10"/>
      <c r="DR422" s="10"/>
      <c r="DS422" s="10"/>
      <c r="DT422" s="10"/>
      <c r="DU422" s="10"/>
      <c r="DV422" s="10"/>
      <c r="DW422" s="10"/>
      <c r="DX422" s="10"/>
      <c r="DY422" s="10"/>
      <c r="DZ422" s="10"/>
      <c r="EA422" s="10"/>
      <c r="EB422" s="10"/>
      <c r="EC422" s="10"/>
      <c r="ED422" s="10"/>
      <c r="EE422" s="10"/>
      <c r="EF422" s="10"/>
      <c r="EG422" s="10"/>
      <c r="EH422" s="10"/>
      <c r="EI422" s="10"/>
      <c r="EJ422" s="10"/>
      <c r="EK422" s="10"/>
      <c r="EL422" s="10"/>
      <c r="EM422" s="10"/>
      <c r="EN422" s="10"/>
      <c r="EO422" s="10"/>
      <c r="EP422" s="10"/>
      <c r="EQ422" s="10"/>
    </row>
    <row r="423" spans="1:147" ht="18.75">
      <c r="B423" s="14"/>
      <c r="C423" s="32"/>
      <c r="D423" s="33"/>
      <c r="E423" s="60">
        <v>246130</v>
      </c>
      <c r="G423" s="56" t="s">
        <v>228</v>
      </c>
      <c r="H423" s="56" t="s">
        <v>229</v>
      </c>
      <c r="I423" s="56" t="s">
        <v>230</v>
      </c>
      <c r="J423" s="93"/>
      <c r="K423" s="93"/>
      <c r="L423" s="14" t="s">
        <v>231</v>
      </c>
      <c r="M423" s="73">
        <v>78732</v>
      </c>
      <c r="N423" s="32">
        <v>417</v>
      </c>
      <c r="O423" s="53">
        <v>55.1</v>
      </c>
      <c r="P423" s="59">
        <v>38433</v>
      </c>
      <c r="Q423" s="59">
        <v>38671</v>
      </c>
      <c r="R423" s="32" t="s">
        <v>4365</v>
      </c>
      <c r="S423" s="32" t="s">
        <v>232</v>
      </c>
      <c r="T423" s="86" t="s">
        <v>3229</v>
      </c>
      <c r="U423" s="32" t="s">
        <v>3338</v>
      </c>
      <c r="V423" s="32" t="s">
        <v>2473</v>
      </c>
      <c r="X423" s="43"/>
      <c r="Y423" s="44"/>
      <c r="Z423" s="43"/>
      <c r="AA423" s="8"/>
      <c r="AB423" s="6"/>
      <c r="AC423" s="8"/>
      <c r="AD423" s="8"/>
      <c r="AE423" s="8"/>
      <c r="AF423" s="36"/>
      <c r="AG423" s="8"/>
      <c r="AH423" s="6"/>
      <c r="AI423" s="10"/>
      <c r="AJ423" s="10"/>
      <c r="AK423" s="10"/>
      <c r="AL423" s="6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8"/>
      <c r="BO423" s="10"/>
      <c r="BP423" s="6"/>
      <c r="BQ423" s="8"/>
      <c r="BR423" s="45"/>
      <c r="BS423" s="10"/>
      <c r="BT423" s="10"/>
      <c r="BU423" s="10"/>
      <c r="BV423" s="10"/>
      <c r="BW423" s="8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0"/>
      <c r="DE423" s="10"/>
      <c r="DF423" s="10"/>
      <c r="DG423" s="10"/>
      <c r="DH423" s="10"/>
      <c r="DI423" s="10"/>
      <c r="DJ423" s="10"/>
      <c r="DK423" s="10"/>
      <c r="DL423" s="10"/>
      <c r="DM423" s="10"/>
      <c r="DN423" s="10"/>
      <c r="DO423" s="10"/>
      <c r="DP423" s="10"/>
      <c r="DQ423" s="10"/>
      <c r="DR423" s="10"/>
      <c r="DS423" s="10"/>
      <c r="DT423" s="10"/>
      <c r="DU423" s="10"/>
      <c r="DV423" s="10"/>
      <c r="DW423" s="10"/>
      <c r="DX423" s="10"/>
      <c r="DY423" s="10"/>
      <c r="DZ423" s="10"/>
      <c r="EA423" s="10"/>
      <c r="EB423" s="10"/>
      <c r="EC423" s="10"/>
      <c r="ED423" s="10"/>
      <c r="EE423" s="10"/>
      <c r="EF423" s="10"/>
      <c r="EG423" s="10"/>
      <c r="EH423" s="10"/>
      <c r="EI423" s="10"/>
      <c r="EJ423" s="10"/>
      <c r="EK423" s="10"/>
      <c r="EL423" s="10"/>
      <c r="EM423" s="10"/>
      <c r="EN423" s="10"/>
      <c r="EO423" s="10"/>
      <c r="EP423" s="10"/>
      <c r="EQ423" s="10"/>
    </row>
    <row r="424" spans="1:147" ht="18.75">
      <c r="A424" s="138"/>
      <c r="B424" s="14"/>
      <c r="C424" s="137"/>
      <c r="D424" s="33"/>
      <c r="G424" s="14" t="s">
        <v>2014</v>
      </c>
      <c r="H424" s="14" t="s">
        <v>2015</v>
      </c>
      <c r="I424" s="14" t="s">
        <v>2016</v>
      </c>
      <c r="L424" s="14" t="s">
        <v>3282</v>
      </c>
      <c r="M424" s="32">
        <v>78759</v>
      </c>
      <c r="N424" s="41">
        <v>204</v>
      </c>
      <c r="O424" s="53">
        <v>9.81</v>
      </c>
      <c r="P424" s="31">
        <v>34220</v>
      </c>
      <c r="Q424" s="31">
        <v>34333</v>
      </c>
      <c r="R424" s="31"/>
      <c r="S424" s="32" t="s">
        <v>4343</v>
      </c>
      <c r="T424" s="32" t="s">
        <v>2907</v>
      </c>
      <c r="U424" s="32" t="s">
        <v>3338</v>
      </c>
      <c r="V424" s="32" t="s">
        <v>3546</v>
      </c>
      <c r="X424" s="43"/>
      <c r="Y424" s="44"/>
      <c r="Z424" s="43"/>
      <c r="AA424" s="8"/>
      <c r="AB424" s="6"/>
      <c r="AC424" s="8"/>
      <c r="AD424" s="8"/>
      <c r="AE424" s="8"/>
      <c r="AF424" s="36"/>
      <c r="AG424" s="8"/>
      <c r="AH424" s="6"/>
      <c r="AI424" s="10"/>
      <c r="AJ424" s="10"/>
      <c r="AK424" s="10"/>
      <c r="AL424" s="6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8"/>
      <c r="BO424" s="10"/>
      <c r="BP424" s="6"/>
      <c r="BQ424" s="8"/>
      <c r="BR424" s="45"/>
      <c r="BS424" s="10"/>
      <c r="BT424" s="10"/>
      <c r="BU424" s="10"/>
      <c r="BV424" s="10"/>
      <c r="BW424" s="8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  <c r="DC424" s="10"/>
      <c r="DD424" s="10"/>
      <c r="DE424" s="10"/>
      <c r="DF424" s="10"/>
      <c r="DG424" s="10"/>
      <c r="DH424" s="10"/>
      <c r="DI424" s="10"/>
      <c r="DJ424" s="10"/>
      <c r="DK424" s="10"/>
      <c r="DL424" s="10"/>
      <c r="DM424" s="10"/>
      <c r="DN424" s="10"/>
      <c r="DO424" s="10"/>
      <c r="DP424" s="10"/>
      <c r="DQ424" s="10"/>
      <c r="DR424" s="10"/>
      <c r="DS424" s="10"/>
      <c r="DT424" s="10"/>
      <c r="DU424" s="10"/>
      <c r="DV424" s="10"/>
      <c r="DW424" s="10"/>
      <c r="DX424" s="10"/>
      <c r="DY424" s="10"/>
      <c r="DZ424" s="10"/>
      <c r="EA424" s="10"/>
      <c r="EB424" s="10"/>
      <c r="EC424" s="10"/>
      <c r="ED424" s="10"/>
      <c r="EE424" s="10"/>
      <c r="EF424" s="10"/>
      <c r="EG424" s="10"/>
      <c r="EH424" s="10"/>
      <c r="EI424" s="10"/>
      <c r="EJ424" s="10"/>
      <c r="EK424" s="10"/>
      <c r="EL424" s="10"/>
      <c r="EM424" s="10"/>
      <c r="EN424" s="10"/>
      <c r="EO424" s="10"/>
      <c r="EP424" s="10"/>
      <c r="EQ424" s="10"/>
    </row>
    <row r="425" spans="1:147" ht="18.75">
      <c r="B425" s="14"/>
      <c r="C425" s="32"/>
      <c r="D425" s="33"/>
      <c r="G425" s="14" t="s">
        <v>1123</v>
      </c>
      <c r="H425" s="14" t="s">
        <v>1124</v>
      </c>
      <c r="I425" s="14" t="s">
        <v>1125</v>
      </c>
      <c r="L425" s="14" t="s">
        <v>3283</v>
      </c>
      <c r="M425" s="32">
        <v>78759</v>
      </c>
      <c r="N425" s="41">
        <v>204</v>
      </c>
      <c r="O425" s="53">
        <v>8.3390000000000004</v>
      </c>
      <c r="P425" s="31" t="s">
        <v>1126</v>
      </c>
      <c r="Q425" s="31" t="s">
        <v>1127</v>
      </c>
      <c r="R425" s="31"/>
      <c r="S425" s="32" t="s">
        <v>1128</v>
      </c>
      <c r="T425" s="32" t="s">
        <v>1129</v>
      </c>
      <c r="U425" s="32" t="s">
        <v>3338</v>
      </c>
      <c r="V425" s="32" t="s">
        <v>3552</v>
      </c>
      <c r="X425" s="43"/>
      <c r="Y425" s="44"/>
      <c r="Z425" s="43"/>
      <c r="AA425" s="8"/>
      <c r="AB425" s="6"/>
      <c r="AC425" s="8"/>
      <c r="AD425" s="8"/>
      <c r="AE425" s="8"/>
      <c r="AF425" s="36"/>
      <c r="AG425" s="8"/>
      <c r="AH425" s="6"/>
      <c r="AI425" s="10"/>
      <c r="AJ425" s="10"/>
      <c r="AK425" s="10"/>
      <c r="AL425" s="6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8"/>
      <c r="BO425" s="10"/>
      <c r="BP425" s="6"/>
      <c r="BQ425" s="8"/>
      <c r="BR425" s="45"/>
      <c r="BS425" s="10"/>
      <c r="BT425" s="10"/>
      <c r="BU425" s="10"/>
      <c r="BV425" s="10"/>
      <c r="BW425" s="8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  <c r="DG425" s="10"/>
      <c r="DH425" s="10"/>
      <c r="DI425" s="10"/>
      <c r="DJ425" s="10"/>
      <c r="DK425" s="10"/>
      <c r="DL425" s="10"/>
      <c r="DM425" s="10"/>
      <c r="DN425" s="10"/>
      <c r="DO425" s="10"/>
      <c r="DP425" s="10"/>
      <c r="DQ425" s="10"/>
      <c r="DR425" s="10"/>
      <c r="DS425" s="10"/>
      <c r="DT425" s="10"/>
      <c r="DU425" s="10"/>
      <c r="DV425" s="10"/>
      <c r="DW425" s="10"/>
      <c r="DX425" s="10"/>
      <c r="DY425" s="10"/>
      <c r="DZ425" s="10"/>
      <c r="EA425" s="10"/>
      <c r="EB425" s="10"/>
      <c r="EC425" s="10"/>
      <c r="ED425" s="10"/>
      <c r="EE425" s="10"/>
      <c r="EF425" s="10"/>
      <c r="EG425" s="10"/>
      <c r="EH425" s="10"/>
      <c r="EI425" s="10"/>
      <c r="EJ425" s="10"/>
      <c r="EK425" s="10"/>
      <c r="EL425" s="10"/>
      <c r="EM425" s="10"/>
      <c r="EN425" s="10"/>
      <c r="EO425" s="10"/>
      <c r="EP425" s="10"/>
      <c r="EQ425" s="10"/>
    </row>
    <row r="426" spans="1:147" ht="18.75">
      <c r="B426" s="14"/>
      <c r="C426" s="32"/>
      <c r="D426" s="33"/>
      <c r="E426" s="132">
        <v>10456711</v>
      </c>
      <c r="F426" s="14"/>
      <c r="G426" s="133" t="s">
        <v>1943</v>
      </c>
      <c r="H426" s="133" t="s">
        <v>119</v>
      </c>
      <c r="I426" s="133" t="s">
        <v>118</v>
      </c>
      <c r="J426" s="134">
        <v>842036</v>
      </c>
      <c r="K426" s="133"/>
      <c r="L426" s="133"/>
      <c r="M426" s="134" t="s">
        <v>3661</v>
      </c>
      <c r="N426" s="32">
        <v>8</v>
      </c>
      <c r="O426" s="32">
        <v>0.16700000000000001</v>
      </c>
      <c r="P426" s="135">
        <v>40352</v>
      </c>
      <c r="Q426" s="135">
        <v>40567</v>
      </c>
      <c r="R426" s="32" t="s">
        <v>1670</v>
      </c>
      <c r="S426" s="134" t="s">
        <v>121</v>
      </c>
      <c r="T426" s="134" t="s">
        <v>120</v>
      </c>
      <c r="U426" s="134" t="s">
        <v>914</v>
      </c>
      <c r="V426" s="32" t="s">
        <v>2177</v>
      </c>
      <c r="X426" s="43"/>
      <c r="Y426" s="44"/>
      <c r="Z426" s="43"/>
      <c r="AA426" s="8"/>
      <c r="AB426" s="6"/>
      <c r="AC426" s="8"/>
      <c r="AD426" s="8"/>
      <c r="AE426" s="8"/>
      <c r="AF426" s="36"/>
      <c r="AG426" s="8"/>
      <c r="AH426" s="6"/>
      <c r="AI426" s="10"/>
      <c r="AJ426" s="10"/>
      <c r="AK426" s="10"/>
      <c r="AL426" s="6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8"/>
      <c r="BO426" s="10"/>
      <c r="BP426" s="6"/>
      <c r="BQ426" s="8"/>
      <c r="BR426" s="45"/>
      <c r="BS426" s="10"/>
      <c r="BT426" s="10"/>
      <c r="BU426" s="10"/>
      <c r="BV426" s="10"/>
      <c r="BW426" s="8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0"/>
      <c r="DC426" s="10"/>
      <c r="DD426" s="10"/>
      <c r="DE426" s="10"/>
      <c r="DF426" s="10"/>
      <c r="DG426" s="10"/>
      <c r="DH426" s="10"/>
      <c r="DI426" s="10"/>
      <c r="DJ426" s="10"/>
      <c r="DK426" s="10"/>
      <c r="DL426" s="10"/>
      <c r="DM426" s="10"/>
      <c r="DN426" s="10"/>
      <c r="DO426" s="10"/>
      <c r="DP426" s="10"/>
      <c r="DQ426" s="10"/>
      <c r="DR426" s="10"/>
      <c r="DS426" s="10"/>
      <c r="DT426" s="10"/>
      <c r="DU426" s="10"/>
      <c r="DV426" s="10"/>
      <c r="DW426" s="10"/>
      <c r="DX426" s="10"/>
      <c r="DY426" s="10"/>
      <c r="DZ426" s="10"/>
      <c r="EA426" s="10"/>
      <c r="EB426" s="10"/>
      <c r="EC426" s="10"/>
      <c r="ED426" s="10"/>
      <c r="EE426" s="10"/>
      <c r="EF426" s="10"/>
      <c r="EG426" s="10"/>
      <c r="EH426" s="10"/>
      <c r="EI426" s="10"/>
      <c r="EJ426" s="10"/>
      <c r="EK426" s="10"/>
      <c r="EL426" s="10"/>
      <c r="EM426" s="10"/>
      <c r="EN426" s="10"/>
      <c r="EO426" s="10"/>
      <c r="EP426" s="10"/>
      <c r="EQ426" s="10"/>
    </row>
    <row r="427" spans="1:147" ht="18.75">
      <c r="B427" s="14"/>
      <c r="C427" s="32"/>
      <c r="D427" s="33"/>
      <c r="E427" s="33">
        <v>140340</v>
      </c>
      <c r="G427" s="14" t="s">
        <v>944</v>
      </c>
      <c r="H427" s="14" t="s">
        <v>4273</v>
      </c>
      <c r="I427" s="14" t="s">
        <v>1503</v>
      </c>
      <c r="L427" s="14" t="s">
        <v>3284</v>
      </c>
      <c r="M427" s="32">
        <v>78704</v>
      </c>
      <c r="N427" s="41">
        <v>29</v>
      </c>
      <c r="O427" s="53">
        <v>3.45</v>
      </c>
      <c r="P427" s="31">
        <v>36665</v>
      </c>
      <c r="Q427" s="31">
        <v>36798</v>
      </c>
      <c r="R427" s="31"/>
      <c r="S427" s="32" t="s">
        <v>435</v>
      </c>
      <c r="T427" s="32" t="s">
        <v>436</v>
      </c>
      <c r="U427" s="32" t="s">
        <v>3338</v>
      </c>
      <c r="V427" s="32" t="s">
        <v>4271</v>
      </c>
      <c r="X427" s="43"/>
      <c r="Y427" s="44"/>
      <c r="Z427" s="43"/>
      <c r="AA427" s="8"/>
      <c r="AB427" s="6"/>
      <c r="AC427" s="8"/>
      <c r="AD427" s="8"/>
      <c r="AE427" s="8"/>
      <c r="AF427" s="36"/>
      <c r="AG427" s="8"/>
      <c r="AH427" s="6"/>
      <c r="AI427" s="10"/>
      <c r="AJ427" s="10"/>
      <c r="AK427" s="10"/>
      <c r="AL427" s="6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8"/>
      <c r="BO427" s="10"/>
      <c r="BP427" s="6"/>
      <c r="BQ427" s="8"/>
      <c r="BR427" s="45"/>
      <c r="BS427" s="10"/>
      <c r="BT427" s="10"/>
      <c r="BU427" s="10"/>
      <c r="BV427" s="10"/>
      <c r="BW427" s="8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0"/>
      <c r="DC427" s="10"/>
      <c r="DD427" s="10"/>
      <c r="DE427" s="10"/>
      <c r="DF427" s="10"/>
      <c r="DG427" s="10"/>
      <c r="DH427" s="10"/>
      <c r="DI427" s="10"/>
      <c r="DJ427" s="10"/>
      <c r="DK427" s="10"/>
      <c r="DL427" s="10"/>
      <c r="DM427" s="10"/>
      <c r="DN427" s="10"/>
      <c r="DO427" s="10"/>
      <c r="DP427" s="10"/>
      <c r="DQ427" s="10"/>
      <c r="DR427" s="10"/>
      <c r="DS427" s="10"/>
      <c r="DT427" s="10"/>
      <c r="DU427" s="10"/>
      <c r="DV427" s="10"/>
      <c r="DW427" s="10"/>
      <c r="DX427" s="10"/>
      <c r="DY427" s="10"/>
      <c r="DZ427" s="10"/>
      <c r="EA427" s="10"/>
      <c r="EB427" s="10"/>
      <c r="EC427" s="10"/>
      <c r="ED427" s="10"/>
      <c r="EE427" s="10"/>
      <c r="EF427" s="10"/>
      <c r="EG427" s="10"/>
      <c r="EH427" s="10"/>
      <c r="EI427" s="10"/>
      <c r="EJ427" s="10"/>
      <c r="EK427" s="10"/>
      <c r="EL427" s="10"/>
      <c r="EM427" s="10"/>
      <c r="EN427" s="10"/>
      <c r="EO427" s="10"/>
      <c r="EP427" s="10"/>
      <c r="EQ427" s="10"/>
    </row>
    <row r="428" spans="1:147" ht="18.75">
      <c r="B428" s="14"/>
      <c r="C428" s="32"/>
      <c r="D428" s="33"/>
      <c r="E428" s="33">
        <v>10101599</v>
      </c>
      <c r="G428" s="14" t="s">
        <v>351</v>
      </c>
      <c r="H428" s="14" t="s">
        <v>352</v>
      </c>
      <c r="I428" s="14" t="s">
        <v>408</v>
      </c>
      <c r="J428" s="32">
        <v>3323525</v>
      </c>
      <c r="L428" s="59"/>
      <c r="M428" s="32">
        <v>78753</v>
      </c>
      <c r="N428" s="32">
        <v>213</v>
      </c>
      <c r="O428" s="32">
        <v>8.1999999999999993</v>
      </c>
      <c r="P428" s="59">
        <v>39443</v>
      </c>
      <c r="Q428" s="59">
        <v>39643</v>
      </c>
      <c r="R428" s="94" t="s">
        <v>4365</v>
      </c>
      <c r="S428" s="94" t="s">
        <v>409</v>
      </c>
      <c r="T428" s="32" t="s">
        <v>410</v>
      </c>
      <c r="U428" s="32" t="s">
        <v>3338</v>
      </c>
      <c r="V428" s="32" t="s">
        <v>2317</v>
      </c>
      <c r="X428" s="43"/>
      <c r="Y428" s="44"/>
      <c r="Z428" s="43"/>
      <c r="AA428" s="8"/>
      <c r="AB428" s="6"/>
      <c r="AC428" s="8"/>
      <c r="AD428" s="8"/>
      <c r="AE428" s="8"/>
      <c r="AF428" s="36"/>
      <c r="AG428" s="8"/>
      <c r="AH428" s="6"/>
      <c r="AI428" s="10"/>
      <c r="AJ428" s="10"/>
      <c r="AK428" s="10"/>
      <c r="AL428" s="6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8"/>
      <c r="BO428" s="10"/>
      <c r="BP428" s="6"/>
      <c r="BQ428" s="8"/>
      <c r="BR428" s="45"/>
      <c r="BS428" s="10"/>
      <c r="BT428" s="10"/>
      <c r="BU428" s="10"/>
      <c r="BV428" s="10"/>
      <c r="BW428" s="8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  <c r="DG428" s="10"/>
      <c r="DH428" s="10"/>
      <c r="DI428" s="10"/>
      <c r="DJ428" s="10"/>
      <c r="DK428" s="10"/>
      <c r="DL428" s="10"/>
      <c r="DM428" s="10"/>
      <c r="DN428" s="10"/>
      <c r="DO428" s="10"/>
      <c r="DP428" s="10"/>
      <c r="DQ428" s="10"/>
      <c r="DR428" s="10"/>
      <c r="DS428" s="10"/>
      <c r="DT428" s="10"/>
      <c r="DU428" s="10"/>
      <c r="DV428" s="10"/>
      <c r="DW428" s="10"/>
      <c r="DX428" s="10"/>
      <c r="DY428" s="10"/>
      <c r="DZ428" s="10"/>
      <c r="EA428" s="10"/>
      <c r="EB428" s="10"/>
      <c r="EC428" s="10"/>
      <c r="ED428" s="10"/>
      <c r="EE428" s="10"/>
      <c r="EF428" s="10"/>
      <c r="EG428" s="10"/>
      <c r="EH428" s="10"/>
      <c r="EI428" s="10"/>
      <c r="EJ428" s="10"/>
      <c r="EK428" s="10"/>
      <c r="EL428" s="10"/>
      <c r="EM428" s="10"/>
      <c r="EN428" s="10"/>
      <c r="EO428" s="10"/>
      <c r="EP428" s="10"/>
      <c r="EQ428" s="10"/>
    </row>
    <row r="429" spans="1:147" ht="18.75">
      <c r="B429" s="14"/>
      <c r="C429" s="32"/>
      <c r="D429" s="33"/>
      <c r="E429" s="58" t="s">
        <v>2436</v>
      </c>
      <c r="G429" s="56" t="s">
        <v>2351</v>
      </c>
      <c r="H429" s="56" t="s">
        <v>1601</v>
      </c>
      <c r="I429" s="56" t="s">
        <v>719</v>
      </c>
      <c r="J429" s="93">
        <v>127707</v>
      </c>
      <c r="K429" s="93"/>
      <c r="L429" s="56" t="s">
        <v>719</v>
      </c>
      <c r="M429" s="93">
        <v>78748</v>
      </c>
      <c r="N429" s="103">
        <v>80</v>
      </c>
      <c r="O429" s="100">
        <v>3.82</v>
      </c>
      <c r="P429" s="59">
        <v>39141</v>
      </c>
      <c r="Q429" s="59">
        <v>39387</v>
      </c>
      <c r="R429" s="32" t="s">
        <v>4112</v>
      </c>
      <c r="S429" s="94" t="s">
        <v>47</v>
      </c>
      <c r="T429" s="32" t="s">
        <v>3402</v>
      </c>
      <c r="U429" s="94" t="s">
        <v>914</v>
      </c>
      <c r="V429" s="94" t="s">
        <v>2285</v>
      </c>
      <c r="X429" s="43"/>
      <c r="Y429" s="44"/>
      <c r="Z429" s="43"/>
      <c r="AA429" s="8"/>
      <c r="AB429" s="6"/>
      <c r="AC429" s="8"/>
      <c r="AD429" s="8"/>
      <c r="AE429" s="8"/>
      <c r="AF429" s="36"/>
      <c r="AG429" s="8"/>
      <c r="AH429" s="6"/>
      <c r="AI429" s="10"/>
      <c r="AJ429" s="10"/>
      <c r="AK429" s="10"/>
      <c r="AL429" s="6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8"/>
      <c r="BO429" s="10"/>
      <c r="BP429" s="6"/>
      <c r="BQ429" s="8"/>
      <c r="BR429" s="45"/>
      <c r="BS429" s="10"/>
      <c r="BT429" s="10"/>
      <c r="BU429" s="10"/>
      <c r="BV429" s="10"/>
      <c r="BW429" s="8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  <c r="CZ429" s="10"/>
      <c r="DA429" s="10"/>
      <c r="DB429" s="10"/>
      <c r="DC429" s="10"/>
      <c r="DD429" s="10"/>
      <c r="DE429" s="10"/>
      <c r="DF429" s="10"/>
      <c r="DG429" s="10"/>
      <c r="DH429" s="10"/>
      <c r="DI429" s="10"/>
      <c r="DJ429" s="10"/>
      <c r="DK429" s="10"/>
      <c r="DL429" s="10"/>
      <c r="DM429" s="10"/>
      <c r="DN429" s="10"/>
      <c r="DO429" s="10"/>
      <c r="DP429" s="10"/>
      <c r="DQ429" s="10"/>
      <c r="DR429" s="10"/>
      <c r="DS429" s="10"/>
      <c r="DT429" s="10"/>
      <c r="DU429" s="10"/>
      <c r="DV429" s="10"/>
      <c r="DW429" s="10"/>
      <c r="DX429" s="10"/>
      <c r="DY429" s="10"/>
      <c r="DZ429" s="10"/>
      <c r="EA429" s="10"/>
      <c r="EB429" s="10"/>
      <c r="EC429" s="10"/>
      <c r="ED429" s="10"/>
      <c r="EE429" s="10"/>
      <c r="EF429" s="10"/>
      <c r="EG429" s="10"/>
      <c r="EH429" s="10"/>
      <c r="EI429" s="10"/>
      <c r="EJ429" s="10"/>
      <c r="EK429" s="10"/>
      <c r="EL429" s="10"/>
      <c r="EM429" s="10"/>
      <c r="EN429" s="10"/>
      <c r="EO429" s="10"/>
      <c r="EP429" s="10"/>
      <c r="EQ429" s="10"/>
    </row>
    <row r="430" spans="1:147" ht="18.75">
      <c r="B430" s="14"/>
      <c r="C430" s="32"/>
      <c r="D430" s="33"/>
      <c r="E430" s="33" t="s">
        <v>480</v>
      </c>
      <c r="G430" s="14" t="s">
        <v>4104</v>
      </c>
      <c r="H430" s="14" t="s">
        <v>4103</v>
      </c>
      <c r="I430" s="14" t="s">
        <v>1148</v>
      </c>
      <c r="L430" s="14" t="s">
        <v>3287</v>
      </c>
      <c r="M430" s="32">
        <v>78758</v>
      </c>
      <c r="N430" s="41">
        <v>34</v>
      </c>
      <c r="O430" s="53">
        <v>2.0099999999999998</v>
      </c>
      <c r="P430" s="31">
        <v>36416</v>
      </c>
      <c r="Q430" s="31">
        <v>36697</v>
      </c>
      <c r="R430" s="31"/>
      <c r="S430" s="32" t="s">
        <v>689</v>
      </c>
      <c r="T430" s="32" t="s">
        <v>690</v>
      </c>
      <c r="U430" s="32" t="s">
        <v>2070</v>
      </c>
      <c r="V430" s="32" t="s">
        <v>1379</v>
      </c>
      <c r="X430" s="43"/>
      <c r="Y430" s="44"/>
      <c r="Z430" s="43"/>
      <c r="AA430" s="8"/>
      <c r="AB430" s="6"/>
      <c r="AC430" s="8"/>
      <c r="AD430" s="8"/>
      <c r="AE430" s="8"/>
      <c r="AF430" s="36"/>
      <c r="AG430" s="8"/>
      <c r="AH430" s="6"/>
      <c r="AI430" s="10"/>
      <c r="AJ430" s="10"/>
      <c r="AK430" s="10"/>
      <c r="AL430" s="6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8"/>
      <c r="BO430" s="10"/>
      <c r="BP430" s="6"/>
      <c r="BQ430" s="8"/>
      <c r="BR430" s="45"/>
      <c r="BS430" s="10"/>
      <c r="BT430" s="10"/>
      <c r="BU430" s="10"/>
      <c r="BV430" s="10"/>
      <c r="BW430" s="8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  <c r="CZ430" s="10"/>
      <c r="DA430" s="10"/>
      <c r="DB430" s="10"/>
      <c r="DC430" s="10"/>
      <c r="DD430" s="10"/>
      <c r="DE430" s="10"/>
      <c r="DF430" s="10"/>
      <c r="DG430" s="10"/>
      <c r="DH430" s="10"/>
      <c r="DI430" s="10"/>
      <c r="DJ430" s="10"/>
      <c r="DK430" s="10"/>
      <c r="DL430" s="10"/>
      <c r="DM430" s="10"/>
      <c r="DN430" s="10"/>
      <c r="DO430" s="10"/>
      <c r="DP430" s="10"/>
      <c r="DQ430" s="10"/>
      <c r="DR430" s="10"/>
      <c r="DS430" s="10"/>
      <c r="DT430" s="10"/>
      <c r="DU430" s="10"/>
      <c r="DV430" s="10"/>
      <c r="DW430" s="10"/>
      <c r="DX430" s="10"/>
      <c r="DY430" s="10"/>
      <c r="DZ430" s="10"/>
      <c r="EA430" s="10"/>
      <c r="EB430" s="10"/>
      <c r="EC430" s="10"/>
      <c r="ED430" s="10"/>
      <c r="EE430" s="10"/>
      <c r="EF430" s="10"/>
      <c r="EG430" s="10"/>
      <c r="EH430" s="10"/>
      <c r="EI430" s="10"/>
      <c r="EJ430" s="10"/>
      <c r="EK430" s="10"/>
      <c r="EL430" s="10"/>
      <c r="EM430" s="10"/>
      <c r="EN430" s="10"/>
      <c r="EO430" s="10"/>
      <c r="EP430" s="10"/>
      <c r="EQ430" s="10"/>
    </row>
    <row r="431" spans="1:147" ht="18.75">
      <c r="B431" s="14"/>
      <c r="C431" s="32"/>
      <c r="D431" s="33"/>
      <c r="E431" s="60">
        <v>232036</v>
      </c>
      <c r="G431" s="56" t="s">
        <v>1210</v>
      </c>
      <c r="H431" s="56" t="s">
        <v>1211</v>
      </c>
      <c r="I431" s="14" t="s">
        <v>3970</v>
      </c>
      <c r="L431" s="56" t="s">
        <v>3287</v>
      </c>
      <c r="M431" s="32">
        <v>78758</v>
      </c>
      <c r="N431" s="41">
        <v>22</v>
      </c>
      <c r="O431" s="53">
        <v>2.0110000000000001</v>
      </c>
      <c r="P431" s="59">
        <v>38051</v>
      </c>
      <c r="Q431" s="59">
        <v>38225</v>
      </c>
      <c r="R431" s="32" t="s">
        <v>2033</v>
      </c>
      <c r="S431" s="32" t="s">
        <v>2034</v>
      </c>
      <c r="T431" s="32" t="s">
        <v>2035</v>
      </c>
      <c r="U431" s="32" t="s">
        <v>3338</v>
      </c>
      <c r="V431" s="32" t="s">
        <v>2674</v>
      </c>
      <c r="X431" s="43"/>
      <c r="Y431" s="44"/>
      <c r="Z431" s="43"/>
      <c r="AA431" s="8"/>
      <c r="AB431" s="6"/>
      <c r="AC431" s="8"/>
      <c r="AD431" s="8"/>
      <c r="AE431" s="8"/>
      <c r="AF431" s="36"/>
      <c r="AG431" s="8"/>
      <c r="AH431" s="6"/>
      <c r="AI431" s="10"/>
      <c r="AJ431" s="10"/>
      <c r="AK431" s="10"/>
      <c r="AL431" s="6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8"/>
      <c r="BO431" s="10"/>
      <c r="BP431" s="6"/>
      <c r="BQ431" s="8"/>
      <c r="BR431" s="45"/>
      <c r="BS431" s="10"/>
      <c r="BT431" s="10"/>
      <c r="BU431" s="10"/>
      <c r="BV431" s="10"/>
      <c r="BW431" s="8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/>
      <c r="DE431" s="10"/>
      <c r="DF431" s="10"/>
      <c r="DG431" s="10"/>
      <c r="DH431" s="10"/>
      <c r="DI431" s="10"/>
      <c r="DJ431" s="10"/>
      <c r="DK431" s="10"/>
      <c r="DL431" s="10"/>
      <c r="DM431" s="10"/>
      <c r="DN431" s="10"/>
      <c r="DO431" s="10"/>
      <c r="DP431" s="10"/>
      <c r="DQ431" s="10"/>
      <c r="DR431" s="10"/>
      <c r="DS431" s="10"/>
      <c r="DT431" s="10"/>
      <c r="DU431" s="10"/>
      <c r="DV431" s="10"/>
      <c r="DW431" s="10"/>
      <c r="DX431" s="10"/>
      <c r="DY431" s="10"/>
      <c r="DZ431" s="10"/>
      <c r="EA431" s="10"/>
      <c r="EB431" s="10"/>
      <c r="EC431" s="10"/>
      <c r="ED431" s="10"/>
      <c r="EE431" s="10"/>
      <c r="EF431" s="10"/>
      <c r="EG431" s="10"/>
      <c r="EH431" s="10"/>
      <c r="EI431" s="10"/>
      <c r="EJ431" s="10"/>
      <c r="EK431" s="10"/>
      <c r="EL431" s="10"/>
      <c r="EM431" s="10"/>
      <c r="EN431" s="10"/>
      <c r="EO431" s="10"/>
      <c r="EP431" s="10"/>
      <c r="EQ431" s="10"/>
    </row>
    <row r="432" spans="1:147" ht="18.75">
      <c r="B432" s="14"/>
      <c r="C432" s="32"/>
      <c r="D432" s="33"/>
      <c r="E432" s="60">
        <v>287845</v>
      </c>
      <c r="G432" s="56" t="s">
        <v>762</v>
      </c>
      <c r="H432" s="57" t="s">
        <v>1762</v>
      </c>
      <c r="I432" s="56" t="s">
        <v>763</v>
      </c>
      <c r="J432" s="93"/>
      <c r="K432" s="93"/>
      <c r="L432" s="56" t="s">
        <v>763</v>
      </c>
      <c r="M432" s="32">
        <v>78758</v>
      </c>
      <c r="N432" s="103">
        <v>30</v>
      </c>
      <c r="O432" s="100">
        <v>2.2999999999999998</v>
      </c>
      <c r="P432" s="59">
        <v>38702</v>
      </c>
      <c r="Q432" s="59">
        <v>38756</v>
      </c>
      <c r="R432" s="32" t="s">
        <v>1615</v>
      </c>
      <c r="S432" s="32" t="s">
        <v>1763</v>
      </c>
      <c r="T432" s="32" t="s">
        <v>1764</v>
      </c>
      <c r="U432" s="94" t="s">
        <v>562</v>
      </c>
      <c r="V432" s="32" t="s">
        <v>3635</v>
      </c>
      <c r="X432" s="43"/>
      <c r="Y432" s="44"/>
      <c r="Z432" s="43"/>
      <c r="AA432" s="8"/>
      <c r="AB432" s="6"/>
      <c r="AC432" s="8"/>
      <c r="AD432" s="8"/>
      <c r="AE432" s="8"/>
      <c r="AF432" s="36"/>
      <c r="AG432" s="8"/>
      <c r="AH432" s="6"/>
      <c r="AI432" s="10"/>
      <c r="AJ432" s="10"/>
      <c r="AK432" s="10"/>
      <c r="AL432" s="6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8"/>
      <c r="BO432" s="10"/>
      <c r="BP432" s="6"/>
      <c r="BQ432" s="8"/>
      <c r="BR432" s="45"/>
      <c r="BS432" s="10"/>
      <c r="BT432" s="10"/>
      <c r="BU432" s="10"/>
      <c r="BV432" s="10"/>
      <c r="BW432" s="8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  <c r="DG432" s="10"/>
      <c r="DH432" s="10"/>
      <c r="DI432" s="10"/>
      <c r="DJ432" s="10"/>
      <c r="DK432" s="10"/>
      <c r="DL432" s="10"/>
      <c r="DM432" s="10"/>
      <c r="DN432" s="10"/>
      <c r="DO432" s="10"/>
      <c r="DP432" s="10"/>
      <c r="DQ432" s="10"/>
      <c r="DR432" s="10"/>
      <c r="DS432" s="10"/>
      <c r="DT432" s="10"/>
      <c r="DU432" s="10"/>
      <c r="DV432" s="10"/>
      <c r="DW432" s="10"/>
      <c r="DX432" s="10"/>
      <c r="DY432" s="10"/>
      <c r="DZ432" s="10"/>
      <c r="EA432" s="10"/>
      <c r="EB432" s="10"/>
      <c r="EC432" s="10"/>
      <c r="ED432" s="10"/>
      <c r="EE432" s="10"/>
      <c r="EF432" s="10"/>
      <c r="EG432" s="10"/>
      <c r="EH432" s="10"/>
      <c r="EI432" s="10"/>
      <c r="EJ432" s="10"/>
      <c r="EK432" s="10"/>
      <c r="EL432" s="10"/>
      <c r="EM432" s="10"/>
      <c r="EN432" s="10"/>
      <c r="EO432" s="10"/>
      <c r="EP432" s="10"/>
      <c r="EQ432" s="10"/>
    </row>
    <row r="433" spans="2:147" ht="18.75">
      <c r="B433" s="14"/>
      <c r="C433" s="32"/>
      <c r="D433" s="33"/>
      <c r="E433" s="33" t="s">
        <v>3757</v>
      </c>
      <c r="G433" s="14" t="s">
        <v>3264</v>
      </c>
      <c r="H433" s="14" t="s">
        <v>3607</v>
      </c>
      <c r="I433" s="14" t="s">
        <v>3678</v>
      </c>
      <c r="J433" s="32">
        <v>425918</v>
      </c>
      <c r="L433" s="35"/>
      <c r="M433" s="32" t="s">
        <v>3679</v>
      </c>
      <c r="N433" s="32">
        <v>24</v>
      </c>
      <c r="O433" s="100">
        <v>2.2999999999999998</v>
      </c>
      <c r="P433" s="59">
        <v>39317</v>
      </c>
      <c r="Q433" s="59">
        <v>39566</v>
      </c>
      <c r="R433" s="32" t="s">
        <v>1296</v>
      </c>
      <c r="S433" s="94" t="s">
        <v>3608</v>
      </c>
      <c r="T433" s="32" t="s">
        <v>1764</v>
      </c>
      <c r="U433" s="94" t="s">
        <v>178</v>
      </c>
      <c r="V433" s="94" t="s">
        <v>4108</v>
      </c>
      <c r="X433" s="43"/>
      <c r="Y433" s="44"/>
      <c r="Z433" s="43"/>
      <c r="AA433" s="8"/>
      <c r="AB433" s="6"/>
      <c r="AC433" s="8"/>
      <c r="AD433" s="8"/>
      <c r="AE433" s="8"/>
      <c r="AF433" s="36"/>
      <c r="AG433" s="8"/>
      <c r="AH433" s="6"/>
      <c r="AI433" s="10"/>
      <c r="AJ433" s="10"/>
      <c r="AK433" s="10"/>
      <c r="AL433" s="6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8"/>
      <c r="BO433" s="10"/>
      <c r="BP433" s="6"/>
      <c r="BQ433" s="8"/>
      <c r="BR433" s="45"/>
      <c r="BS433" s="10"/>
      <c r="BT433" s="10"/>
      <c r="BU433" s="10"/>
      <c r="BV433" s="10"/>
      <c r="BW433" s="8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/>
      <c r="DE433" s="10"/>
      <c r="DF433" s="10"/>
      <c r="DG433" s="10"/>
      <c r="DH433" s="10"/>
      <c r="DI433" s="10"/>
      <c r="DJ433" s="10"/>
      <c r="DK433" s="10"/>
      <c r="DL433" s="10"/>
      <c r="DM433" s="10"/>
      <c r="DN433" s="10"/>
      <c r="DO433" s="10"/>
      <c r="DP433" s="10"/>
      <c r="DQ433" s="10"/>
      <c r="DR433" s="10"/>
      <c r="DS433" s="10"/>
      <c r="DT433" s="10"/>
      <c r="DU433" s="10"/>
      <c r="DV433" s="10"/>
      <c r="DW433" s="10"/>
      <c r="DX433" s="10"/>
      <c r="DY433" s="10"/>
      <c r="DZ433" s="10"/>
      <c r="EA433" s="10"/>
      <c r="EB433" s="10"/>
      <c r="EC433" s="10"/>
      <c r="ED433" s="10"/>
      <c r="EE433" s="10"/>
      <c r="EF433" s="10"/>
      <c r="EG433" s="10"/>
      <c r="EH433" s="10"/>
      <c r="EI433" s="10"/>
      <c r="EJ433" s="10"/>
      <c r="EK433" s="10"/>
      <c r="EL433" s="10"/>
      <c r="EM433" s="10"/>
      <c r="EN433" s="10"/>
      <c r="EO433" s="10"/>
      <c r="EP433" s="10"/>
      <c r="EQ433" s="10"/>
    </row>
    <row r="434" spans="2:147" ht="18.75">
      <c r="B434" s="14"/>
      <c r="C434" s="32"/>
      <c r="D434" s="33"/>
      <c r="E434" s="58">
        <v>296920</v>
      </c>
      <c r="G434" s="56" t="s">
        <v>1908</v>
      </c>
      <c r="H434" s="56" t="s">
        <v>2820</v>
      </c>
      <c r="I434" s="56" t="s">
        <v>763</v>
      </c>
      <c r="J434" s="93"/>
      <c r="K434" s="93"/>
      <c r="L434" s="56" t="s">
        <v>763</v>
      </c>
      <c r="M434" s="93">
        <v>78758</v>
      </c>
      <c r="N434" s="103">
        <v>32</v>
      </c>
      <c r="O434" s="100">
        <v>2.2999999999999998</v>
      </c>
      <c r="P434" s="59">
        <v>38863</v>
      </c>
      <c r="Q434" s="56"/>
      <c r="R434" s="32" t="s">
        <v>1615</v>
      </c>
      <c r="S434" s="94" t="s">
        <v>2821</v>
      </c>
      <c r="T434" s="94" t="s">
        <v>1764</v>
      </c>
      <c r="U434" s="94" t="s">
        <v>562</v>
      </c>
      <c r="V434" s="32" t="s">
        <v>1829</v>
      </c>
      <c r="X434" s="43"/>
      <c r="Y434" s="44"/>
      <c r="Z434" s="43"/>
      <c r="AA434" s="8"/>
      <c r="AB434" s="6"/>
      <c r="AC434" s="8"/>
      <c r="AD434" s="8"/>
      <c r="AE434" s="8"/>
      <c r="AF434" s="36"/>
      <c r="AG434" s="8"/>
      <c r="AH434" s="6"/>
      <c r="AI434" s="10"/>
      <c r="AJ434" s="10"/>
      <c r="AK434" s="10"/>
      <c r="AL434" s="6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8"/>
      <c r="BO434" s="10"/>
      <c r="BP434" s="6"/>
      <c r="BQ434" s="8"/>
      <c r="BR434" s="45"/>
      <c r="BS434" s="10"/>
      <c r="BT434" s="10"/>
      <c r="BU434" s="10"/>
      <c r="BV434" s="10"/>
      <c r="BW434" s="8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  <c r="DG434" s="10"/>
      <c r="DH434" s="10"/>
      <c r="DI434" s="10"/>
      <c r="DJ434" s="10"/>
      <c r="DK434" s="10"/>
      <c r="DL434" s="10"/>
      <c r="DM434" s="10"/>
      <c r="DN434" s="10"/>
      <c r="DO434" s="10"/>
      <c r="DP434" s="10"/>
      <c r="DQ434" s="10"/>
      <c r="DR434" s="10"/>
      <c r="DS434" s="10"/>
      <c r="DT434" s="10"/>
      <c r="DU434" s="10"/>
      <c r="DV434" s="10"/>
      <c r="DW434" s="10"/>
      <c r="DX434" s="10"/>
      <c r="DY434" s="10"/>
      <c r="DZ434" s="10"/>
      <c r="EA434" s="10"/>
      <c r="EB434" s="10"/>
      <c r="EC434" s="10"/>
      <c r="ED434" s="10"/>
      <c r="EE434" s="10"/>
      <c r="EF434" s="10"/>
      <c r="EG434" s="10"/>
      <c r="EH434" s="10"/>
      <c r="EI434" s="10"/>
      <c r="EJ434" s="10"/>
      <c r="EK434" s="10"/>
      <c r="EL434" s="10"/>
      <c r="EM434" s="10"/>
      <c r="EN434" s="10"/>
      <c r="EO434" s="10"/>
      <c r="EP434" s="10"/>
      <c r="EQ434" s="10"/>
    </row>
    <row r="435" spans="2:147" ht="18.75">
      <c r="B435" s="14"/>
      <c r="C435" s="32"/>
      <c r="D435" s="33"/>
      <c r="E435" s="69">
        <v>242051</v>
      </c>
      <c r="G435" s="69" t="s">
        <v>2742</v>
      </c>
      <c r="H435" s="68" t="s">
        <v>4169</v>
      </c>
      <c r="I435" s="14" t="s">
        <v>2296</v>
      </c>
      <c r="L435" s="14" t="s">
        <v>2100</v>
      </c>
      <c r="M435" s="32">
        <v>78705</v>
      </c>
      <c r="N435" s="32">
        <v>100</v>
      </c>
      <c r="O435" s="53">
        <v>1.17</v>
      </c>
      <c r="P435" s="70">
        <v>38247</v>
      </c>
      <c r="Q435" s="70">
        <v>38090</v>
      </c>
      <c r="R435" s="32" t="s">
        <v>2033</v>
      </c>
      <c r="S435" s="32" t="s">
        <v>2034</v>
      </c>
      <c r="T435" s="32" t="s">
        <v>2606</v>
      </c>
      <c r="U435" s="32" t="s">
        <v>3338</v>
      </c>
      <c r="V435" s="32" t="s">
        <v>4027</v>
      </c>
      <c r="X435" s="43"/>
      <c r="Y435" s="44"/>
      <c r="Z435" s="43"/>
      <c r="AA435" s="8"/>
      <c r="AB435" s="6"/>
      <c r="AC435" s="8"/>
      <c r="AD435" s="8"/>
      <c r="AE435" s="8"/>
      <c r="AF435" s="36"/>
      <c r="AG435" s="8"/>
      <c r="AH435" s="6"/>
      <c r="AI435" s="10"/>
      <c r="AJ435" s="10"/>
      <c r="AK435" s="10"/>
      <c r="AL435" s="6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8"/>
      <c r="BO435" s="10"/>
      <c r="BP435" s="6"/>
      <c r="BQ435" s="8"/>
      <c r="BR435" s="45"/>
      <c r="BS435" s="10"/>
      <c r="BT435" s="10"/>
      <c r="BU435" s="10"/>
      <c r="BV435" s="10"/>
      <c r="BW435" s="8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  <c r="DG435" s="10"/>
      <c r="DH435" s="10"/>
      <c r="DI435" s="10"/>
      <c r="DJ435" s="10"/>
      <c r="DK435" s="10"/>
      <c r="DL435" s="10"/>
      <c r="DM435" s="10"/>
      <c r="DN435" s="10"/>
      <c r="DO435" s="10"/>
      <c r="DP435" s="10"/>
      <c r="DQ435" s="10"/>
      <c r="DR435" s="10"/>
      <c r="DS435" s="10"/>
      <c r="DT435" s="10"/>
      <c r="DU435" s="10"/>
      <c r="DV435" s="10"/>
      <c r="DW435" s="10"/>
      <c r="DX435" s="10"/>
      <c r="DY435" s="10"/>
      <c r="DZ435" s="10"/>
      <c r="EA435" s="10"/>
      <c r="EB435" s="10"/>
      <c r="EC435" s="10"/>
      <c r="ED435" s="10"/>
      <c r="EE435" s="10"/>
      <c r="EF435" s="10"/>
      <c r="EG435" s="10"/>
      <c r="EH435" s="10"/>
      <c r="EI435" s="10"/>
      <c r="EJ435" s="10"/>
      <c r="EK435" s="10"/>
      <c r="EL435" s="10"/>
      <c r="EM435" s="10"/>
      <c r="EN435" s="10"/>
      <c r="EO435" s="10"/>
      <c r="EP435" s="10"/>
      <c r="EQ435" s="10"/>
    </row>
    <row r="436" spans="2:147" ht="18.75">
      <c r="B436" s="14"/>
      <c r="C436" s="32"/>
      <c r="D436" s="33"/>
      <c r="E436" s="60">
        <v>249143</v>
      </c>
      <c r="G436" s="56" t="s">
        <v>2603</v>
      </c>
      <c r="H436" s="56" t="s">
        <v>3224</v>
      </c>
      <c r="I436" s="56" t="s">
        <v>3225</v>
      </c>
      <c r="J436" s="93"/>
      <c r="K436" s="93"/>
      <c r="L436" s="14" t="s">
        <v>3226</v>
      </c>
      <c r="M436" s="73">
        <v>78704</v>
      </c>
      <c r="N436" s="32">
        <v>52</v>
      </c>
      <c r="O436" s="53">
        <v>3.8</v>
      </c>
      <c r="P436" s="59">
        <v>38405</v>
      </c>
      <c r="Q436" s="59">
        <v>38491</v>
      </c>
      <c r="R436" s="32" t="s">
        <v>4365</v>
      </c>
      <c r="S436" s="32" t="s">
        <v>298</v>
      </c>
      <c r="T436" s="86" t="s">
        <v>299</v>
      </c>
      <c r="U436" s="32" t="s">
        <v>3338</v>
      </c>
      <c r="V436" s="32" t="s">
        <v>2473</v>
      </c>
      <c r="X436" s="43"/>
      <c r="Y436" s="44"/>
      <c r="Z436" s="43"/>
      <c r="AA436" s="8"/>
      <c r="AB436" s="6"/>
      <c r="AC436" s="8"/>
      <c r="AD436" s="8"/>
      <c r="AE436" s="8"/>
      <c r="AF436" s="36"/>
      <c r="AG436" s="8"/>
      <c r="AH436" s="6"/>
      <c r="AI436" s="10"/>
      <c r="AJ436" s="10"/>
      <c r="AK436" s="10"/>
      <c r="AL436" s="6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8"/>
      <c r="BO436" s="10"/>
      <c r="BP436" s="6"/>
      <c r="BQ436" s="8"/>
      <c r="BR436" s="45"/>
      <c r="BS436" s="10"/>
      <c r="BT436" s="10"/>
      <c r="BU436" s="10"/>
      <c r="BV436" s="10"/>
      <c r="BW436" s="8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  <c r="DG436" s="10"/>
      <c r="DH436" s="10"/>
      <c r="DI436" s="10"/>
      <c r="DJ436" s="10"/>
      <c r="DK436" s="10"/>
      <c r="DL436" s="10"/>
      <c r="DM436" s="10"/>
      <c r="DN436" s="10"/>
      <c r="DO436" s="10"/>
      <c r="DP436" s="10"/>
      <c r="DQ436" s="10"/>
      <c r="DR436" s="10"/>
      <c r="DS436" s="10"/>
      <c r="DT436" s="10"/>
      <c r="DU436" s="10"/>
      <c r="DV436" s="10"/>
      <c r="DW436" s="10"/>
      <c r="DX436" s="10"/>
      <c r="DY436" s="10"/>
      <c r="DZ436" s="10"/>
      <c r="EA436" s="10"/>
      <c r="EB436" s="10"/>
      <c r="EC436" s="10"/>
      <c r="ED436" s="10"/>
      <c r="EE436" s="10"/>
      <c r="EF436" s="10"/>
      <c r="EG436" s="10"/>
      <c r="EH436" s="10"/>
      <c r="EI436" s="10"/>
      <c r="EJ436" s="10"/>
      <c r="EK436" s="10"/>
      <c r="EL436" s="10"/>
      <c r="EM436" s="10"/>
      <c r="EN436" s="10"/>
      <c r="EO436" s="10"/>
      <c r="EP436" s="10"/>
      <c r="EQ436" s="10"/>
    </row>
    <row r="437" spans="2:147" ht="18.75">
      <c r="B437" s="14"/>
      <c r="C437" s="138"/>
      <c r="D437" s="33"/>
      <c r="E437" s="132" t="s">
        <v>2978</v>
      </c>
      <c r="F437" s="14"/>
      <c r="G437" s="133" t="s">
        <v>3346</v>
      </c>
      <c r="H437" s="133" t="s">
        <v>1305</v>
      </c>
      <c r="I437" s="133" t="s">
        <v>2233</v>
      </c>
      <c r="J437" s="134">
        <v>3359888</v>
      </c>
      <c r="K437" s="134"/>
      <c r="L437" s="133"/>
      <c r="M437" s="134" t="s">
        <v>3958</v>
      </c>
      <c r="N437" s="134">
        <v>134</v>
      </c>
      <c r="O437" s="142">
        <v>6.3479999999999999</v>
      </c>
      <c r="P437" s="135">
        <v>39602</v>
      </c>
      <c r="Q437" s="135">
        <v>40246</v>
      </c>
      <c r="R437" s="134" t="s">
        <v>2320</v>
      </c>
      <c r="S437" s="134" t="s">
        <v>787</v>
      </c>
      <c r="T437" s="32" t="s">
        <v>2255</v>
      </c>
      <c r="U437" s="134" t="s">
        <v>914</v>
      </c>
      <c r="V437" s="32" t="s">
        <v>270</v>
      </c>
      <c r="X437" s="43"/>
      <c r="Y437" s="8"/>
      <c r="Z437" s="43"/>
      <c r="AA437" s="8"/>
      <c r="AB437" s="6"/>
      <c r="AC437" s="8"/>
      <c r="AD437" s="8"/>
      <c r="AE437" s="8"/>
      <c r="AF437" s="36"/>
      <c r="AG437" s="8"/>
      <c r="AH437" s="6"/>
      <c r="AI437" s="10"/>
      <c r="AJ437" s="10"/>
      <c r="AK437" s="10"/>
      <c r="AL437" s="6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8"/>
      <c r="BO437" s="6"/>
      <c r="BP437" s="6"/>
      <c r="BQ437" s="44"/>
      <c r="BR437" s="45"/>
      <c r="BS437" s="10"/>
      <c r="BT437" s="10"/>
      <c r="BU437" s="10"/>
      <c r="BV437" s="10"/>
      <c r="BW437" s="8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  <c r="DG437" s="10"/>
      <c r="DH437" s="10"/>
      <c r="DI437" s="10"/>
      <c r="DJ437" s="10"/>
      <c r="DK437" s="10"/>
      <c r="DL437" s="10"/>
      <c r="DM437" s="10"/>
      <c r="DN437" s="10"/>
      <c r="DO437" s="10"/>
      <c r="DP437" s="10"/>
      <c r="DQ437" s="10"/>
      <c r="DR437" s="10"/>
      <c r="DS437" s="10"/>
      <c r="DT437" s="10"/>
      <c r="DU437" s="10"/>
      <c r="DV437" s="10"/>
      <c r="DW437" s="10"/>
      <c r="DX437" s="10"/>
      <c r="DY437" s="10"/>
      <c r="DZ437" s="10"/>
      <c r="EA437" s="10"/>
      <c r="EB437" s="10"/>
      <c r="EC437" s="10"/>
      <c r="ED437" s="10"/>
      <c r="EE437" s="10"/>
      <c r="EF437" s="10"/>
      <c r="EG437" s="10"/>
      <c r="EH437" s="10"/>
      <c r="EI437" s="10"/>
      <c r="EJ437" s="10"/>
      <c r="EK437" s="10"/>
      <c r="EL437" s="10"/>
      <c r="EM437" s="10"/>
      <c r="EN437" s="10"/>
      <c r="EO437" s="10"/>
      <c r="EP437" s="10"/>
      <c r="EQ437" s="10"/>
    </row>
    <row r="438" spans="2:147" ht="18.75">
      <c r="B438" s="14"/>
      <c r="C438" s="32"/>
      <c r="D438" s="33"/>
      <c r="E438" s="33">
        <v>175449</v>
      </c>
      <c r="G438" s="14" t="s">
        <v>3428</v>
      </c>
      <c r="H438" s="14" t="s">
        <v>3865</v>
      </c>
      <c r="I438" s="14" t="s">
        <v>1046</v>
      </c>
      <c r="L438" s="14" t="s">
        <v>3429</v>
      </c>
      <c r="M438" s="32">
        <v>78723</v>
      </c>
      <c r="N438" s="41">
        <v>11</v>
      </c>
      <c r="O438" s="53">
        <v>1.9450000000000001</v>
      </c>
      <c r="P438" s="31">
        <v>37060</v>
      </c>
      <c r="Q438" s="31">
        <v>37300</v>
      </c>
      <c r="R438" s="32" t="s">
        <v>753</v>
      </c>
      <c r="S438" s="32" t="s">
        <v>3430</v>
      </c>
      <c r="T438" s="32" t="s">
        <v>3431</v>
      </c>
      <c r="U438" s="32" t="s">
        <v>3338</v>
      </c>
      <c r="V438" s="32" t="s">
        <v>1090</v>
      </c>
      <c r="X438" s="43"/>
      <c r="Y438" s="8"/>
      <c r="Z438" s="43"/>
      <c r="AA438" s="8"/>
      <c r="AB438" s="6"/>
      <c r="AC438" s="8"/>
      <c r="AD438" s="8"/>
      <c r="AE438" s="8"/>
      <c r="AF438" s="36"/>
      <c r="AG438" s="8"/>
      <c r="AH438" s="6"/>
      <c r="AI438" s="10"/>
      <c r="AJ438" s="10"/>
      <c r="AK438" s="10"/>
      <c r="AL438" s="6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8"/>
      <c r="BO438" s="6"/>
      <c r="BP438" s="6"/>
      <c r="BQ438" s="44"/>
      <c r="BR438" s="45"/>
      <c r="BS438" s="10"/>
      <c r="BT438" s="10"/>
      <c r="BU438" s="10"/>
      <c r="BV438" s="10"/>
      <c r="BW438" s="8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  <c r="DG438" s="10"/>
      <c r="DH438" s="10"/>
      <c r="DI438" s="10"/>
      <c r="DJ438" s="10"/>
      <c r="DK438" s="10"/>
      <c r="DL438" s="10"/>
      <c r="DM438" s="10"/>
      <c r="DN438" s="10"/>
      <c r="DO438" s="10"/>
      <c r="DP438" s="10"/>
      <c r="DQ438" s="10"/>
      <c r="DR438" s="10"/>
      <c r="DS438" s="10"/>
      <c r="DT438" s="10"/>
      <c r="DU438" s="10"/>
      <c r="DV438" s="10"/>
      <c r="DW438" s="10"/>
      <c r="DX438" s="10"/>
      <c r="DY438" s="10"/>
      <c r="DZ438" s="10"/>
      <c r="EA438" s="10"/>
      <c r="EB438" s="10"/>
      <c r="EC438" s="10"/>
      <c r="ED438" s="10"/>
      <c r="EE438" s="10"/>
      <c r="EF438" s="10"/>
      <c r="EG438" s="10"/>
      <c r="EH438" s="10"/>
      <c r="EI438" s="10"/>
      <c r="EJ438" s="10"/>
      <c r="EK438" s="10"/>
      <c r="EL438" s="10"/>
      <c r="EM438" s="10"/>
      <c r="EN438" s="10"/>
      <c r="EO438" s="10"/>
      <c r="EP438" s="10"/>
      <c r="EQ438" s="10"/>
    </row>
    <row r="439" spans="2:147" ht="18.75">
      <c r="B439" s="14"/>
      <c r="C439" s="32"/>
      <c r="D439" s="33"/>
      <c r="E439" s="33">
        <v>150505</v>
      </c>
      <c r="G439" s="14" t="s">
        <v>3069</v>
      </c>
      <c r="H439" s="14" t="s">
        <v>1249</v>
      </c>
      <c r="I439" s="14" t="s">
        <v>1433</v>
      </c>
      <c r="L439" s="14" t="s">
        <v>2077</v>
      </c>
      <c r="M439" s="32">
        <v>78726</v>
      </c>
      <c r="N439" s="41">
        <v>332</v>
      </c>
      <c r="O439" s="53">
        <v>12.2</v>
      </c>
      <c r="P439" s="31">
        <v>36699</v>
      </c>
      <c r="Q439" s="31">
        <v>36875</v>
      </c>
      <c r="R439" s="31"/>
      <c r="S439" s="32" t="s">
        <v>3070</v>
      </c>
      <c r="T439" s="32" t="s">
        <v>687</v>
      </c>
      <c r="U439" s="32" t="s">
        <v>3338</v>
      </c>
      <c r="V439" s="32" t="s">
        <v>4271</v>
      </c>
      <c r="X439" s="43"/>
      <c r="Y439" s="8"/>
      <c r="Z439" s="43"/>
      <c r="AA439" s="8"/>
      <c r="AB439" s="6"/>
      <c r="AC439" s="8"/>
      <c r="AD439" s="8"/>
      <c r="AE439" s="8"/>
      <c r="AF439" s="36"/>
      <c r="AG439" s="8"/>
      <c r="AH439" s="6"/>
      <c r="AI439" s="10"/>
      <c r="AJ439" s="10"/>
      <c r="AK439" s="10"/>
      <c r="AL439" s="6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8"/>
      <c r="BO439" s="6"/>
      <c r="BP439" s="6"/>
      <c r="BQ439" s="44"/>
      <c r="BR439" s="45"/>
      <c r="BS439" s="10"/>
      <c r="BT439" s="10"/>
      <c r="BU439" s="10"/>
      <c r="BV439" s="10"/>
      <c r="BW439" s="8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/>
      <c r="DE439" s="10"/>
      <c r="DF439" s="10"/>
      <c r="DG439" s="10"/>
      <c r="DH439" s="10"/>
      <c r="DI439" s="10"/>
      <c r="DJ439" s="10"/>
      <c r="DK439" s="10"/>
      <c r="DL439" s="10"/>
      <c r="DM439" s="10"/>
      <c r="DN439" s="10"/>
      <c r="DO439" s="10"/>
      <c r="DP439" s="10"/>
      <c r="DQ439" s="10"/>
      <c r="DR439" s="10"/>
      <c r="DS439" s="10"/>
      <c r="DT439" s="10"/>
      <c r="DU439" s="10"/>
      <c r="DV439" s="10"/>
      <c r="DW439" s="10"/>
      <c r="DX439" s="10"/>
      <c r="DY439" s="10"/>
      <c r="DZ439" s="10"/>
      <c r="EA439" s="10"/>
      <c r="EB439" s="10"/>
      <c r="EC439" s="10"/>
      <c r="ED439" s="10"/>
      <c r="EE439" s="10"/>
      <c r="EF439" s="10"/>
      <c r="EG439" s="10"/>
      <c r="EH439" s="10"/>
      <c r="EI439" s="10"/>
      <c r="EJ439" s="10"/>
      <c r="EK439" s="10"/>
      <c r="EL439" s="10"/>
      <c r="EM439" s="10"/>
      <c r="EN439" s="10"/>
      <c r="EO439" s="10"/>
      <c r="EP439" s="10"/>
      <c r="EQ439" s="10"/>
    </row>
    <row r="440" spans="2:147" ht="18.75">
      <c r="B440" s="14"/>
      <c r="C440" s="32"/>
      <c r="D440" s="33"/>
      <c r="E440" s="132">
        <v>10835981</v>
      </c>
      <c r="F440" s="133"/>
      <c r="G440" s="133" t="s">
        <v>4572</v>
      </c>
      <c r="H440" s="133" t="s">
        <v>4573</v>
      </c>
      <c r="I440" s="133" t="s">
        <v>4571</v>
      </c>
      <c r="J440" s="134">
        <v>3046515</v>
      </c>
      <c r="K440" s="133"/>
      <c r="M440" s="134" t="s">
        <v>3961</v>
      </c>
      <c r="N440" s="32">
        <v>374</v>
      </c>
      <c r="O440" s="145">
        <v>23.6</v>
      </c>
      <c r="P440" s="135">
        <v>41183</v>
      </c>
      <c r="Q440" s="133"/>
      <c r="R440" s="32" t="s">
        <v>1892</v>
      </c>
      <c r="S440" s="134" t="s">
        <v>4576</v>
      </c>
      <c r="T440" s="134" t="s">
        <v>4575</v>
      </c>
      <c r="U440" s="32" t="s">
        <v>915</v>
      </c>
      <c r="V440" s="32" t="s">
        <v>4582</v>
      </c>
      <c r="X440" s="43"/>
      <c r="Y440" s="8"/>
      <c r="Z440" s="43"/>
      <c r="AA440" s="8"/>
      <c r="AB440" s="6"/>
      <c r="AC440" s="8"/>
      <c r="AD440" s="8"/>
      <c r="AE440" s="8"/>
      <c r="AF440" s="36"/>
      <c r="AG440" s="8"/>
      <c r="AH440" s="6"/>
      <c r="AI440" s="10"/>
      <c r="AJ440" s="10"/>
      <c r="AK440" s="10"/>
      <c r="AL440" s="6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8"/>
      <c r="BO440" s="6"/>
      <c r="BP440" s="6"/>
      <c r="BQ440" s="44"/>
      <c r="BR440" s="45"/>
      <c r="BS440" s="10"/>
      <c r="BT440" s="10"/>
      <c r="BU440" s="10"/>
      <c r="BV440" s="10"/>
      <c r="BW440" s="8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0"/>
      <c r="DC440" s="10"/>
      <c r="DD440" s="10"/>
      <c r="DE440" s="10"/>
      <c r="DF440" s="10"/>
      <c r="DG440" s="10"/>
      <c r="DH440" s="10"/>
      <c r="DI440" s="10"/>
      <c r="DJ440" s="10"/>
      <c r="DK440" s="10"/>
      <c r="DL440" s="10"/>
      <c r="DM440" s="10"/>
      <c r="DN440" s="10"/>
      <c r="DO440" s="10"/>
      <c r="DP440" s="10"/>
      <c r="DQ440" s="10"/>
      <c r="DR440" s="10"/>
      <c r="DS440" s="10"/>
      <c r="DT440" s="10"/>
      <c r="DU440" s="10"/>
      <c r="DV440" s="10"/>
      <c r="DW440" s="10"/>
      <c r="DX440" s="10"/>
      <c r="DY440" s="10"/>
      <c r="DZ440" s="10"/>
      <c r="EA440" s="10"/>
      <c r="EB440" s="10"/>
      <c r="EC440" s="10"/>
      <c r="ED440" s="10"/>
      <c r="EE440" s="10"/>
      <c r="EF440" s="10"/>
      <c r="EG440" s="10"/>
      <c r="EH440" s="10"/>
      <c r="EI440" s="10"/>
      <c r="EJ440" s="10"/>
      <c r="EK440" s="10"/>
      <c r="EL440" s="10"/>
      <c r="EM440" s="10"/>
      <c r="EN440" s="10"/>
      <c r="EO440" s="10"/>
      <c r="EP440" s="10"/>
      <c r="EQ440" s="10"/>
    </row>
    <row r="441" spans="2:147" ht="18.75">
      <c r="B441" s="14"/>
      <c r="C441" s="32"/>
      <c r="D441" s="33"/>
      <c r="E441" s="63">
        <v>173734</v>
      </c>
      <c r="G441" s="14" t="s">
        <v>1091</v>
      </c>
      <c r="H441" s="14" t="s">
        <v>3838</v>
      </c>
      <c r="I441" s="14" t="s">
        <v>756</v>
      </c>
      <c r="L441" s="14" t="s">
        <v>2682</v>
      </c>
      <c r="M441" s="32">
        <v>78732</v>
      </c>
      <c r="N441" s="41">
        <v>504</v>
      </c>
      <c r="O441" s="53">
        <v>116.77</v>
      </c>
      <c r="P441" s="31">
        <v>37008</v>
      </c>
      <c r="Q441" s="31">
        <v>37244</v>
      </c>
      <c r="R441" s="31"/>
      <c r="S441" s="32" t="s">
        <v>757</v>
      </c>
      <c r="T441" s="32" t="s">
        <v>758</v>
      </c>
      <c r="U441" s="32" t="s">
        <v>3338</v>
      </c>
      <c r="V441" s="32" t="s">
        <v>1090</v>
      </c>
      <c r="X441" s="43"/>
      <c r="Y441" s="8"/>
      <c r="Z441" s="43"/>
      <c r="AA441" s="8"/>
      <c r="AB441" s="6"/>
      <c r="AC441" s="8"/>
      <c r="AD441" s="8"/>
      <c r="AE441" s="8"/>
      <c r="AF441" s="36"/>
      <c r="AG441" s="8"/>
      <c r="AH441" s="6"/>
      <c r="AI441" s="10"/>
      <c r="AJ441" s="10"/>
      <c r="AK441" s="10"/>
      <c r="AL441" s="6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8"/>
      <c r="BO441" s="6"/>
      <c r="BP441" s="6"/>
      <c r="BQ441" s="44"/>
      <c r="BR441" s="45"/>
      <c r="BS441" s="10"/>
      <c r="BT441" s="10"/>
      <c r="BU441" s="10"/>
      <c r="BV441" s="10"/>
      <c r="BW441" s="8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0"/>
      <c r="DC441" s="10"/>
      <c r="DD441" s="10"/>
      <c r="DE441" s="10"/>
      <c r="DF441" s="10"/>
      <c r="DG441" s="10"/>
      <c r="DH441" s="10"/>
      <c r="DI441" s="10"/>
      <c r="DJ441" s="10"/>
      <c r="DK441" s="10"/>
      <c r="DL441" s="10"/>
      <c r="DM441" s="10"/>
      <c r="DN441" s="10"/>
      <c r="DO441" s="10"/>
      <c r="DP441" s="10"/>
      <c r="DQ441" s="10"/>
      <c r="DR441" s="10"/>
      <c r="DS441" s="10"/>
      <c r="DT441" s="10"/>
      <c r="DU441" s="10"/>
      <c r="DV441" s="10"/>
      <c r="DW441" s="10"/>
      <c r="DX441" s="10"/>
      <c r="DY441" s="10"/>
      <c r="DZ441" s="10"/>
      <c r="EA441" s="10"/>
      <c r="EB441" s="10"/>
      <c r="EC441" s="10"/>
      <c r="ED441" s="10"/>
      <c r="EE441" s="10"/>
      <c r="EF441" s="10"/>
      <c r="EG441" s="10"/>
      <c r="EH441" s="10"/>
      <c r="EI441" s="10"/>
      <c r="EJ441" s="10"/>
      <c r="EK441" s="10"/>
      <c r="EL441" s="10"/>
      <c r="EM441" s="10"/>
      <c r="EN441" s="10"/>
      <c r="EO441" s="10"/>
      <c r="EP441" s="10"/>
      <c r="EQ441" s="10"/>
    </row>
    <row r="442" spans="2:147" ht="18.75">
      <c r="B442" s="14"/>
      <c r="C442" s="32"/>
      <c r="D442" s="33"/>
      <c r="E442" s="132" t="s">
        <v>4591</v>
      </c>
      <c r="F442" s="14"/>
      <c r="G442" s="133" t="s">
        <v>195</v>
      </c>
      <c r="H442" s="133" t="s">
        <v>196</v>
      </c>
      <c r="I442" s="133" t="s">
        <v>194</v>
      </c>
      <c r="J442" s="134">
        <v>3355651</v>
      </c>
      <c r="K442" s="14"/>
      <c r="M442" s="134" t="s">
        <v>4320</v>
      </c>
      <c r="N442" s="32">
        <v>372</v>
      </c>
      <c r="O442" s="136">
        <v>29.25</v>
      </c>
      <c r="P442" s="135">
        <v>40661</v>
      </c>
      <c r="Q442" s="135">
        <v>41018</v>
      </c>
      <c r="R442" s="134" t="s">
        <v>4365</v>
      </c>
      <c r="S442" s="134" t="s">
        <v>2710</v>
      </c>
      <c r="T442" s="134" t="s">
        <v>226</v>
      </c>
      <c r="U442" s="134" t="s">
        <v>914</v>
      </c>
      <c r="V442" s="32" t="s">
        <v>3163</v>
      </c>
      <c r="X442" s="43"/>
      <c r="Y442" s="8"/>
      <c r="Z442" s="43"/>
      <c r="AA442" s="8"/>
      <c r="AB442" s="6"/>
      <c r="AC442" s="8"/>
      <c r="AD442" s="8"/>
      <c r="AE442" s="8"/>
      <c r="AF442" s="36"/>
      <c r="AG442" s="8"/>
      <c r="AH442" s="6"/>
      <c r="AI442" s="10"/>
      <c r="AJ442" s="10"/>
      <c r="AK442" s="10"/>
      <c r="AL442" s="6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8"/>
      <c r="BO442" s="6"/>
      <c r="BP442" s="6"/>
      <c r="BQ442" s="44"/>
      <c r="BR442" s="45"/>
      <c r="BS442" s="10"/>
      <c r="BT442" s="10"/>
      <c r="BU442" s="10"/>
      <c r="BV442" s="10"/>
      <c r="BW442" s="8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  <c r="DC442" s="10"/>
      <c r="DD442" s="10"/>
      <c r="DE442" s="10"/>
      <c r="DF442" s="10"/>
      <c r="DG442" s="10"/>
      <c r="DH442" s="10"/>
      <c r="DI442" s="10"/>
      <c r="DJ442" s="10"/>
      <c r="DK442" s="10"/>
      <c r="DL442" s="10"/>
      <c r="DM442" s="10"/>
      <c r="DN442" s="10"/>
      <c r="DO442" s="10"/>
      <c r="DP442" s="10"/>
      <c r="DQ442" s="10"/>
      <c r="DR442" s="10"/>
      <c r="DS442" s="10"/>
      <c r="DT442" s="10"/>
      <c r="DU442" s="10"/>
      <c r="DV442" s="10"/>
      <c r="DW442" s="10"/>
      <c r="DX442" s="10"/>
      <c r="DY442" s="10"/>
      <c r="DZ442" s="10"/>
      <c r="EA442" s="10"/>
      <c r="EB442" s="10"/>
      <c r="EC442" s="10"/>
      <c r="ED442" s="10"/>
      <c r="EE442" s="10"/>
      <c r="EF442" s="10"/>
      <c r="EG442" s="10"/>
      <c r="EH442" s="10"/>
      <c r="EI442" s="10"/>
      <c r="EJ442" s="10"/>
      <c r="EK442" s="10"/>
      <c r="EL442" s="10"/>
      <c r="EM442" s="10"/>
      <c r="EN442" s="10"/>
      <c r="EO442" s="10"/>
      <c r="EP442" s="10"/>
      <c r="EQ442" s="10"/>
    </row>
    <row r="443" spans="2:147" ht="18.75">
      <c r="B443" s="14"/>
      <c r="C443" s="32"/>
      <c r="D443" s="33"/>
      <c r="G443" s="14" t="s">
        <v>1138</v>
      </c>
      <c r="H443" s="14" t="s">
        <v>1139</v>
      </c>
      <c r="I443" s="14" t="s">
        <v>1140</v>
      </c>
      <c r="L443" s="14" t="s">
        <v>1569</v>
      </c>
      <c r="M443" s="32">
        <v>78758</v>
      </c>
      <c r="N443" s="41">
        <v>56</v>
      </c>
      <c r="O443" s="53">
        <v>5.43</v>
      </c>
      <c r="P443" s="31">
        <v>35300</v>
      </c>
      <c r="Q443" s="31">
        <v>35452</v>
      </c>
      <c r="R443" s="31"/>
      <c r="S443" s="32" t="s">
        <v>1141</v>
      </c>
      <c r="T443" s="32" t="s">
        <v>1142</v>
      </c>
      <c r="U443" s="32" t="s">
        <v>3338</v>
      </c>
      <c r="V443" s="32" t="s">
        <v>3558</v>
      </c>
      <c r="X443" s="43"/>
      <c r="Y443" s="8"/>
      <c r="Z443" s="43"/>
      <c r="AA443" s="8"/>
      <c r="AB443" s="6"/>
      <c r="AC443" s="8"/>
      <c r="AD443" s="8"/>
      <c r="AE443" s="8"/>
      <c r="AF443" s="36"/>
      <c r="AG443" s="8"/>
      <c r="AH443" s="6"/>
      <c r="AI443" s="10"/>
      <c r="AJ443" s="10"/>
      <c r="AK443" s="10"/>
      <c r="AL443" s="6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8"/>
      <c r="BO443" s="6"/>
      <c r="BP443" s="6"/>
      <c r="BQ443" s="44"/>
      <c r="BR443" s="45"/>
      <c r="BS443" s="10"/>
      <c r="BT443" s="10"/>
      <c r="BU443" s="10"/>
      <c r="BV443" s="10"/>
      <c r="BW443" s="8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  <c r="CZ443" s="10"/>
      <c r="DA443" s="10"/>
      <c r="DB443" s="10"/>
      <c r="DC443" s="10"/>
      <c r="DD443" s="10"/>
      <c r="DE443" s="10"/>
      <c r="DF443" s="10"/>
      <c r="DG443" s="10"/>
      <c r="DH443" s="10"/>
      <c r="DI443" s="10"/>
      <c r="DJ443" s="10"/>
      <c r="DK443" s="10"/>
      <c r="DL443" s="10"/>
      <c r="DM443" s="10"/>
      <c r="DN443" s="10"/>
      <c r="DO443" s="10"/>
      <c r="DP443" s="10"/>
      <c r="DQ443" s="10"/>
      <c r="DR443" s="10"/>
      <c r="DS443" s="10"/>
      <c r="DT443" s="10"/>
      <c r="DU443" s="10"/>
      <c r="DV443" s="10"/>
      <c r="DW443" s="10"/>
      <c r="DX443" s="10"/>
      <c r="DY443" s="10"/>
      <c r="DZ443" s="10"/>
      <c r="EA443" s="10"/>
      <c r="EB443" s="10"/>
      <c r="EC443" s="10"/>
      <c r="ED443" s="10"/>
      <c r="EE443" s="10"/>
      <c r="EF443" s="10"/>
      <c r="EG443" s="10"/>
      <c r="EH443" s="10"/>
      <c r="EI443" s="10"/>
      <c r="EJ443" s="10"/>
      <c r="EK443" s="10"/>
      <c r="EL443" s="10"/>
      <c r="EM443" s="10"/>
      <c r="EN443" s="10"/>
      <c r="EO443" s="10"/>
      <c r="EP443" s="10"/>
      <c r="EQ443" s="10"/>
    </row>
    <row r="444" spans="2:147" ht="18.75">
      <c r="B444" s="14"/>
      <c r="C444" s="32"/>
      <c r="D444" s="33"/>
      <c r="G444" s="14" t="s">
        <v>1143</v>
      </c>
      <c r="H444" s="14" t="s">
        <v>3568</v>
      </c>
      <c r="I444" s="14" t="s">
        <v>3572</v>
      </c>
      <c r="L444" s="14" t="s">
        <v>1570</v>
      </c>
      <c r="M444" s="32">
        <v>78759</v>
      </c>
      <c r="N444" s="41">
        <v>224</v>
      </c>
      <c r="O444" s="53">
        <v>15.06</v>
      </c>
      <c r="P444" s="31">
        <v>34512</v>
      </c>
      <c r="Q444" s="31">
        <v>34691</v>
      </c>
      <c r="R444" s="31"/>
      <c r="S444" s="32" t="s">
        <v>1222</v>
      </c>
      <c r="T444" s="32" t="s">
        <v>1223</v>
      </c>
      <c r="U444" s="32" t="s">
        <v>3338</v>
      </c>
      <c r="V444" s="32" t="s">
        <v>3549</v>
      </c>
      <c r="X444" s="43"/>
      <c r="Y444" s="8"/>
      <c r="Z444" s="43"/>
      <c r="AA444" s="8"/>
      <c r="AB444" s="6"/>
      <c r="AC444" s="8"/>
      <c r="AD444" s="8"/>
      <c r="AE444" s="8"/>
      <c r="AF444" s="36"/>
      <c r="AG444" s="8"/>
      <c r="AH444" s="6"/>
      <c r="AI444" s="10"/>
      <c r="AJ444" s="10"/>
      <c r="AK444" s="10"/>
      <c r="AL444" s="6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8"/>
      <c r="BO444" s="6"/>
      <c r="BP444" s="6"/>
      <c r="BQ444" s="44"/>
      <c r="BR444" s="45"/>
      <c r="BS444" s="10"/>
      <c r="BT444" s="10"/>
      <c r="BU444" s="10"/>
      <c r="BV444" s="10"/>
      <c r="BW444" s="8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  <c r="DG444" s="10"/>
      <c r="DH444" s="10"/>
      <c r="DI444" s="10"/>
      <c r="DJ444" s="10"/>
      <c r="DK444" s="10"/>
      <c r="DL444" s="10"/>
      <c r="DM444" s="10"/>
      <c r="DN444" s="10"/>
      <c r="DO444" s="10"/>
      <c r="DP444" s="10"/>
      <c r="DQ444" s="10"/>
      <c r="DR444" s="10"/>
      <c r="DS444" s="10"/>
      <c r="DT444" s="10"/>
      <c r="DU444" s="10"/>
      <c r="DV444" s="10"/>
      <c r="DW444" s="10"/>
      <c r="DX444" s="10"/>
      <c r="DY444" s="10"/>
      <c r="DZ444" s="10"/>
      <c r="EA444" s="10"/>
      <c r="EB444" s="10"/>
      <c r="EC444" s="10"/>
      <c r="ED444" s="10"/>
      <c r="EE444" s="10"/>
      <c r="EF444" s="10"/>
      <c r="EG444" s="10"/>
      <c r="EH444" s="10"/>
      <c r="EI444" s="10"/>
      <c r="EJ444" s="10"/>
      <c r="EK444" s="10"/>
      <c r="EL444" s="10"/>
      <c r="EM444" s="10"/>
      <c r="EN444" s="10"/>
      <c r="EO444" s="10"/>
      <c r="EP444" s="10"/>
      <c r="EQ444" s="10"/>
    </row>
    <row r="445" spans="2:147" ht="18.75">
      <c r="B445" s="14"/>
      <c r="C445" s="32"/>
      <c r="D445" s="33"/>
      <c r="G445" s="14" t="s">
        <v>3291</v>
      </c>
      <c r="H445" s="14" t="s">
        <v>3292</v>
      </c>
      <c r="I445" s="14" t="s">
        <v>3055</v>
      </c>
      <c r="L445" s="14" t="s">
        <v>1571</v>
      </c>
      <c r="M445" s="8">
        <v>78734</v>
      </c>
      <c r="N445" s="41">
        <v>32</v>
      </c>
      <c r="O445" s="53">
        <v>8.1199999999999992</v>
      </c>
      <c r="P445" s="31" t="s">
        <v>3056</v>
      </c>
      <c r="Q445" s="31">
        <v>34638</v>
      </c>
      <c r="R445" s="31"/>
      <c r="S445" s="32" t="s">
        <v>3057</v>
      </c>
      <c r="T445" s="32" t="s">
        <v>3058</v>
      </c>
      <c r="U445" s="32" t="s">
        <v>3338</v>
      </c>
      <c r="V445" s="32" t="s">
        <v>3549</v>
      </c>
      <c r="X445" s="43"/>
      <c r="Y445" s="8"/>
      <c r="Z445" s="43"/>
      <c r="AA445" s="8"/>
      <c r="AB445" s="6"/>
      <c r="AC445" s="8"/>
      <c r="AD445" s="8"/>
      <c r="AE445" s="8"/>
      <c r="AF445" s="36"/>
      <c r="AG445" s="8"/>
      <c r="AH445" s="6"/>
      <c r="AI445" s="10"/>
      <c r="AJ445" s="10"/>
      <c r="AK445" s="10"/>
      <c r="AL445" s="6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8"/>
      <c r="BO445" s="6"/>
      <c r="BP445" s="6"/>
      <c r="BQ445" s="44"/>
      <c r="BR445" s="45"/>
      <c r="BS445" s="10"/>
      <c r="BT445" s="10"/>
      <c r="BU445" s="10"/>
      <c r="BV445" s="10"/>
      <c r="BW445" s="8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0"/>
      <c r="DC445" s="10"/>
      <c r="DD445" s="10"/>
      <c r="DE445" s="10"/>
      <c r="DF445" s="10"/>
      <c r="DG445" s="10"/>
      <c r="DH445" s="10"/>
      <c r="DI445" s="10"/>
      <c r="DJ445" s="10"/>
      <c r="DK445" s="10"/>
      <c r="DL445" s="10"/>
      <c r="DM445" s="10"/>
      <c r="DN445" s="10"/>
      <c r="DO445" s="10"/>
      <c r="DP445" s="10"/>
      <c r="DQ445" s="10"/>
      <c r="DR445" s="10"/>
      <c r="DS445" s="10"/>
      <c r="DT445" s="10"/>
      <c r="DU445" s="10"/>
      <c r="DV445" s="10"/>
      <c r="DW445" s="10"/>
      <c r="DX445" s="10"/>
      <c r="DY445" s="10"/>
      <c r="DZ445" s="10"/>
      <c r="EA445" s="10"/>
      <c r="EB445" s="10"/>
      <c r="EC445" s="10"/>
      <c r="ED445" s="10"/>
      <c r="EE445" s="10"/>
      <c r="EF445" s="10"/>
      <c r="EG445" s="10"/>
      <c r="EH445" s="10"/>
      <c r="EI445" s="10"/>
      <c r="EJ445" s="10"/>
      <c r="EK445" s="10"/>
      <c r="EL445" s="10"/>
      <c r="EM445" s="10"/>
      <c r="EN445" s="10"/>
      <c r="EO445" s="10"/>
      <c r="EP445" s="10"/>
      <c r="EQ445" s="10"/>
    </row>
    <row r="446" spans="2:147" ht="18.75">
      <c r="B446" s="14"/>
      <c r="C446" s="32"/>
      <c r="D446" s="33"/>
      <c r="E446" s="132">
        <v>10192333</v>
      </c>
      <c r="F446" s="14"/>
      <c r="G446" s="133" t="s">
        <v>1635</v>
      </c>
      <c r="H446" s="133" t="s">
        <v>1636</v>
      </c>
      <c r="I446" s="133" t="s">
        <v>1634</v>
      </c>
      <c r="J446" s="134">
        <v>219716</v>
      </c>
      <c r="K446" s="14"/>
      <c r="M446" s="134" t="s">
        <v>4109</v>
      </c>
      <c r="N446" s="32">
        <v>4</v>
      </c>
      <c r="O446" s="136">
        <v>0.79</v>
      </c>
      <c r="P446" s="135">
        <v>39703</v>
      </c>
      <c r="Q446" s="14"/>
      <c r="R446" s="134" t="s">
        <v>2033</v>
      </c>
      <c r="S446" s="134" t="s">
        <v>72</v>
      </c>
      <c r="T446" s="134" t="s">
        <v>2635</v>
      </c>
      <c r="U446" s="134" t="s">
        <v>2070</v>
      </c>
      <c r="V446" s="32" t="s">
        <v>188</v>
      </c>
      <c r="X446" s="43"/>
      <c r="Y446" s="8"/>
      <c r="Z446" s="43"/>
      <c r="AA446" s="8"/>
      <c r="AB446" s="6"/>
      <c r="AC446" s="8"/>
      <c r="AD446" s="8"/>
      <c r="AE446" s="8"/>
      <c r="AF446" s="36"/>
      <c r="AG446" s="8"/>
      <c r="AH446" s="6"/>
      <c r="AI446" s="10"/>
      <c r="AJ446" s="10"/>
      <c r="AK446" s="10"/>
      <c r="AL446" s="6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8"/>
      <c r="BO446" s="6"/>
      <c r="BP446" s="6"/>
      <c r="BQ446" s="44"/>
      <c r="BR446" s="45"/>
      <c r="BS446" s="10"/>
      <c r="BT446" s="10"/>
      <c r="BU446" s="10"/>
      <c r="BV446" s="10"/>
      <c r="BW446" s="8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  <c r="DG446" s="10"/>
      <c r="DH446" s="10"/>
      <c r="DI446" s="10"/>
      <c r="DJ446" s="10"/>
      <c r="DK446" s="10"/>
      <c r="DL446" s="10"/>
      <c r="DM446" s="10"/>
      <c r="DN446" s="10"/>
      <c r="DO446" s="10"/>
      <c r="DP446" s="10"/>
      <c r="DQ446" s="10"/>
      <c r="DR446" s="10"/>
      <c r="DS446" s="10"/>
      <c r="DT446" s="10"/>
      <c r="DU446" s="10"/>
      <c r="DV446" s="10"/>
      <c r="DW446" s="10"/>
      <c r="DX446" s="10"/>
      <c r="DY446" s="10"/>
      <c r="DZ446" s="10"/>
      <c r="EA446" s="10"/>
      <c r="EB446" s="10"/>
      <c r="EC446" s="10"/>
      <c r="ED446" s="10"/>
      <c r="EE446" s="10"/>
      <c r="EF446" s="10"/>
      <c r="EG446" s="10"/>
      <c r="EH446" s="10"/>
      <c r="EI446" s="10"/>
      <c r="EJ446" s="10"/>
      <c r="EK446" s="10"/>
      <c r="EL446" s="10"/>
      <c r="EM446" s="10"/>
      <c r="EN446" s="10"/>
      <c r="EO446" s="10"/>
      <c r="EP446" s="10"/>
      <c r="EQ446" s="10"/>
    </row>
    <row r="447" spans="2:147" ht="18.75">
      <c r="B447" s="14"/>
      <c r="C447" s="32"/>
      <c r="D447" s="33"/>
      <c r="G447" s="14" t="s">
        <v>3060</v>
      </c>
      <c r="H447" s="14" t="s">
        <v>3061</v>
      </c>
      <c r="I447" s="14" t="s">
        <v>1494</v>
      </c>
      <c r="L447" s="14" t="s">
        <v>1572</v>
      </c>
      <c r="M447" s="32">
        <v>78729</v>
      </c>
      <c r="N447" s="41">
        <v>192</v>
      </c>
      <c r="O447" s="53">
        <v>10.904999999999999</v>
      </c>
      <c r="P447" s="31">
        <v>35262</v>
      </c>
      <c r="Q447" s="31">
        <v>35411</v>
      </c>
      <c r="R447" s="31"/>
      <c r="S447" s="32" t="s">
        <v>3062</v>
      </c>
      <c r="T447" s="32" t="s">
        <v>3063</v>
      </c>
      <c r="U447" s="32" t="s">
        <v>3338</v>
      </c>
      <c r="V447" s="32" t="s">
        <v>3558</v>
      </c>
      <c r="X447" s="43"/>
      <c r="Y447" s="8"/>
      <c r="Z447" s="43"/>
      <c r="AA447" s="8"/>
      <c r="AB447" s="6"/>
      <c r="AC447" s="8"/>
      <c r="AD447" s="8"/>
      <c r="AE447" s="8"/>
      <c r="AF447" s="36"/>
      <c r="AG447" s="8"/>
      <c r="AH447" s="6"/>
      <c r="AI447" s="10"/>
      <c r="AJ447" s="10"/>
      <c r="AK447" s="10"/>
      <c r="AL447" s="6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8"/>
      <c r="BO447" s="6"/>
      <c r="BP447" s="6"/>
      <c r="BQ447" s="44"/>
      <c r="BR447" s="45"/>
      <c r="BS447" s="10"/>
      <c r="BT447" s="10"/>
      <c r="BU447" s="10"/>
      <c r="BV447" s="10"/>
      <c r="BW447" s="8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  <c r="DG447" s="10"/>
      <c r="DH447" s="10"/>
      <c r="DI447" s="10"/>
      <c r="DJ447" s="10"/>
      <c r="DK447" s="10"/>
      <c r="DL447" s="10"/>
      <c r="DM447" s="10"/>
      <c r="DN447" s="10"/>
      <c r="DO447" s="10"/>
      <c r="DP447" s="10"/>
      <c r="DQ447" s="10"/>
      <c r="DR447" s="10"/>
      <c r="DS447" s="10"/>
      <c r="DT447" s="10"/>
      <c r="DU447" s="10"/>
      <c r="DV447" s="10"/>
      <c r="DW447" s="10"/>
      <c r="DX447" s="10"/>
      <c r="DY447" s="10"/>
      <c r="DZ447" s="10"/>
      <c r="EA447" s="10"/>
      <c r="EB447" s="10"/>
      <c r="EC447" s="10"/>
      <c r="ED447" s="10"/>
      <c r="EE447" s="10"/>
      <c r="EF447" s="10"/>
      <c r="EG447" s="10"/>
      <c r="EH447" s="10"/>
      <c r="EI447" s="10"/>
      <c r="EJ447" s="10"/>
      <c r="EK447" s="10"/>
      <c r="EL447" s="10"/>
      <c r="EM447" s="10"/>
      <c r="EN447" s="10"/>
      <c r="EO447" s="10"/>
      <c r="EP447" s="10"/>
      <c r="EQ447" s="10"/>
    </row>
    <row r="448" spans="2:147" ht="18.75">
      <c r="B448" s="14"/>
      <c r="C448" s="32"/>
      <c r="D448" s="33"/>
      <c r="G448" s="14" t="s">
        <v>3811</v>
      </c>
      <c r="H448" s="14" t="s">
        <v>937</v>
      </c>
      <c r="I448" s="14" t="s">
        <v>1495</v>
      </c>
      <c r="L448" s="14" t="s">
        <v>1573</v>
      </c>
      <c r="M448" s="32">
        <v>78729</v>
      </c>
      <c r="N448" s="41">
        <v>210</v>
      </c>
      <c r="O448" s="53">
        <v>10.14</v>
      </c>
      <c r="P448" s="31">
        <v>35457</v>
      </c>
      <c r="Q448" s="31" t="s">
        <v>418</v>
      </c>
      <c r="R448" s="31"/>
      <c r="S448" s="32" t="s">
        <v>2778</v>
      </c>
      <c r="T448" s="32" t="s">
        <v>2779</v>
      </c>
      <c r="U448" s="32" t="s">
        <v>2780</v>
      </c>
      <c r="V448" s="32" t="s">
        <v>3560</v>
      </c>
      <c r="X448" s="43"/>
      <c r="Y448" s="8"/>
      <c r="Z448" s="43"/>
      <c r="AA448" s="8"/>
      <c r="AB448" s="6"/>
      <c r="AC448" s="8"/>
      <c r="AD448" s="8"/>
      <c r="AE448" s="8"/>
      <c r="AF448" s="36"/>
      <c r="AG448" s="8"/>
      <c r="AH448" s="6"/>
      <c r="AI448" s="10"/>
      <c r="AJ448" s="10"/>
      <c r="AK448" s="10"/>
      <c r="AL448" s="6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8"/>
      <c r="BO448" s="6"/>
      <c r="BP448" s="6"/>
      <c r="BQ448" s="44"/>
      <c r="BR448" s="45"/>
      <c r="BS448" s="10"/>
      <c r="BT448" s="10"/>
      <c r="BU448" s="10"/>
      <c r="BV448" s="10"/>
      <c r="BW448" s="8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H448" s="10"/>
      <c r="DI448" s="10"/>
      <c r="DJ448" s="10"/>
      <c r="DK448" s="10"/>
      <c r="DL448" s="10"/>
      <c r="DM448" s="10"/>
      <c r="DN448" s="10"/>
      <c r="DO448" s="10"/>
      <c r="DP448" s="10"/>
      <c r="DQ448" s="10"/>
      <c r="DR448" s="10"/>
      <c r="DS448" s="10"/>
      <c r="DT448" s="10"/>
      <c r="DU448" s="10"/>
      <c r="DV448" s="10"/>
      <c r="DW448" s="10"/>
      <c r="DX448" s="10"/>
      <c r="DY448" s="10"/>
      <c r="DZ448" s="10"/>
      <c r="EA448" s="10"/>
      <c r="EB448" s="10"/>
      <c r="EC448" s="10"/>
      <c r="ED448" s="10"/>
      <c r="EE448" s="10"/>
      <c r="EF448" s="10"/>
      <c r="EG448" s="10"/>
      <c r="EH448" s="10"/>
      <c r="EI448" s="10"/>
      <c r="EJ448" s="10"/>
      <c r="EK448" s="10"/>
      <c r="EL448" s="10"/>
      <c r="EM448" s="10"/>
      <c r="EN448" s="10"/>
      <c r="EO448" s="10"/>
      <c r="EP448" s="10"/>
      <c r="EQ448" s="10"/>
    </row>
    <row r="449" spans="1:147" ht="18.75">
      <c r="B449" s="14"/>
      <c r="C449" s="32"/>
      <c r="D449" s="33"/>
      <c r="E449" s="33">
        <v>74938</v>
      </c>
      <c r="G449" s="14" t="s">
        <v>2781</v>
      </c>
      <c r="H449" s="14" t="s">
        <v>445</v>
      </c>
      <c r="I449" s="14" t="s">
        <v>446</v>
      </c>
      <c r="L449" s="14" t="s">
        <v>1574</v>
      </c>
      <c r="M449" s="32">
        <v>78753</v>
      </c>
      <c r="N449" s="41">
        <v>108</v>
      </c>
      <c r="O449" s="53">
        <v>7.0199999809265137</v>
      </c>
      <c r="P449" s="31">
        <v>36011</v>
      </c>
      <c r="Q449" s="31">
        <v>38092</v>
      </c>
      <c r="R449" s="31"/>
      <c r="S449" s="32" t="s">
        <v>447</v>
      </c>
      <c r="T449" s="32" t="s">
        <v>448</v>
      </c>
      <c r="U449" s="32" t="s">
        <v>3338</v>
      </c>
      <c r="V449" s="32" t="s">
        <v>3566</v>
      </c>
      <c r="X449" s="43"/>
      <c r="Y449" s="8"/>
      <c r="Z449" s="43"/>
      <c r="AA449" s="8"/>
      <c r="AB449" s="6"/>
      <c r="AC449" s="8"/>
      <c r="AD449" s="8"/>
      <c r="AE449" s="8"/>
      <c r="AF449" s="36"/>
      <c r="AG449" s="8"/>
      <c r="AH449" s="6"/>
      <c r="AI449" s="10"/>
      <c r="AJ449" s="10"/>
      <c r="AK449" s="10"/>
      <c r="AL449" s="6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8"/>
      <c r="BO449" s="6"/>
      <c r="BP449" s="6"/>
      <c r="BQ449" s="44"/>
      <c r="BR449" s="45"/>
      <c r="BS449" s="10"/>
      <c r="BT449" s="10"/>
      <c r="BU449" s="10"/>
      <c r="BV449" s="10"/>
      <c r="BW449" s="8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  <c r="DG449" s="10"/>
      <c r="DH449" s="10"/>
      <c r="DI449" s="10"/>
      <c r="DJ449" s="10"/>
      <c r="DK449" s="10"/>
      <c r="DL449" s="10"/>
      <c r="DM449" s="10"/>
      <c r="DN449" s="10"/>
      <c r="DO449" s="10"/>
      <c r="DP449" s="10"/>
      <c r="DQ449" s="10"/>
      <c r="DR449" s="10"/>
      <c r="DS449" s="10"/>
      <c r="DT449" s="10"/>
      <c r="DU449" s="10"/>
      <c r="DV449" s="10"/>
      <c r="DW449" s="10"/>
      <c r="DX449" s="10"/>
      <c r="DY449" s="10"/>
      <c r="DZ449" s="10"/>
      <c r="EA449" s="10"/>
      <c r="EB449" s="10"/>
      <c r="EC449" s="10"/>
      <c r="ED449" s="10"/>
      <c r="EE449" s="10"/>
      <c r="EF449" s="10"/>
      <c r="EG449" s="10"/>
      <c r="EH449" s="10"/>
      <c r="EI449" s="10"/>
      <c r="EJ449" s="10"/>
      <c r="EK449" s="10"/>
      <c r="EL449" s="10"/>
      <c r="EM449" s="10"/>
      <c r="EN449" s="10"/>
      <c r="EO449" s="10"/>
      <c r="EP449" s="10"/>
      <c r="EQ449" s="10"/>
    </row>
    <row r="450" spans="1:147" ht="18.75">
      <c r="B450" s="14"/>
      <c r="C450" s="32"/>
      <c r="D450" s="33"/>
      <c r="E450" s="132">
        <v>10528864</v>
      </c>
      <c r="F450" s="14"/>
      <c r="G450" s="133" t="s">
        <v>2596</v>
      </c>
      <c r="H450" s="133" t="s">
        <v>3256</v>
      </c>
      <c r="I450" s="133" t="s">
        <v>2597</v>
      </c>
      <c r="J450" s="134">
        <v>691334</v>
      </c>
      <c r="K450" s="14"/>
      <c r="L450" s="133"/>
      <c r="M450" s="134" t="s">
        <v>547</v>
      </c>
      <c r="N450" s="32">
        <v>14</v>
      </c>
      <c r="O450" s="136">
        <v>1.59</v>
      </c>
      <c r="P450" s="135">
        <v>40533</v>
      </c>
      <c r="Q450" s="135">
        <v>40718</v>
      </c>
      <c r="R450" s="32" t="s">
        <v>1670</v>
      </c>
      <c r="S450" s="134" t="s">
        <v>127</v>
      </c>
      <c r="T450" s="134" t="s">
        <v>1991</v>
      </c>
      <c r="U450" s="134" t="s">
        <v>178</v>
      </c>
      <c r="V450" s="32" t="s">
        <v>2581</v>
      </c>
      <c r="X450" s="43"/>
      <c r="Y450" s="8"/>
      <c r="Z450" s="43"/>
      <c r="AA450" s="8"/>
      <c r="AB450" s="6"/>
      <c r="AC450" s="8"/>
      <c r="AD450" s="8"/>
      <c r="AE450" s="8"/>
      <c r="AF450" s="36"/>
      <c r="AG450" s="8"/>
      <c r="AH450" s="6"/>
      <c r="AI450" s="10"/>
      <c r="AJ450" s="10"/>
      <c r="AK450" s="10"/>
      <c r="AL450" s="6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8"/>
      <c r="BO450" s="6"/>
      <c r="BP450" s="6"/>
      <c r="BQ450" s="44"/>
      <c r="BR450" s="45"/>
      <c r="BS450" s="10"/>
      <c r="BT450" s="10"/>
      <c r="BU450" s="10"/>
      <c r="BV450" s="10"/>
      <c r="BW450" s="8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  <c r="DH450" s="10"/>
      <c r="DI450" s="10"/>
      <c r="DJ450" s="10"/>
      <c r="DK450" s="10"/>
      <c r="DL450" s="10"/>
      <c r="DM450" s="10"/>
      <c r="DN450" s="10"/>
      <c r="DO450" s="10"/>
      <c r="DP450" s="10"/>
      <c r="DQ450" s="10"/>
      <c r="DR450" s="10"/>
      <c r="DS450" s="10"/>
      <c r="DT450" s="10"/>
      <c r="DU450" s="10"/>
      <c r="DV450" s="10"/>
      <c r="DW450" s="10"/>
      <c r="DX450" s="10"/>
      <c r="DY450" s="10"/>
      <c r="DZ450" s="10"/>
      <c r="EA450" s="10"/>
      <c r="EB450" s="10"/>
      <c r="EC450" s="10"/>
      <c r="ED450" s="10"/>
      <c r="EE450" s="10"/>
      <c r="EF450" s="10"/>
      <c r="EG450" s="10"/>
      <c r="EH450" s="10"/>
      <c r="EI450" s="10"/>
      <c r="EJ450" s="10"/>
      <c r="EK450" s="10"/>
      <c r="EL450" s="10"/>
      <c r="EM450" s="10"/>
      <c r="EN450" s="10"/>
      <c r="EO450" s="10"/>
      <c r="EP450" s="10"/>
      <c r="EQ450" s="10"/>
    </row>
    <row r="451" spans="1:147" ht="18.75">
      <c r="B451" s="137"/>
      <c r="C451" s="32"/>
      <c r="D451" s="33"/>
      <c r="G451" s="14" t="s">
        <v>450</v>
      </c>
      <c r="H451" s="14" t="s">
        <v>451</v>
      </c>
      <c r="I451" s="14" t="s">
        <v>452</v>
      </c>
      <c r="L451" s="14" t="s">
        <v>1575</v>
      </c>
      <c r="M451" s="32">
        <v>78741</v>
      </c>
      <c r="N451" s="41">
        <v>498</v>
      </c>
      <c r="O451" s="53">
        <v>45.12</v>
      </c>
      <c r="P451" s="31">
        <v>35248</v>
      </c>
      <c r="Q451" s="31">
        <v>35459</v>
      </c>
      <c r="R451" s="31"/>
      <c r="S451" s="32" t="s">
        <v>453</v>
      </c>
      <c r="T451" s="32" t="s">
        <v>775</v>
      </c>
      <c r="U451" s="32" t="s">
        <v>3338</v>
      </c>
      <c r="V451" s="32" t="s">
        <v>3558</v>
      </c>
      <c r="X451" s="43"/>
      <c r="Y451" s="8"/>
      <c r="Z451" s="43"/>
      <c r="AA451" s="8"/>
      <c r="AB451" s="6"/>
      <c r="AC451" s="8"/>
      <c r="AD451" s="8"/>
      <c r="AE451" s="8"/>
      <c r="AF451" s="36"/>
      <c r="AG451" s="8"/>
      <c r="AH451" s="6"/>
      <c r="AI451" s="10"/>
      <c r="AJ451" s="10"/>
      <c r="AK451" s="10"/>
      <c r="AL451" s="6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8"/>
      <c r="BO451" s="6"/>
      <c r="BP451" s="6"/>
      <c r="BQ451" s="44"/>
      <c r="BR451" s="45"/>
      <c r="BS451" s="10"/>
      <c r="BT451" s="10"/>
      <c r="BU451" s="10"/>
      <c r="BV451" s="10"/>
      <c r="BW451" s="8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  <c r="DJ451" s="10"/>
      <c r="DK451" s="10"/>
      <c r="DL451" s="10"/>
      <c r="DM451" s="10"/>
      <c r="DN451" s="10"/>
      <c r="DO451" s="10"/>
      <c r="DP451" s="10"/>
      <c r="DQ451" s="10"/>
      <c r="DR451" s="10"/>
      <c r="DS451" s="10"/>
      <c r="DT451" s="10"/>
      <c r="DU451" s="10"/>
      <c r="DV451" s="10"/>
      <c r="DW451" s="10"/>
      <c r="DX451" s="10"/>
      <c r="DY451" s="10"/>
      <c r="DZ451" s="10"/>
      <c r="EA451" s="10"/>
      <c r="EB451" s="10"/>
      <c r="EC451" s="10"/>
      <c r="ED451" s="10"/>
      <c r="EE451" s="10"/>
      <c r="EF451" s="10"/>
      <c r="EG451" s="10"/>
      <c r="EH451" s="10"/>
      <c r="EI451" s="10"/>
      <c r="EJ451" s="10"/>
      <c r="EK451" s="10"/>
      <c r="EL451" s="10"/>
      <c r="EM451" s="10"/>
      <c r="EN451" s="10"/>
      <c r="EO451" s="10"/>
      <c r="EP451" s="10"/>
      <c r="EQ451" s="10"/>
    </row>
    <row r="452" spans="1:147" ht="18.75">
      <c r="A452" s="132"/>
      <c r="B452" s="14"/>
      <c r="C452" s="133"/>
      <c r="D452" s="33"/>
      <c r="G452" s="14" t="s">
        <v>454</v>
      </c>
      <c r="H452" s="14" t="s">
        <v>455</v>
      </c>
      <c r="I452" s="14" t="s">
        <v>1540</v>
      </c>
      <c r="L452" s="14" t="s">
        <v>2489</v>
      </c>
      <c r="M452" s="32">
        <v>78759</v>
      </c>
      <c r="N452" s="41">
        <v>358</v>
      </c>
      <c r="O452" s="53">
        <v>20.5</v>
      </c>
      <c r="P452" s="31">
        <v>33980</v>
      </c>
      <c r="Q452" s="31">
        <v>34123</v>
      </c>
      <c r="R452" s="31"/>
      <c r="S452" s="32" t="s">
        <v>4343</v>
      </c>
      <c r="T452" s="32" t="s">
        <v>2907</v>
      </c>
      <c r="U452" s="32" t="s">
        <v>3338</v>
      </c>
      <c r="V452" s="32" t="s">
        <v>1281</v>
      </c>
      <c r="X452" s="43"/>
      <c r="Y452" s="8"/>
      <c r="Z452" s="43"/>
      <c r="AA452" s="8"/>
      <c r="AB452" s="6"/>
      <c r="AC452" s="8"/>
      <c r="AD452" s="8"/>
      <c r="AE452" s="8"/>
      <c r="AF452" s="36"/>
      <c r="AG452" s="8"/>
      <c r="AH452" s="6"/>
      <c r="AI452" s="10"/>
      <c r="AJ452" s="10"/>
      <c r="AK452" s="10"/>
      <c r="AL452" s="6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8"/>
      <c r="BO452" s="6"/>
      <c r="BP452" s="6"/>
      <c r="BQ452" s="44"/>
      <c r="BR452" s="45"/>
      <c r="BS452" s="10"/>
      <c r="BT452" s="10"/>
      <c r="BU452" s="10"/>
      <c r="BV452" s="10"/>
      <c r="BW452" s="8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  <c r="DC452" s="10"/>
      <c r="DD452" s="10"/>
      <c r="DE452" s="10"/>
      <c r="DF452" s="10"/>
      <c r="DG452" s="10"/>
      <c r="DH452" s="10"/>
      <c r="DI452" s="10"/>
      <c r="DJ452" s="10"/>
      <c r="DK452" s="10"/>
      <c r="DL452" s="10"/>
      <c r="DM452" s="10"/>
      <c r="DN452" s="10"/>
      <c r="DO452" s="10"/>
      <c r="DP452" s="10"/>
      <c r="DQ452" s="10"/>
      <c r="DR452" s="10"/>
      <c r="DS452" s="10"/>
      <c r="DT452" s="10"/>
      <c r="DU452" s="10"/>
      <c r="DV452" s="10"/>
      <c r="DW452" s="10"/>
      <c r="DX452" s="10"/>
      <c r="DY452" s="10"/>
      <c r="DZ452" s="10"/>
      <c r="EA452" s="10"/>
      <c r="EB452" s="10"/>
      <c r="EC452" s="10"/>
      <c r="ED452" s="10"/>
      <c r="EE452" s="10"/>
      <c r="EF452" s="10"/>
      <c r="EG452" s="10"/>
      <c r="EH452" s="10"/>
      <c r="EI452" s="10"/>
      <c r="EJ452" s="10"/>
      <c r="EK452" s="10"/>
      <c r="EL452" s="10"/>
      <c r="EM452" s="10"/>
      <c r="EN452" s="10"/>
      <c r="EO452" s="10"/>
      <c r="EP452" s="10"/>
      <c r="EQ452" s="10"/>
    </row>
    <row r="453" spans="1:147" ht="18.75">
      <c r="B453" s="14"/>
      <c r="C453" s="32"/>
      <c r="D453" s="33"/>
      <c r="E453" s="33" t="s">
        <v>2167</v>
      </c>
      <c r="G453" s="14" t="s">
        <v>2374</v>
      </c>
      <c r="H453" s="14" t="s">
        <v>3776</v>
      </c>
      <c r="I453" s="14" t="s">
        <v>183</v>
      </c>
      <c r="J453" s="32">
        <v>3074267</v>
      </c>
      <c r="L453" s="14" t="s">
        <v>2375</v>
      </c>
      <c r="M453" s="32">
        <v>78727</v>
      </c>
      <c r="N453" s="32">
        <v>48</v>
      </c>
      <c r="O453" s="53">
        <v>12.28</v>
      </c>
      <c r="P453" s="31">
        <v>37448</v>
      </c>
      <c r="Q453" s="115">
        <v>39183</v>
      </c>
      <c r="R453" s="32" t="s">
        <v>4365</v>
      </c>
      <c r="S453" s="32" t="s">
        <v>2168</v>
      </c>
      <c r="T453" s="32" t="s">
        <v>2376</v>
      </c>
      <c r="U453" s="94" t="s">
        <v>914</v>
      </c>
      <c r="V453" s="32" t="s">
        <v>3774</v>
      </c>
      <c r="X453" s="43"/>
      <c r="Y453" s="8"/>
      <c r="Z453" s="43"/>
      <c r="AA453" s="8"/>
      <c r="AB453" s="6"/>
      <c r="AC453" s="8"/>
      <c r="AD453" s="8"/>
      <c r="AE453" s="8"/>
      <c r="AF453" s="36"/>
      <c r="AG453" s="8"/>
      <c r="AH453" s="6"/>
      <c r="AI453" s="10"/>
      <c r="AJ453" s="10"/>
      <c r="AK453" s="10"/>
      <c r="AL453" s="6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8"/>
      <c r="BO453" s="6"/>
      <c r="BP453" s="6"/>
      <c r="BQ453" s="44"/>
      <c r="BR453" s="45"/>
      <c r="BS453" s="10"/>
      <c r="BT453" s="10"/>
      <c r="BU453" s="10"/>
      <c r="BV453" s="10"/>
      <c r="BW453" s="8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  <c r="CZ453" s="10"/>
      <c r="DA453" s="10"/>
      <c r="DB453" s="10"/>
      <c r="DC453" s="10"/>
      <c r="DD453" s="10"/>
      <c r="DE453" s="10"/>
      <c r="DF453" s="10"/>
      <c r="DG453" s="10"/>
      <c r="DH453" s="10"/>
      <c r="DI453" s="10"/>
      <c r="DJ453" s="10"/>
      <c r="DK453" s="10"/>
      <c r="DL453" s="10"/>
      <c r="DM453" s="10"/>
      <c r="DN453" s="10"/>
      <c r="DO453" s="10"/>
      <c r="DP453" s="10"/>
      <c r="DQ453" s="10"/>
      <c r="DR453" s="10"/>
      <c r="DS453" s="10"/>
      <c r="DT453" s="10"/>
      <c r="DU453" s="10"/>
      <c r="DV453" s="10"/>
      <c r="DW453" s="10"/>
      <c r="DX453" s="10"/>
      <c r="DY453" s="10"/>
      <c r="DZ453" s="10"/>
      <c r="EA453" s="10"/>
      <c r="EB453" s="10"/>
      <c r="EC453" s="10"/>
      <c r="ED453" s="10"/>
      <c r="EE453" s="10"/>
      <c r="EF453" s="10"/>
      <c r="EG453" s="10"/>
      <c r="EH453" s="10"/>
      <c r="EI453" s="10"/>
      <c r="EJ453" s="10"/>
      <c r="EK453" s="10"/>
      <c r="EL453" s="10"/>
      <c r="EM453" s="10"/>
      <c r="EN453" s="10"/>
      <c r="EO453" s="10"/>
      <c r="EP453" s="10"/>
      <c r="EQ453" s="10"/>
    </row>
    <row r="454" spans="1:147" ht="18.75">
      <c r="B454" s="14"/>
      <c r="C454" s="32"/>
      <c r="D454" s="33"/>
      <c r="G454" s="14" t="s">
        <v>1541</v>
      </c>
      <c r="H454" s="14" t="s">
        <v>3573</v>
      </c>
      <c r="I454" s="14" t="s">
        <v>3290</v>
      </c>
      <c r="L454" s="14" t="s">
        <v>2490</v>
      </c>
      <c r="M454" s="32">
        <v>78741</v>
      </c>
      <c r="N454" s="41">
        <v>308</v>
      </c>
      <c r="O454" s="53">
        <v>14</v>
      </c>
      <c r="P454" s="31" t="s">
        <v>418</v>
      </c>
      <c r="Q454" s="31" t="s">
        <v>418</v>
      </c>
      <c r="R454" s="31"/>
      <c r="S454" s="32" t="s">
        <v>1542</v>
      </c>
      <c r="U454" s="32" t="s">
        <v>3338</v>
      </c>
      <c r="V454" s="32" t="s">
        <v>3560</v>
      </c>
      <c r="X454" s="43"/>
      <c r="Y454" s="8"/>
      <c r="Z454" s="43"/>
      <c r="AA454" s="8"/>
      <c r="AB454" s="6"/>
      <c r="AC454" s="8"/>
      <c r="AD454" s="8"/>
      <c r="AE454" s="8"/>
      <c r="AF454" s="36"/>
      <c r="AG454" s="8"/>
      <c r="AH454" s="6"/>
      <c r="AI454" s="10"/>
      <c r="AJ454" s="10"/>
      <c r="AK454" s="10"/>
      <c r="AL454" s="6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8"/>
      <c r="BO454" s="6"/>
      <c r="BP454" s="6"/>
      <c r="BQ454" s="44"/>
      <c r="BR454" s="45"/>
      <c r="BS454" s="10"/>
      <c r="BT454" s="10"/>
      <c r="BU454" s="10"/>
      <c r="BV454" s="10"/>
      <c r="BW454" s="8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0"/>
      <c r="DC454" s="10"/>
      <c r="DD454" s="10"/>
      <c r="DE454" s="10"/>
      <c r="DF454" s="10"/>
      <c r="DG454" s="10"/>
      <c r="DH454" s="10"/>
      <c r="DI454" s="10"/>
      <c r="DJ454" s="10"/>
      <c r="DK454" s="10"/>
      <c r="DL454" s="10"/>
      <c r="DM454" s="10"/>
      <c r="DN454" s="10"/>
      <c r="DO454" s="10"/>
      <c r="DP454" s="10"/>
      <c r="DQ454" s="10"/>
      <c r="DR454" s="10"/>
      <c r="DS454" s="10"/>
      <c r="DT454" s="10"/>
      <c r="DU454" s="10"/>
      <c r="DV454" s="10"/>
      <c r="DW454" s="10"/>
      <c r="DX454" s="10"/>
      <c r="DY454" s="10"/>
      <c r="DZ454" s="10"/>
      <c r="EA454" s="10"/>
      <c r="EB454" s="10"/>
      <c r="EC454" s="10"/>
      <c r="ED454" s="10"/>
      <c r="EE454" s="10"/>
      <c r="EF454" s="10"/>
      <c r="EG454" s="10"/>
      <c r="EH454" s="10"/>
      <c r="EI454" s="10"/>
      <c r="EJ454" s="10"/>
      <c r="EK454" s="10"/>
      <c r="EL454" s="10"/>
      <c r="EM454" s="10"/>
      <c r="EN454" s="10"/>
      <c r="EO454" s="10"/>
      <c r="EP454" s="10"/>
      <c r="EQ454" s="10"/>
    </row>
    <row r="455" spans="1:147" ht="18.75">
      <c r="B455" s="14"/>
      <c r="C455" s="32"/>
      <c r="D455" s="33"/>
      <c r="G455" s="14" t="s">
        <v>2569</v>
      </c>
      <c r="H455" s="14" t="s">
        <v>1544</v>
      </c>
      <c r="I455" s="14" t="s">
        <v>449</v>
      </c>
      <c r="L455" s="14" t="s">
        <v>2491</v>
      </c>
      <c r="M455" s="32">
        <v>78613</v>
      </c>
      <c r="N455" s="41">
        <v>200</v>
      </c>
      <c r="O455" s="53">
        <v>11.75</v>
      </c>
      <c r="P455" s="31" t="s">
        <v>418</v>
      </c>
      <c r="Q455" s="31" t="s">
        <v>418</v>
      </c>
      <c r="R455" s="31"/>
      <c r="S455" s="32" t="s">
        <v>1545</v>
      </c>
      <c r="T455" s="32" t="s">
        <v>1546</v>
      </c>
      <c r="U455" s="32" t="s">
        <v>3338</v>
      </c>
      <c r="V455" s="32" t="s">
        <v>3557</v>
      </c>
      <c r="X455" s="43"/>
      <c r="Y455" s="8"/>
      <c r="Z455" s="43"/>
      <c r="AA455" s="8"/>
      <c r="AB455" s="6"/>
      <c r="AC455" s="8"/>
      <c r="AD455" s="8"/>
      <c r="AE455" s="8"/>
      <c r="AF455" s="36"/>
      <c r="AG455" s="8"/>
      <c r="AH455" s="6"/>
      <c r="AI455" s="10"/>
      <c r="AJ455" s="10"/>
      <c r="AK455" s="10"/>
      <c r="AL455" s="6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8"/>
      <c r="BO455" s="6"/>
      <c r="BP455" s="6"/>
      <c r="BQ455" s="44"/>
      <c r="BR455" s="45"/>
      <c r="BS455" s="10"/>
      <c r="BT455" s="10"/>
      <c r="BU455" s="10"/>
      <c r="BV455" s="10"/>
      <c r="BW455" s="8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  <c r="DG455" s="10"/>
      <c r="DH455" s="10"/>
      <c r="DI455" s="10"/>
      <c r="DJ455" s="10"/>
      <c r="DK455" s="10"/>
      <c r="DL455" s="10"/>
      <c r="DM455" s="10"/>
      <c r="DN455" s="10"/>
      <c r="DO455" s="10"/>
      <c r="DP455" s="10"/>
      <c r="DQ455" s="10"/>
      <c r="DR455" s="10"/>
      <c r="DS455" s="10"/>
      <c r="DT455" s="10"/>
      <c r="DU455" s="10"/>
      <c r="DV455" s="10"/>
      <c r="DW455" s="10"/>
      <c r="DX455" s="10"/>
      <c r="DY455" s="10"/>
      <c r="DZ455" s="10"/>
      <c r="EA455" s="10"/>
      <c r="EB455" s="10"/>
      <c r="EC455" s="10"/>
      <c r="ED455" s="10"/>
      <c r="EE455" s="10"/>
      <c r="EF455" s="10"/>
      <c r="EG455" s="10"/>
      <c r="EH455" s="10"/>
      <c r="EI455" s="10"/>
      <c r="EJ455" s="10"/>
      <c r="EK455" s="10"/>
      <c r="EL455" s="10"/>
      <c r="EM455" s="10"/>
      <c r="EN455" s="10"/>
      <c r="EO455" s="10"/>
      <c r="EP455" s="10"/>
      <c r="EQ455" s="10"/>
    </row>
    <row r="456" spans="1:147" ht="18.75">
      <c r="B456" s="14"/>
      <c r="C456" s="32"/>
      <c r="D456" s="33"/>
      <c r="G456" s="14" t="s">
        <v>2569</v>
      </c>
      <c r="H456" s="14" t="s">
        <v>1547</v>
      </c>
      <c r="I456" s="14" t="s">
        <v>449</v>
      </c>
      <c r="L456" s="14" t="s">
        <v>2491</v>
      </c>
      <c r="M456" s="32">
        <v>78613</v>
      </c>
      <c r="N456" s="41">
        <v>20</v>
      </c>
      <c r="O456" s="53">
        <v>12.15</v>
      </c>
      <c r="P456" s="31" t="s">
        <v>418</v>
      </c>
      <c r="Q456" s="31" t="s">
        <v>418</v>
      </c>
      <c r="R456" s="31"/>
      <c r="S456" s="32" t="s">
        <v>1545</v>
      </c>
      <c r="T456" s="32" t="s">
        <v>1546</v>
      </c>
      <c r="U456" s="32" t="s">
        <v>3338</v>
      </c>
      <c r="V456" s="32" t="s">
        <v>3565</v>
      </c>
      <c r="X456" s="43"/>
      <c r="Y456" s="8"/>
      <c r="Z456" s="43"/>
      <c r="AA456" s="8"/>
      <c r="AB456" s="6"/>
      <c r="AC456" s="8"/>
      <c r="AD456" s="8"/>
      <c r="AE456" s="8"/>
      <c r="AF456" s="36"/>
      <c r="AG456" s="8"/>
      <c r="AH456" s="6"/>
      <c r="AI456" s="10"/>
      <c r="AJ456" s="10"/>
      <c r="AK456" s="10"/>
      <c r="AL456" s="6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8"/>
      <c r="BO456" s="6"/>
      <c r="BP456" s="6"/>
      <c r="BQ456" s="44"/>
      <c r="BR456" s="45"/>
      <c r="BS456" s="10"/>
      <c r="BT456" s="10"/>
      <c r="BU456" s="10"/>
      <c r="BV456" s="10"/>
      <c r="BW456" s="8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  <c r="DG456" s="10"/>
      <c r="DH456" s="10"/>
      <c r="DI456" s="10"/>
      <c r="DJ456" s="10"/>
      <c r="DK456" s="10"/>
      <c r="DL456" s="10"/>
      <c r="DM456" s="10"/>
      <c r="DN456" s="10"/>
      <c r="DO456" s="10"/>
      <c r="DP456" s="10"/>
      <c r="DQ456" s="10"/>
      <c r="DR456" s="10"/>
      <c r="DS456" s="10"/>
      <c r="DT456" s="10"/>
      <c r="DU456" s="10"/>
      <c r="DV456" s="10"/>
      <c r="DW456" s="10"/>
      <c r="DX456" s="10"/>
      <c r="DY456" s="10"/>
      <c r="DZ456" s="10"/>
      <c r="EA456" s="10"/>
      <c r="EB456" s="10"/>
      <c r="EC456" s="10"/>
      <c r="ED456" s="10"/>
      <c r="EE456" s="10"/>
      <c r="EF456" s="10"/>
      <c r="EG456" s="10"/>
      <c r="EH456" s="10"/>
      <c r="EI456" s="10"/>
      <c r="EJ456" s="10"/>
      <c r="EK456" s="10"/>
      <c r="EL456" s="10"/>
      <c r="EM456" s="10"/>
      <c r="EN456" s="10"/>
      <c r="EO456" s="10"/>
      <c r="EP456" s="10"/>
      <c r="EQ456" s="10"/>
    </row>
    <row r="457" spans="1:147" ht="18.75">
      <c r="B457" s="14"/>
      <c r="C457" s="32"/>
      <c r="D457" s="33"/>
      <c r="E457" s="132">
        <v>10149720</v>
      </c>
      <c r="F457" s="14"/>
      <c r="G457" s="133" t="s">
        <v>3746</v>
      </c>
      <c r="H457" s="133" t="s">
        <v>3577</v>
      </c>
      <c r="I457" s="14" t="s">
        <v>1030</v>
      </c>
      <c r="J457" s="32">
        <v>3351570</v>
      </c>
      <c r="K457" s="134">
        <v>288536</v>
      </c>
      <c r="L457" s="133" t="s">
        <v>3747</v>
      </c>
      <c r="M457" s="134">
        <v>78757</v>
      </c>
      <c r="N457" s="134">
        <v>5</v>
      </c>
      <c r="O457" s="142">
        <v>0.30599999999999999</v>
      </c>
      <c r="P457" s="135">
        <v>39584</v>
      </c>
      <c r="Q457" s="135">
        <v>39960</v>
      </c>
      <c r="R457" s="134" t="s">
        <v>1670</v>
      </c>
      <c r="S457" s="134" t="s">
        <v>2274</v>
      </c>
      <c r="T457" s="32" t="s">
        <v>2252</v>
      </c>
      <c r="U457" s="32" t="s">
        <v>3338</v>
      </c>
      <c r="V457" s="32" t="s">
        <v>270</v>
      </c>
      <c r="X457" s="43"/>
      <c r="Y457" s="8"/>
      <c r="Z457" s="43"/>
      <c r="AA457" s="8"/>
      <c r="AB457" s="6"/>
      <c r="AC457" s="8"/>
      <c r="AD457" s="8"/>
      <c r="AE457" s="8"/>
      <c r="AF457" s="36"/>
      <c r="AG457" s="8"/>
      <c r="AH457" s="6"/>
      <c r="AI457" s="10"/>
      <c r="AJ457" s="10"/>
      <c r="AK457" s="10"/>
      <c r="AL457" s="6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8"/>
      <c r="BO457" s="6"/>
      <c r="BP457" s="6"/>
      <c r="BQ457" s="44"/>
      <c r="BR457" s="45"/>
      <c r="BS457" s="10"/>
      <c r="BT457" s="10"/>
      <c r="BU457" s="10"/>
      <c r="BV457" s="10"/>
      <c r="BW457" s="8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  <c r="CZ457" s="10"/>
      <c r="DA457" s="10"/>
      <c r="DB457" s="10"/>
      <c r="DC457" s="10"/>
      <c r="DD457" s="10"/>
      <c r="DE457" s="10"/>
      <c r="DF457" s="10"/>
      <c r="DG457" s="10"/>
      <c r="DH457" s="10"/>
      <c r="DI457" s="10"/>
      <c r="DJ457" s="10"/>
      <c r="DK457" s="10"/>
      <c r="DL457" s="10"/>
      <c r="DM457" s="10"/>
      <c r="DN457" s="10"/>
      <c r="DO457" s="10"/>
      <c r="DP457" s="10"/>
      <c r="DQ457" s="10"/>
      <c r="DR457" s="10"/>
      <c r="DS457" s="10"/>
      <c r="DT457" s="10"/>
      <c r="DU457" s="10"/>
      <c r="DV457" s="10"/>
      <c r="DW457" s="10"/>
      <c r="DX457" s="10"/>
      <c r="DY457" s="10"/>
      <c r="DZ457" s="10"/>
      <c r="EA457" s="10"/>
      <c r="EB457" s="10"/>
      <c r="EC457" s="10"/>
      <c r="ED457" s="10"/>
      <c r="EE457" s="10"/>
      <c r="EF457" s="10"/>
      <c r="EG457" s="10"/>
      <c r="EH457" s="10"/>
      <c r="EI457" s="10"/>
      <c r="EJ457" s="10"/>
      <c r="EK457" s="10"/>
      <c r="EL457" s="10"/>
      <c r="EM457" s="10"/>
      <c r="EN457" s="10"/>
      <c r="EO457" s="10"/>
      <c r="EP457" s="10"/>
      <c r="EQ457" s="10"/>
    </row>
    <row r="458" spans="1:147" ht="18.75">
      <c r="B458" s="14"/>
      <c r="C458" s="32"/>
      <c r="D458" s="33"/>
      <c r="E458" s="33">
        <v>173253</v>
      </c>
      <c r="G458" s="14" t="s">
        <v>1092</v>
      </c>
      <c r="H458" s="14" t="s">
        <v>3624</v>
      </c>
      <c r="I458" s="14" t="s">
        <v>3625</v>
      </c>
      <c r="L458" s="14" t="s">
        <v>2492</v>
      </c>
      <c r="M458" s="32">
        <v>78660</v>
      </c>
      <c r="N458" s="41">
        <v>574</v>
      </c>
      <c r="O458" s="53">
        <v>25.66</v>
      </c>
      <c r="P458" s="31">
        <v>36998</v>
      </c>
      <c r="Q458" s="31">
        <v>37187</v>
      </c>
      <c r="R458" s="31"/>
      <c r="S458" s="32" t="s">
        <v>3626</v>
      </c>
      <c r="T458" s="32" t="s">
        <v>3627</v>
      </c>
      <c r="U458" s="32" t="s">
        <v>562</v>
      </c>
      <c r="V458" s="32" t="s">
        <v>1090</v>
      </c>
      <c r="X458" s="43"/>
      <c r="Y458" s="8"/>
      <c r="Z458" s="43"/>
      <c r="AA458" s="8"/>
      <c r="AB458" s="6"/>
      <c r="AC458" s="8"/>
      <c r="AD458" s="8"/>
      <c r="AE458" s="8"/>
      <c r="AF458" s="36"/>
      <c r="AG458" s="8"/>
      <c r="AH458" s="6"/>
      <c r="AI458" s="10"/>
      <c r="AJ458" s="10"/>
      <c r="AK458" s="10"/>
      <c r="AL458" s="6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8"/>
      <c r="BO458" s="6"/>
      <c r="BP458" s="6"/>
      <c r="BQ458" s="44"/>
      <c r="BR458" s="45"/>
      <c r="BS458" s="10"/>
      <c r="BT458" s="10"/>
      <c r="BU458" s="10"/>
      <c r="BV458" s="10"/>
      <c r="BW458" s="8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  <c r="CX458" s="10"/>
      <c r="CY458" s="10"/>
      <c r="CZ458" s="10"/>
      <c r="DA458" s="10"/>
      <c r="DB458" s="10"/>
      <c r="DC458" s="10"/>
      <c r="DD458" s="10"/>
      <c r="DE458" s="10"/>
      <c r="DF458" s="10"/>
      <c r="DG458" s="10"/>
      <c r="DH458" s="10"/>
      <c r="DI458" s="10"/>
      <c r="DJ458" s="10"/>
      <c r="DK458" s="10"/>
      <c r="DL458" s="10"/>
      <c r="DM458" s="10"/>
      <c r="DN458" s="10"/>
      <c r="DO458" s="10"/>
      <c r="DP458" s="10"/>
      <c r="DQ458" s="10"/>
      <c r="DR458" s="10"/>
      <c r="DS458" s="10"/>
      <c r="DT458" s="10"/>
      <c r="DU458" s="10"/>
      <c r="DV458" s="10"/>
      <c r="DW458" s="10"/>
      <c r="DX458" s="10"/>
      <c r="DY458" s="10"/>
      <c r="DZ458" s="10"/>
      <c r="EA458" s="10"/>
      <c r="EB458" s="10"/>
      <c r="EC458" s="10"/>
      <c r="ED458" s="10"/>
      <c r="EE458" s="10"/>
      <c r="EF458" s="10"/>
      <c r="EG458" s="10"/>
      <c r="EH458" s="10"/>
      <c r="EI458" s="10"/>
      <c r="EJ458" s="10"/>
      <c r="EK458" s="10"/>
      <c r="EL458" s="10"/>
      <c r="EM458" s="10"/>
      <c r="EN458" s="10"/>
      <c r="EO458" s="10"/>
      <c r="EP458" s="10"/>
      <c r="EQ458" s="10"/>
    </row>
    <row r="459" spans="1:147" ht="18.75">
      <c r="B459" s="132"/>
      <c r="C459" s="14"/>
      <c r="D459" s="133"/>
      <c r="E459" s="33">
        <v>165900</v>
      </c>
      <c r="G459" s="14" t="s">
        <v>2426</v>
      </c>
      <c r="H459" s="14" t="s">
        <v>1025</v>
      </c>
      <c r="I459" s="14" t="s">
        <v>3604</v>
      </c>
      <c r="L459" s="14" t="s">
        <v>4364</v>
      </c>
      <c r="M459" s="32">
        <v>78745</v>
      </c>
      <c r="N459" s="41">
        <v>528</v>
      </c>
      <c r="O459" s="53">
        <v>26.7</v>
      </c>
      <c r="P459" s="31">
        <v>36790</v>
      </c>
      <c r="Q459" s="31">
        <v>37000</v>
      </c>
      <c r="R459" s="31"/>
      <c r="S459" s="32" t="s">
        <v>4234</v>
      </c>
      <c r="T459" s="32" t="s">
        <v>3630</v>
      </c>
      <c r="U459" s="32" t="s">
        <v>3338</v>
      </c>
      <c r="V459" s="32" t="s">
        <v>1768</v>
      </c>
      <c r="X459" s="43"/>
      <c r="Y459" s="8"/>
      <c r="Z459" s="43"/>
      <c r="AA459" s="8"/>
      <c r="AB459" s="6"/>
      <c r="AC459" s="8"/>
      <c r="AD459" s="8"/>
      <c r="AE459" s="8"/>
      <c r="AF459" s="36"/>
      <c r="AG459" s="8"/>
      <c r="AH459" s="6"/>
      <c r="AI459" s="10"/>
      <c r="AJ459" s="10"/>
      <c r="AK459" s="10"/>
      <c r="AL459" s="6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8"/>
      <c r="BO459" s="6"/>
      <c r="BP459" s="6"/>
      <c r="BQ459" s="44"/>
      <c r="BR459" s="45"/>
      <c r="BS459" s="10"/>
      <c r="BT459" s="10"/>
      <c r="BU459" s="10"/>
      <c r="BV459" s="10"/>
      <c r="BW459" s="8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  <c r="CZ459" s="10"/>
      <c r="DA459" s="10"/>
      <c r="DB459" s="10"/>
      <c r="DC459" s="10"/>
      <c r="DD459" s="10"/>
      <c r="DE459" s="10"/>
      <c r="DF459" s="10"/>
      <c r="DG459" s="10"/>
      <c r="DH459" s="10"/>
      <c r="DI459" s="10"/>
      <c r="DJ459" s="10"/>
      <c r="DK459" s="10"/>
      <c r="DL459" s="10"/>
      <c r="DM459" s="10"/>
      <c r="DN459" s="10"/>
      <c r="DO459" s="10"/>
      <c r="DP459" s="10"/>
      <c r="DQ459" s="10"/>
      <c r="DR459" s="10"/>
      <c r="DS459" s="10"/>
      <c r="DT459" s="10"/>
      <c r="DU459" s="10"/>
      <c r="DV459" s="10"/>
      <c r="DW459" s="10"/>
      <c r="DX459" s="10"/>
      <c r="DY459" s="10"/>
      <c r="DZ459" s="10"/>
      <c r="EA459" s="10"/>
      <c r="EB459" s="10"/>
      <c r="EC459" s="10"/>
      <c r="ED459" s="10"/>
      <c r="EE459" s="10"/>
      <c r="EF459" s="10"/>
      <c r="EG459" s="10"/>
      <c r="EH459" s="10"/>
      <c r="EI459" s="10"/>
      <c r="EJ459" s="10"/>
      <c r="EK459" s="10"/>
      <c r="EL459" s="10"/>
      <c r="EM459" s="10"/>
      <c r="EN459" s="10"/>
      <c r="EO459" s="10"/>
      <c r="EP459" s="10"/>
      <c r="EQ459" s="10"/>
    </row>
    <row r="460" spans="1:147" ht="18.75">
      <c r="B460" s="14"/>
      <c r="C460" s="32"/>
      <c r="D460" s="33"/>
      <c r="E460" s="33">
        <v>10049768</v>
      </c>
      <c r="G460" s="14" t="s">
        <v>2379</v>
      </c>
      <c r="H460" s="14" t="s">
        <v>1354</v>
      </c>
      <c r="I460" s="14" t="s">
        <v>2380</v>
      </c>
      <c r="J460" s="32">
        <v>170612</v>
      </c>
      <c r="L460" s="35"/>
      <c r="M460" s="32" t="s">
        <v>4109</v>
      </c>
      <c r="N460" s="93">
        <v>8</v>
      </c>
      <c r="O460" s="100">
        <v>0.4</v>
      </c>
      <c r="P460" s="59">
        <v>39269</v>
      </c>
      <c r="Q460" s="59">
        <v>39615</v>
      </c>
      <c r="R460" s="94" t="s">
        <v>4365</v>
      </c>
      <c r="S460" s="94" t="s">
        <v>1658</v>
      </c>
      <c r="T460" s="32" t="s">
        <v>3251</v>
      </c>
      <c r="U460" s="32" t="s">
        <v>178</v>
      </c>
      <c r="V460" s="94" t="s">
        <v>4108</v>
      </c>
      <c r="X460" s="43"/>
      <c r="Y460" s="8"/>
      <c r="Z460" s="43"/>
      <c r="AA460" s="8"/>
      <c r="AB460" s="6"/>
      <c r="AC460" s="8"/>
      <c r="AD460" s="8"/>
      <c r="AE460" s="8"/>
      <c r="AF460" s="36"/>
      <c r="AG460" s="8"/>
      <c r="AH460" s="6"/>
      <c r="AI460" s="10"/>
      <c r="AJ460" s="10"/>
      <c r="AK460" s="10"/>
      <c r="AL460" s="6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8"/>
      <c r="BO460" s="6"/>
      <c r="BP460" s="6"/>
      <c r="BQ460" s="44"/>
      <c r="BR460" s="45"/>
      <c r="BS460" s="10"/>
      <c r="BT460" s="10"/>
      <c r="BU460" s="10"/>
      <c r="BV460" s="10"/>
      <c r="BW460" s="8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/>
      <c r="DE460" s="10"/>
      <c r="DF460" s="10"/>
      <c r="DG460" s="10"/>
      <c r="DH460" s="10"/>
      <c r="DI460" s="10"/>
      <c r="DJ460" s="10"/>
      <c r="DK460" s="10"/>
      <c r="DL460" s="10"/>
      <c r="DM460" s="10"/>
      <c r="DN460" s="10"/>
      <c r="DO460" s="10"/>
      <c r="DP460" s="10"/>
      <c r="DQ460" s="10"/>
      <c r="DR460" s="10"/>
      <c r="DS460" s="10"/>
      <c r="DT460" s="10"/>
      <c r="DU460" s="10"/>
      <c r="DV460" s="10"/>
      <c r="DW460" s="10"/>
      <c r="DX460" s="10"/>
      <c r="DY460" s="10"/>
      <c r="DZ460" s="10"/>
      <c r="EA460" s="10"/>
      <c r="EB460" s="10"/>
      <c r="EC460" s="10"/>
      <c r="ED460" s="10"/>
      <c r="EE460" s="10"/>
      <c r="EF460" s="10"/>
      <c r="EG460" s="10"/>
      <c r="EH460" s="10"/>
      <c r="EI460" s="10"/>
      <c r="EJ460" s="10"/>
      <c r="EK460" s="10"/>
      <c r="EL460" s="10"/>
      <c r="EM460" s="10"/>
      <c r="EN460" s="10"/>
      <c r="EO460" s="10"/>
      <c r="EP460" s="10"/>
      <c r="EQ460" s="10"/>
    </row>
    <row r="461" spans="1:147" ht="18.75">
      <c r="B461" s="14"/>
      <c r="C461" s="32"/>
      <c r="D461" s="33"/>
      <c r="G461" s="14" t="s">
        <v>1375</v>
      </c>
      <c r="H461" s="14" t="s">
        <v>1539</v>
      </c>
      <c r="I461" s="14" t="s">
        <v>1376</v>
      </c>
      <c r="L461" s="14" t="s">
        <v>842</v>
      </c>
      <c r="M461" s="32">
        <v>78704</v>
      </c>
      <c r="N461" s="41">
        <v>56</v>
      </c>
      <c r="O461" s="53">
        <v>0.56999999999999995</v>
      </c>
      <c r="P461" s="31">
        <v>36360</v>
      </c>
      <c r="Q461" s="31">
        <v>36543</v>
      </c>
      <c r="R461" s="31"/>
      <c r="S461" s="32" t="s">
        <v>1377</v>
      </c>
      <c r="T461" s="32" t="s">
        <v>1378</v>
      </c>
      <c r="U461" s="32" t="s">
        <v>2780</v>
      </c>
      <c r="V461" s="32" t="s">
        <v>1379</v>
      </c>
      <c r="X461" s="43"/>
      <c r="Y461" s="8"/>
      <c r="Z461" s="43"/>
      <c r="AA461" s="8"/>
      <c r="AB461" s="6"/>
      <c r="AC461" s="8"/>
      <c r="AD461" s="8"/>
      <c r="AE461" s="8"/>
      <c r="AF461" s="36"/>
      <c r="AG461" s="8"/>
      <c r="AH461" s="6"/>
      <c r="AI461" s="10"/>
      <c r="AJ461" s="10"/>
      <c r="AK461" s="10"/>
      <c r="AL461" s="6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8"/>
      <c r="BO461" s="6"/>
      <c r="BP461" s="6"/>
      <c r="BQ461" s="44"/>
      <c r="BR461" s="45"/>
      <c r="BS461" s="10"/>
      <c r="BT461" s="10"/>
      <c r="BU461" s="10"/>
      <c r="BV461" s="10"/>
      <c r="BW461" s="8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  <c r="DG461" s="10"/>
      <c r="DH461" s="10"/>
      <c r="DI461" s="10"/>
      <c r="DJ461" s="10"/>
      <c r="DK461" s="10"/>
      <c r="DL461" s="10"/>
      <c r="DM461" s="10"/>
      <c r="DN461" s="10"/>
      <c r="DO461" s="10"/>
      <c r="DP461" s="10"/>
      <c r="DQ461" s="10"/>
      <c r="DR461" s="10"/>
      <c r="DS461" s="10"/>
      <c r="DT461" s="10"/>
      <c r="DU461" s="10"/>
      <c r="DV461" s="10"/>
      <c r="DW461" s="10"/>
      <c r="DX461" s="10"/>
      <c r="DY461" s="10"/>
      <c r="DZ461" s="10"/>
      <c r="EA461" s="10"/>
      <c r="EB461" s="10"/>
      <c r="EC461" s="10"/>
      <c r="ED461" s="10"/>
      <c r="EE461" s="10"/>
      <c r="EF461" s="10"/>
      <c r="EG461" s="10"/>
      <c r="EH461" s="10"/>
      <c r="EI461" s="10"/>
      <c r="EJ461" s="10"/>
      <c r="EK461" s="10"/>
      <c r="EL461" s="10"/>
      <c r="EM461" s="10"/>
      <c r="EN461" s="10"/>
      <c r="EO461" s="10"/>
      <c r="EP461" s="10"/>
      <c r="EQ461" s="10"/>
    </row>
    <row r="462" spans="1:147" ht="18.75">
      <c r="B462" s="14"/>
      <c r="C462" s="32"/>
      <c r="D462" s="33"/>
      <c r="E462" s="60">
        <v>313106</v>
      </c>
      <c r="G462" s="56" t="s">
        <v>696</v>
      </c>
      <c r="H462" s="56" t="s">
        <v>2290</v>
      </c>
      <c r="I462" s="56" t="s">
        <v>697</v>
      </c>
      <c r="J462" s="93"/>
      <c r="K462" s="93"/>
      <c r="L462" s="56" t="s">
        <v>697</v>
      </c>
      <c r="M462" s="93">
        <v>78741</v>
      </c>
      <c r="N462" s="32">
        <v>176</v>
      </c>
      <c r="O462" s="100">
        <v>5.39</v>
      </c>
      <c r="P462" s="59">
        <v>39134</v>
      </c>
      <c r="Q462" s="14"/>
      <c r="R462" s="94" t="s">
        <v>1615</v>
      </c>
      <c r="S462" s="94" t="s">
        <v>3196</v>
      </c>
      <c r="T462" s="32" t="s">
        <v>3118</v>
      </c>
      <c r="U462" s="94" t="s">
        <v>562</v>
      </c>
      <c r="V462" s="94" t="s">
        <v>2285</v>
      </c>
      <c r="X462" s="43"/>
      <c r="Y462" s="8"/>
      <c r="Z462" s="43"/>
      <c r="AA462" s="8"/>
      <c r="AB462" s="6"/>
      <c r="AC462" s="8"/>
      <c r="AD462" s="8"/>
      <c r="AE462" s="8"/>
      <c r="AF462" s="36"/>
      <c r="AG462" s="8"/>
      <c r="AH462" s="6"/>
      <c r="AI462" s="10"/>
      <c r="AJ462" s="10"/>
      <c r="AK462" s="10"/>
      <c r="AL462" s="6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8"/>
      <c r="BO462" s="6"/>
      <c r="BP462" s="6"/>
      <c r="BQ462" s="44"/>
      <c r="BR462" s="45"/>
      <c r="BS462" s="10"/>
      <c r="BT462" s="10"/>
      <c r="BU462" s="10"/>
      <c r="BV462" s="10"/>
      <c r="BW462" s="8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  <c r="DG462" s="10"/>
      <c r="DH462" s="10"/>
      <c r="DI462" s="10"/>
      <c r="DJ462" s="10"/>
      <c r="DK462" s="10"/>
      <c r="DL462" s="10"/>
      <c r="DM462" s="10"/>
      <c r="DN462" s="10"/>
      <c r="DO462" s="10"/>
      <c r="DP462" s="10"/>
      <c r="DQ462" s="10"/>
      <c r="DR462" s="10"/>
      <c r="DS462" s="10"/>
      <c r="DT462" s="10"/>
      <c r="DU462" s="10"/>
      <c r="DV462" s="10"/>
      <c r="DW462" s="10"/>
      <c r="DX462" s="10"/>
      <c r="DY462" s="10"/>
      <c r="DZ462" s="10"/>
      <c r="EA462" s="10"/>
      <c r="EB462" s="10"/>
      <c r="EC462" s="10"/>
      <c r="ED462" s="10"/>
      <c r="EE462" s="10"/>
      <c r="EF462" s="10"/>
      <c r="EG462" s="10"/>
      <c r="EH462" s="10"/>
      <c r="EI462" s="10"/>
      <c r="EJ462" s="10"/>
      <c r="EK462" s="10"/>
      <c r="EL462" s="10"/>
      <c r="EM462" s="10"/>
      <c r="EN462" s="10"/>
      <c r="EO462" s="10"/>
      <c r="EP462" s="10"/>
      <c r="EQ462" s="10"/>
    </row>
    <row r="463" spans="1:147" ht="18.75">
      <c r="B463" s="14"/>
      <c r="C463" s="32"/>
      <c r="D463" s="33"/>
      <c r="E463" s="60">
        <v>282309</v>
      </c>
      <c r="G463" s="56" t="s">
        <v>661</v>
      </c>
      <c r="H463" s="56" t="s">
        <v>741</v>
      </c>
      <c r="I463" s="56" t="s">
        <v>3611</v>
      </c>
      <c r="J463" s="93"/>
      <c r="K463" s="93"/>
      <c r="L463" s="14" t="s">
        <v>1897</v>
      </c>
      <c r="M463" s="32">
        <v>78704</v>
      </c>
      <c r="N463" s="41">
        <v>26</v>
      </c>
      <c r="O463" s="100">
        <v>1.0980000000000001</v>
      </c>
      <c r="P463" s="59">
        <v>38588</v>
      </c>
      <c r="Q463" s="59">
        <v>38888</v>
      </c>
      <c r="R463" s="32" t="s">
        <v>1615</v>
      </c>
      <c r="S463" s="32" t="s">
        <v>1189</v>
      </c>
      <c r="T463" s="94" t="s">
        <v>572</v>
      </c>
      <c r="U463" s="32" t="s">
        <v>562</v>
      </c>
      <c r="V463" s="32" t="s">
        <v>738</v>
      </c>
      <c r="X463" s="43"/>
      <c r="Y463" s="8"/>
      <c r="Z463" s="43"/>
      <c r="AA463" s="8"/>
      <c r="AB463" s="6"/>
      <c r="AC463" s="8"/>
      <c r="AD463" s="8"/>
      <c r="AE463" s="8"/>
      <c r="AF463" s="36"/>
      <c r="AG463" s="8"/>
      <c r="AH463" s="6"/>
      <c r="AI463" s="10"/>
      <c r="AJ463" s="10"/>
      <c r="AK463" s="10"/>
      <c r="AL463" s="6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8"/>
      <c r="BO463" s="6"/>
      <c r="BP463" s="6"/>
      <c r="BQ463" s="44"/>
      <c r="BR463" s="45"/>
      <c r="BS463" s="10"/>
      <c r="BT463" s="10"/>
      <c r="BU463" s="10"/>
      <c r="BV463" s="10"/>
      <c r="BW463" s="8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  <c r="CZ463" s="10"/>
      <c r="DA463" s="10"/>
      <c r="DB463" s="10"/>
      <c r="DC463" s="10"/>
      <c r="DD463" s="10"/>
      <c r="DE463" s="10"/>
      <c r="DF463" s="10"/>
      <c r="DG463" s="10"/>
      <c r="DH463" s="10"/>
      <c r="DI463" s="10"/>
      <c r="DJ463" s="10"/>
      <c r="DK463" s="10"/>
      <c r="DL463" s="10"/>
      <c r="DM463" s="10"/>
      <c r="DN463" s="10"/>
      <c r="DO463" s="10"/>
      <c r="DP463" s="10"/>
      <c r="DQ463" s="10"/>
      <c r="DR463" s="10"/>
      <c r="DS463" s="10"/>
      <c r="DT463" s="10"/>
      <c r="DU463" s="10"/>
      <c r="DV463" s="10"/>
      <c r="DW463" s="10"/>
      <c r="DX463" s="10"/>
      <c r="DY463" s="10"/>
      <c r="DZ463" s="10"/>
      <c r="EA463" s="10"/>
      <c r="EB463" s="10"/>
      <c r="EC463" s="10"/>
      <c r="ED463" s="10"/>
      <c r="EE463" s="10"/>
      <c r="EF463" s="10"/>
      <c r="EG463" s="10"/>
      <c r="EH463" s="10"/>
      <c r="EI463" s="10"/>
      <c r="EJ463" s="10"/>
      <c r="EK463" s="10"/>
      <c r="EL463" s="10"/>
      <c r="EM463" s="10"/>
      <c r="EN463" s="10"/>
      <c r="EO463" s="10"/>
      <c r="EP463" s="10"/>
      <c r="EQ463" s="10"/>
    </row>
    <row r="464" spans="1:147" ht="18.75">
      <c r="B464" s="14"/>
      <c r="C464" s="32"/>
      <c r="D464" s="33"/>
      <c r="G464" s="14" t="s">
        <v>1550</v>
      </c>
      <c r="H464" s="14" t="s">
        <v>4323</v>
      </c>
      <c r="I464" s="14" t="s">
        <v>4324</v>
      </c>
      <c r="L464" s="14" t="s">
        <v>2493</v>
      </c>
      <c r="M464" s="32">
        <v>78741</v>
      </c>
      <c r="N464" s="41">
        <v>346</v>
      </c>
      <c r="O464" s="53">
        <v>22.3</v>
      </c>
      <c r="P464" s="31">
        <v>35731</v>
      </c>
      <c r="Q464" s="31">
        <v>36069</v>
      </c>
      <c r="R464" s="31"/>
      <c r="S464" s="32" t="s">
        <v>3082</v>
      </c>
      <c r="T464" s="32" t="s">
        <v>414</v>
      </c>
      <c r="U464" s="32" t="s">
        <v>3338</v>
      </c>
      <c r="V464" s="32" t="s">
        <v>3563</v>
      </c>
      <c r="X464" s="43"/>
      <c r="Y464" s="44"/>
      <c r="Z464" s="43"/>
      <c r="AA464" s="8"/>
      <c r="AB464" s="6"/>
      <c r="AC464" s="8"/>
      <c r="AD464" s="8"/>
      <c r="AE464" s="8"/>
      <c r="AF464" s="36"/>
      <c r="AG464" s="8"/>
      <c r="AH464" s="6"/>
      <c r="AI464" s="10"/>
      <c r="AJ464" s="10"/>
      <c r="AK464" s="10"/>
      <c r="AL464" s="6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8"/>
      <c r="BO464" s="6"/>
      <c r="BP464" s="6"/>
      <c r="BQ464" s="44"/>
      <c r="BR464" s="45"/>
      <c r="BS464" s="10"/>
      <c r="BT464" s="10"/>
      <c r="BU464" s="10"/>
      <c r="BV464" s="10"/>
      <c r="BW464" s="8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0"/>
      <c r="DE464" s="10"/>
      <c r="DF464" s="10"/>
      <c r="DG464" s="10"/>
      <c r="DH464" s="10"/>
      <c r="DI464" s="10"/>
      <c r="DJ464" s="10"/>
      <c r="DK464" s="10"/>
      <c r="DL464" s="10"/>
      <c r="DM464" s="10"/>
      <c r="DN464" s="10"/>
      <c r="DO464" s="10"/>
      <c r="DP464" s="10"/>
      <c r="DQ464" s="10"/>
      <c r="DR464" s="10"/>
      <c r="DS464" s="10"/>
      <c r="DT464" s="10"/>
      <c r="DU464" s="10"/>
      <c r="DV464" s="10"/>
      <c r="DW464" s="10"/>
      <c r="DX464" s="10"/>
      <c r="DY464" s="10"/>
      <c r="DZ464" s="10"/>
      <c r="EA464" s="10"/>
      <c r="EB464" s="10"/>
      <c r="EC464" s="10"/>
      <c r="ED464" s="10"/>
      <c r="EE464" s="10"/>
      <c r="EF464" s="10"/>
      <c r="EG464" s="10"/>
      <c r="EH464" s="10"/>
      <c r="EI464" s="10"/>
      <c r="EJ464" s="10"/>
      <c r="EK464" s="10"/>
      <c r="EL464" s="10"/>
      <c r="EM464" s="10"/>
      <c r="EN464" s="10"/>
      <c r="EO464" s="10"/>
      <c r="EP464" s="10"/>
      <c r="EQ464" s="10"/>
    </row>
    <row r="465" spans="1:147" ht="18.75">
      <c r="A465" s="138"/>
      <c r="B465"/>
      <c r="C465" s="137"/>
      <c r="D465" s="33"/>
      <c r="E465" s="132">
        <v>10381623</v>
      </c>
      <c r="F465" s="14"/>
      <c r="G465" s="133" t="s">
        <v>808</v>
      </c>
      <c r="H465" s="133" t="s">
        <v>96</v>
      </c>
      <c r="I465" s="133" t="s">
        <v>807</v>
      </c>
      <c r="J465" s="134">
        <v>3049611</v>
      </c>
      <c r="K465" s="14"/>
      <c r="L465" s="133"/>
      <c r="M465" s="134" t="s">
        <v>4188</v>
      </c>
      <c r="N465" s="32">
        <v>150</v>
      </c>
      <c r="O465" s="145">
        <v>6.53</v>
      </c>
      <c r="P465" s="135">
        <v>40170</v>
      </c>
      <c r="Q465" s="135">
        <v>40326</v>
      </c>
      <c r="R465" s="32" t="s">
        <v>2033</v>
      </c>
      <c r="S465" s="134" t="s">
        <v>3064</v>
      </c>
      <c r="T465" s="134" t="s">
        <v>4190</v>
      </c>
      <c r="U465" s="32" t="s">
        <v>3338</v>
      </c>
      <c r="V465" s="32" t="s">
        <v>3578</v>
      </c>
      <c r="X465" s="43"/>
      <c r="Y465" s="44"/>
      <c r="Z465" s="43"/>
      <c r="AA465" s="8"/>
      <c r="AB465" s="6"/>
      <c r="AC465" s="8"/>
      <c r="AD465" s="8"/>
      <c r="AE465" s="8"/>
      <c r="AF465" s="36"/>
      <c r="AG465" s="8"/>
      <c r="AH465" s="6"/>
      <c r="AI465" s="10"/>
      <c r="AJ465" s="10"/>
      <c r="AK465" s="10"/>
      <c r="AL465" s="6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8"/>
      <c r="BO465" s="6"/>
      <c r="BP465" s="6"/>
      <c r="BQ465" s="17"/>
      <c r="BR465" s="45"/>
      <c r="BS465" s="10"/>
      <c r="BT465" s="10"/>
      <c r="BU465" s="10"/>
      <c r="BV465" s="10"/>
      <c r="BW465" s="8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0"/>
      <c r="DE465" s="10"/>
      <c r="DF465" s="10"/>
      <c r="DG465" s="10"/>
      <c r="DH465" s="10"/>
      <c r="DI465" s="10"/>
      <c r="DJ465" s="10"/>
      <c r="DK465" s="10"/>
      <c r="DL465" s="10"/>
      <c r="DM465" s="10"/>
      <c r="DN465" s="10"/>
      <c r="DO465" s="10"/>
      <c r="DP465" s="10"/>
      <c r="DQ465" s="10"/>
      <c r="DR465" s="10"/>
      <c r="DS465" s="10"/>
      <c r="DT465" s="10"/>
      <c r="DU465" s="10"/>
      <c r="DV465" s="10"/>
      <c r="DW465" s="10"/>
      <c r="DX465" s="10"/>
      <c r="DY465" s="10"/>
      <c r="DZ465" s="10"/>
      <c r="EA465" s="10"/>
      <c r="EB465" s="10"/>
      <c r="EC465" s="10"/>
      <c r="ED465" s="10"/>
      <c r="EE465" s="10"/>
      <c r="EF465" s="10"/>
      <c r="EG465" s="10"/>
      <c r="EH465" s="10"/>
      <c r="EI465" s="10"/>
      <c r="EJ465" s="10"/>
      <c r="EK465" s="10"/>
      <c r="EL465" s="10"/>
      <c r="EM465" s="10"/>
      <c r="EN465" s="10"/>
      <c r="EO465" s="10"/>
      <c r="EP465" s="10"/>
      <c r="EQ465" s="10"/>
    </row>
    <row r="466" spans="1:147" ht="18.75">
      <c r="D466" s="33"/>
      <c r="E466" s="132">
        <v>10216555</v>
      </c>
      <c r="F466" s="14"/>
      <c r="G466" s="133" t="s">
        <v>4186</v>
      </c>
      <c r="H466" s="133" t="s">
        <v>2532</v>
      </c>
      <c r="I466" s="133" t="s">
        <v>4187</v>
      </c>
      <c r="J466" s="134">
        <v>3049611</v>
      </c>
      <c r="K466" s="133"/>
      <c r="M466" s="134" t="s">
        <v>4188</v>
      </c>
      <c r="N466" s="54">
        <v>60</v>
      </c>
      <c r="O466" s="141">
        <v>8.4589999999999996</v>
      </c>
      <c r="P466" s="135">
        <v>39784</v>
      </c>
      <c r="Q466" s="14"/>
      <c r="R466" s="134"/>
      <c r="S466" s="134" t="s">
        <v>4189</v>
      </c>
      <c r="T466" s="134" t="s">
        <v>4190</v>
      </c>
      <c r="U466" s="134" t="s">
        <v>562</v>
      </c>
      <c r="V466" s="32" t="s">
        <v>2281</v>
      </c>
      <c r="X466" s="43"/>
      <c r="Y466" s="17"/>
      <c r="Z466" s="43"/>
      <c r="AA466" s="8"/>
      <c r="AB466" s="6"/>
      <c r="AC466" s="8"/>
      <c r="AD466" s="8"/>
      <c r="AE466" s="8"/>
      <c r="AF466" s="36"/>
      <c r="AG466" s="8"/>
      <c r="AH466" s="6"/>
      <c r="AI466" s="10"/>
      <c r="AJ466" s="10"/>
      <c r="AK466" s="10"/>
      <c r="AL466" s="6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8"/>
      <c r="BO466" s="6"/>
      <c r="BP466" s="6"/>
      <c r="BQ466" s="17"/>
      <c r="BR466" s="8"/>
      <c r="BS466" s="10"/>
      <c r="BT466" s="10"/>
      <c r="BU466" s="10"/>
      <c r="BV466" s="10"/>
      <c r="BW466" s="8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  <c r="CZ466" s="10"/>
      <c r="DA466" s="10"/>
      <c r="DB466" s="10"/>
      <c r="DC466" s="10"/>
      <c r="DD466" s="10"/>
      <c r="DE466" s="10"/>
      <c r="DF466" s="10"/>
      <c r="DG466" s="10"/>
      <c r="DH466" s="10"/>
      <c r="DI466" s="10"/>
      <c r="DJ466" s="10"/>
      <c r="DK466" s="10"/>
      <c r="DL466" s="10"/>
      <c r="DM466" s="10"/>
      <c r="DN466" s="10"/>
      <c r="DO466" s="10"/>
      <c r="DP466" s="10"/>
      <c r="DQ466" s="10"/>
      <c r="DR466" s="10"/>
      <c r="DS466" s="10"/>
      <c r="DT466" s="10"/>
      <c r="DU466" s="10"/>
      <c r="DV466" s="10"/>
      <c r="DW466" s="10"/>
      <c r="DX466" s="10"/>
      <c r="DY466" s="10"/>
      <c r="DZ466" s="10"/>
      <c r="EA466" s="10"/>
      <c r="EB466" s="10"/>
      <c r="EC466" s="10"/>
      <c r="ED466" s="10"/>
      <c r="EE466" s="10"/>
      <c r="EF466" s="10"/>
      <c r="EG466" s="10"/>
      <c r="EH466" s="10"/>
      <c r="EI466" s="10"/>
      <c r="EJ466" s="10"/>
      <c r="EK466" s="10"/>
      <c r="EL466" s="10"/>
      <c r="EM466" s="10"/>
      <c r="EN466" s="10"/>
      <c r="EO466" s="10"/>
      <c r="EP466" s="10"/>
      <c r="EQ466" s="10"/>
    </row>
    <row r="467" spans="1:147" ht="18.75">
      <c r="B467" s="14"/>
      <c r="C467" s="138"/>
      <c r="D467" s="33"/>
      <c r="E467" s="33">
        <v>205260</v>
      </c>
      <c r="G467" s="14" t="s">
        <v>607</v>
      </c>
      <c r="H467" s="14" t="s">
        <v>2110</v>
      </c>
      <c r="I467" s="14" t="s">
        <v>4067</v>
      </c>
      <c r="L467" s="14" t="s">
        <v>608</v>
      </c>
      <c r="M467" s="32">
        <v>78741</v>
      </c>
      <c r="N467" s="54">
        <v>34</v>
      </c>
      <c r="O467" s="53">
        <v>2.0369999999999999</v>
      </c>
      <c r="P467" s="31">
        <v>37420</v>
      </c>
      <c r="Q467" s="31">
        <v>37720</v>
      </c>
      <c r="R467" s="32" t="s">
        <v>4365</v>
      </c>
      <c r="S467" s="32" t="s">
        <v>1453</v>
      </c>
      <c r="T467" s="32" t="s">
        <v>1454</v>
      </c>
      <c r="U467" s="32" t="s">
        <v>562</v>
      </c>
      <c r="V467" s="32" t="s">
        <v>2327</v>
      </c>
      <c r="X467" s="43"/>
      <c r="Y467" s="17"/>
      <c r="Z467" s="43"/>
      <c r="AA467" s="8"/>
      <c r="AB467" s="6"/>
      <c r="AC467" s="8"/>
      <c r="AD467" s="8"/>
      <c r="AE467" s="8"/>
      <c r="AF467" s="36"/>
      <c r="AG467" s="8"/>
      <c r="AH467" s="6"/>
      <c r="AI467" s="10"/>
      <c r="AJ467" s="10"/>
      <c r="AK467" s="10"/>
      <c r="AL467" s="6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8"/>
      <c r="BO467" s="6"/>
      <c r="BP467" s="6"/>
      <c r="BQ467" s="17"/>
      <c r="BR467" s="8"/>
      <c r="BS467" s="10"/>
      <c r="BT467" s="10"/>
      <c r="BU467" s="10"/>
      <c r="BV467" s="10"/>
      <c r="BW467" s="8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  <c r="CZ467" s="10"/>
      <c r="DA467" s="10"/>
      <c r="DB467" s="10"/>
      <c r="DC467" s="10"/>
      <c r="DD467" s="10"/>
      <c r="DE467" s="10"/>
      <c r="DF467" s="10"/>
      <c r="DG467" s="10"/>
      <c r="DH467" s="10"/>
      <c r="DI467" s="10"/>
      <c r="DJ467" s="10"/>
      <c r="DK467" s="10"/>
      <c r="DL467" s="10"/>
      <c r="DM467" s="10"/>
      <c r="DN467" s="10"/>
      <c r="DO467" s="10"/>
      <c r="DP467" s="10"/>
      <c r="DQ467" s="10"/>
      <c r="DR467" s="10"/>
      <c r="DS467" s="10"/>
      <c r="DT467" s="10"/>
      <c r="DU467" s="10"/>
      <c r="DV467" s="10"/>
      <c r="DW467" s="10"/>
      <c r="DX467" s="10"/>
      <c r="DY467" s="10"/>
      <c r="DZ467" s="10"/>
      <c r="EA467" s="10"/>
      <c r="EB467" s="10"/>
      <c r="EC467" s="10"/>
      <c r="ED467" s="10"/>
      <c r="EE467" s="10"/>
      <c r="EF467" s="10"/>
      <c r="EG467" s="10"/>
      <c r="EH467" s="10"/>
      <c r="EI467" s="10"/>
      <c r="EJ467" s="10"/>
      <c r="EK467" s="10"/>
      <c r="EL467" s="10"/>
      <c r="EM467" s="10"/>
      <c r="EN467" s="10"/>
      <c r="EO467" s="10"/>
      <c r="EP467" s="10"/>
      <c r="EQ467" s="10"/>
    </row>
    <row r="468" spans="1:147" ht="18.75">
      <c r="D468" s="33"/>
      <c r="G468" s="14" t="s">
        <v>3083</v>
      </c>
      <c r="H468" s="14" t="s">
        <v>2018</v>
      </c>
      <c r="I468" s="14" t="s">
        <v>2471</v>
      </c>
      <c r="L468" s="14" t="s">
        <v>829</v>
      </c>
      <c r="M468" s="32">
        <v>78730</v>
      </c>
      <c r="N468" s="41">
        <v>348</v>
      </c>
      <c r="O468" s="53">
        <v>18.8</v>
      </c>
      <c r="P468" s="31">
        <v>33338</v>
      </c>
      <c r="Q468" s="31">
        <v>33734</v>
      </c>
      <c r="R468" s="31"/>
      <c r="S468" s="32" t="s">
        <v>3053</v>
      </c>
      <c r="T468" s="32" t="s">
        <v>1788</v>
      </c>
      <c r="U468" s="32" t="s">
        <v>3338</v>
      </c>
      <c r="V468" s="32" t="s">
        <v>1789</v>
      </c>
      <c r="X468" s="43"/>
      <c r="Y468" s="17"/>
      <c r="Z468" s="43"/>
      <c r="AA468" s="8"/>
      <c r="AB468" s="6"/>
      <c r="AC468" s="8"/>
      <c r="AD468" s="8"/>
      <c r="AE468" s="8"/>
      <c r="AF468" s="36"/>
      <c r="AG468" s="8"/>
      <c r="AH468" s="6"/>
      <c r="AI468" s="10"/>
      <c r="AJ468" s="10"/>
      <c r="AK468" s="10"/>
      <c r="AL468" s="6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8"/>
      <c r="BO468" s="6"/>
      <c r="BP468" s="6"/>
      <c r="BQ468" s="17"/>
      <c r="BR468" s="8"/>
      <c r="BS468" s="10"/>
      <c r="BT468" s="10"/>
      <c r="BU468" s="10"/>
      <c r="BV468" s="10"/>
      <c r="BW468" s="8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  <c r="CZ468" s="10"/>
      <c r="DA468" s="10"/>
      <c r="DB468" s="10"/>
      <c r="DC468" s="10"/>
      <c r="DD468" s="10"/>
      <c r="DE468" s="10"/>
      <c r="DF468" s="10"/>
      <c r="DG468" s="10"/>
      <c r="DH468" s="10"/>
      <c r="DI468" s="10"/>
      <c r="DJ468" s="10"/>
      <c r="DK468" s="10"/>
      <c r="DL468" s="10"/>
      <c r="DM468" s="10"/>
      <c r="DN468" s="10"/>
      <c r="DO468" s="10"/>
      <c r="DP468" s="10"/>
      <c r="DQ468" s="10"/>
      <c r="DR468" s="10"/>
      <c r="DS468" s="10"/>
      <c r="DT468" s="10"/>
      <c r="DU468" s="10"/>
      <c r="DV468" s="10"/>
      <c r="DW468" s="10"/>
      <c r="DX468" s="10"/>
      <c r="DY468" s="10"/>
      <c r="DZ468" s="10"/>
      <c r="EA468" s="10"/>
      <c r="EB468" s="10"/>
      <c r="EC468" s="10"/>
      <c r="ED468" s="10"/>
      <c r="EE468" s="10"/>
      <c r="EF468" s="10"/>
      <c r="EG468" s="10"/>
      <c r="EH468" s="10"/>
      <c r="EI468" s="10"/>
      <c r="EJ468" s="10"/>
      <c r="EK468" s="10"/>
      <c r="EL468" s="10"/>
      <c r="EM468" s="10"/>
      <c r="EN468" s="10"/>
      <c r="EO468" s="10"/>
      <c r="EP468" s="10"/>
      <c r="EQ468" s="10"/>
    </row>
    <row r="469" spans="1:147" ht="18.75">
      <c r="B469" s="14"/>
      <c r="C469" s="32"/>
      <c r="D469" s="33"/>
      <c r="G469" s="14" t="s">
        <v>1790</v>
      </c>
      <c r="H469" s="14" t="s">
        <v>1791</v>
      </c>
      <c r="I469" s="14" t="s">
        <v>1771</v>
      </c>
      <c r="L469" s="14" t="s">
        <v>2055</v>
      </c>
      <c r="M469" s="32">
        <v>78749</v>
      </c>
      <c r="N469" s="41">
        <v>456</v>
      </c>
      <c r="O469" s="53">
        <v>31.59</v>
      </c>
      <c r="P469" s="31">
        <v>34456</v>
      </c>
      <c r="Q469" s="31">
        <v>34737</v>
      </c>
      <c r="R469" s="31"/>
      <c r="S469" s="32" t="s">
        <v>3341</v>
      </c>
      <c r="T469" s="32" t="s">
        <v>3342</v>
      </c>
      <c r="U469" s="32" t="s">
        <v>3338</v>
      </c>
      <c r="V469" s="32" t="s">
        <v>3549</v>
      </c>
      <c r="X469" s="43"/>
      <c r="Y469" s="44"/>
      <c r="Z469" s="43"/>
      <c r="AA469" s="6"/>
      <c r="AB469" s="44"/>
      <c r="AC469" s="45"/>
      <c r="AD469" s="8"/>
      <c r="AE469" s="8"/>
      <c r="AF469" s="36"/>
      <c r="AG469" s="8"/>
      <c r="AH469" s="6"/>
      <c r="AI469" s="10"/>
      <c r="AJ469" s="10"/>
      <c r="AK469" s="10"/>
      <c r="AL469" s="6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8"/>
      <c r="BO469" s="6"/>
      <c r="BP469" s="6"/>
      <c r="BQ469" s="17"/>
      <c r="BR469" s="8"/>
      <c r="BS469" s="10"/>
      <c r="BT469" s="10"/>
      <c r="BU469" s="10"/>
      <c r="BV469" s="10"/>
      <c r="BW469" s="8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  <c r="CZ469" s="10"/>
      <c r="DA469" s="10"/>
      <c r="DB469" s="10"/>
      <c r="DC469" s="10"/>
      <c r="DD469" s="10"/>
      <c r="DE469" s="10"/>
      <c r="DF469" s="10"/>
      <c r="DG469" s="10"/>
      <c r="DH469" s="10"/>
      <c r="DI469" s="10"/>
      <c r="DJ469" s="10"/>
      <c r="DK469" s="10"/>
      <c r="DL469" s="10"/>
      <c r="DM469" s="10"/>
      <c r="DN469" s="10"/>
      <c r="DO469" s="10"/>
      <c r="DP469" s="10"/>
      <c r="DQ469" s="10"/>
      <c r="DR469" s="10"/>
      <c r="DS469" s="10"/>
      <c r="DT469" s="10"/>
      <c r="DU469" s="10"/>
      <c r="DV469" s="10"/>
      <c r="DW469" s="10"/>
      <c r="DX469" s="10"/>
      <c r="DY469" s="10"/>
      <c r="DZ469" s="10"/>
      <c r="EA469" s="10"/>
      <c r="EB469" s="10"/>
      <c r="EC469" s="10"/>
      <c r="ED469" s="10"/>
      <c r="EE469" s="10"/>
      <c r="EF469" s="10"/>
      <c r="EG469" s="10"/>
      <c r="EH469" s="10"/>
      <c r="EI469" s="10"/>
      <c r="EJ469" s="10"/>
      <c r="EK469" s="10"/>
      <c r="EL469" s="10"/>
      <c r="EM469" s="10"/>
      <c r="EN469" s="10"/>
      <c r="EO469" s="10"/>
      <c r="EP469" s="10"/>
      <c r="EQ469" s="10"/>
    </row>
    <row r="470" spans="1:147" ht="18.75">
      <c r="A470" s="138"/>
      <c r="B470" s="14"/>
      <c r="C470" s="137"/>
      <c r="D470" s="33"/>
      <c r="G470" s="14" t="s">
        <v>1772</v>
      </c>
      <c r="H470" s="14" t="s">
        <v>1773</v>
      </c>
      <c r="I470" s="14" t="s">
        <v>1774</v>
      </c>
      <c r="L470" s="14" t="s">
        <v>2056</v>
      </c>
      <c r="M470" s="32">
        <v>78749</v>
      </c>
      <c r="N470" s="41">
        <v>168</v>
      </c>
      <c r="O470" s="53">
        <v>10.9</v>
      </c>
      <c r="P470" s="31">
        <v>35002</v>
      </c>
      <c r="Q470" s="31">
        <v>35230</v>
      </c>
      <c r="R470" s="31"/>
      <c r="S470" s="32" t="s">
        <v>1177</v>
      </c>
      <c r="T470" s="32" t="s">
        <v>1178</v>
      </c>
      <c r="U470" s="32" t="s">
        <v>3338</v>
      </c>
      <c r="V470" s="32" t="s">
        <v>3555</v>
      </c>
      <c r="X470" s="43"/>
      <c r="Y470" s="8"/>
      <c r="Z470" s="43"/>
      <c r="AA470" s="6"/>
      <c r="AB470" s="8"/>
      <c r="AC470" s="45"/>
      <c r="AD470" s="8"/>
      <c r="AE470" s="8"/>
      <c r="AF470" s="36"/>
      <c r="AG470" s="8"/>
      <c r="AH470" s="6"/>
      <c r="AI470" s="10"/>
      <c r="AJ470" s="10"/>
      <c r="AK470" s="10"/>
      <c r="AL470" s="6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8"/>
      <c r="BO470" s="6"/>
      <c r="BP470" s="6"/>
      <c r="BQ470" s="44"/>
      <c r="BR470" s="45"/>
      <c r="BS470" s="10"/>
      <c r="BT470" s="10"/>
      <c r="BU470" s="10"/>
      <c r="BV470" s="10"/>
      <c r="BW470" s="8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  <c r="CZ470" s="10"/>
      <c r="DA470" s="10"/>
      <c r="DB470" s="10"/>
      <c r="DC470" s="10"/>
      <c r="DD470" s="10"/>
      <c r="DE470" s="10"/>
      <c r="DF470" s="10"/>
      <c r="DG470" s="10"/>
      <c r="DH470" s="10"/>
      <c r="DI470" s="10"/>
      <c r="DJ470" s="10"/>
      <c r="DK470" s="10"/>
      <c r="DL470" s="10"/>
      <c r="DM470" s="10"/>
      <c r="DN470" s="10"/>
      <c r="DO470" s="10"/>
      <c r="DP470" s="10"/>
      <c r="DQ470" s="10"/>
      <c r="DR470" s="10"/>
      <c r="DS470" s="10"/>
      <c r="DT470" s="10"/>
      <c r="DU470" s="10"/>
      <c r="DV470" s="10"/>
      <c r="DW470" s="10"/>
      <c r="DX470" s="10"/>
      <c r="DY470" s="10"/>
      <c r="DZ470" s="10"/>
      <c r="EA470" s="10"/>
      <c r="EB470" s="10"/>
      <c r="EC470" s="10"/>
      <c r="ED470" s="10"/>
      <c r="EE470" s="10"/>
      <c r="EF470" s="10"/>
      <c r="EG470" s="10"/>
      <c r="EH470" s="10"/>
      <c r="EI470" s="10"/>
      <c r="EJ470" s="10"/>
      <c r="EK470" s="10"/>
      <c r="EL470" s="10"/>
      <c r="EM470" s="10"/>
      <c r="EN470" s="10"/>
      <c r="EO470" s="10"/>
      <c r="EP470" s="10"/>
      <c r="EQ470" s="10"/>
    </row>
    <row r="471" spans="1:147" ht="18.75">
      <c r="A471" s="132"/>
      <c r="B471" s="14"/>
      <c r="D471" s="33"/>
      <c r="G471" s="14" t="s">
        <v>1775</v>
      </c>
      <c r="H471" s="14" t="s">
        <v>1776</v>
      </c>
      <c r="I471" s="14" t="s">
        <v>1957</v>
      </c>
      <c r="L471" s="14" t="s">
        <v>2057</v>
      </c>
      <c r="M471" s="32">
        <v>78749</v>
      </c>
      <c r="N471" s="41">
        <v>448</v>
      </c>
      <c r="O471" s="53">
        <v>23.6</v>
      </c>
      <c r="P471" s="31">
        <v>35373</v>
      </c>
      <c r="Q471" s="31">
        <v>35907</v>
      </c>
      <c r="R471" s="31"/>
      <c r="S471" s="32" t="s">
        <v>1777</v>
      </c>
      <c r="T471" s="32" t="s">
        <v>1778</v>
      </c>
      <c r="U471" s="32" t="s">
        <v>3338</v>
      </c>
      <c r="V471" s="32" t="s">
        <v>3558</v>
      </c>
      <c r="X471" s="43"/>
      <c r="Y471" s="8"/>
      <c r="Z471" s="43"/>
      <c r="AA471" s="6"/>
      <c r="AB471" s="8"/>
      <c r="AC471" s="45"/>
      <c r="AD471" s="8"/>
      <c r="AE471" s="8"/>
      <c r="AF471" s="36"/>
      <c r="AG471" s="8"/>
      <c r="AH471" s="6"/>
      <c r="AI471" s="10"/>
      <c r="AJ471" s="10"/>
      <c r="AK471" s="10"/>
      <c r="AL471" s="6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8"/>
      <c r="BO471" s="6"/>
      <c r="BP471" s="6"/>
      <c r="BQ471" s="44"/>
      <c r="BR471" s="45"/>
      <c r="BS471" s="10"/>
      <c r="BT471" s="10"/>
      <c r="BU471" s="10"/>
      <c r="BV471" s="10"/>
      <c r="BW471" s="8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  <c r="CZ471" s="10"/>
      <c r="DA471" s="10"/>
      <c r="DB471" s="10"/>
      <c r="DC471" s="10"/>
      <c r="DD471" s="10"/>
      <c r="DE471" s="10"/>
      <c r="DF471" s="10"/>
      <c r="DG471" s="10"/>
      <c r="DH471" s="10"/>
      <c r="DI471" s="10"/>
      <c r="DJ471" s="10"/>
      <c r="DK471" s="10"/>
      <c r="DL471" s="10"/>
      <c r="DM471" s="10"/>
      <c r="DN471" s="10"/>
      <c r="DO471" s="10"/>
      <c r="DP471" s="10"/>
      <c r="DQ471" s="10"/>
      <c r="DR471" s="10"/>
      <c r="DS471" s="10"/>
      <c r="DT471" s="10"/>
      <c r="DU471" s="10"/>
      <c r="DV471" s="10"/>
      <c r="DW471" s="10"/>
      <c r="DX471" s="10"/>
      <c r="DY471" s="10"/>
      <c r="DZ471" s="10"/>
      <c r="EA471" s="10"/>
      <c r="EB471" s="10"/>
      <c r="EC471" s="10"/>
      <c r="ED471" s="10"/>
      <c r="EE471" s="10"/>
      <c r="EF471" s="10"/>
      <c r="EG471" s="10"/>
      <c r="EH471" s="10"/>
      <c r="EI471" s="10"/>
      <c r="EJ471" s="10"/>
      <c r="EK471" s="10"/>
      <c r="EL471" s="10"/>
      <c r="EM471" s="10"/>
      <c r="EN471" s="10"/>
      <c r="EO471" s="10"/>
      <c r="EP471" s="10"/>
      <c r="EQ471" s="10"/>
    </row>
    <row r="472" spans="1:147" ht="18.75">
      <c r="B472" s="14"/>
      <c r="C472" s="32"/>
      <c r="D472" s="33"/>
      <c r="E472" s="58" t="s">
        <v>2064</v>
      </c>
      <c r="G472" s="14" t="s">
        <v>651</v>
      </c>
      <c r="H472" s="14" t="s">
        <v>2063</v>
      </c>
      <c r="I472" s="56" t="s">
        <v>300</v>
      </c>
      <c r="J472" s="93">
        <v>989577</v>
      </c>
      <c r="K472" s="93"/>
      <c r="L472" s="14" t="s">
        <v>301</v>
      </c>
      <c r="M472" s="73">
        <v>78704</v>
      </c>
      <c r="N472" s="32">
        <v>10</v>
      </c>
      <c r="O472" s="53">
        <v>0.4</v>
      </c>
      <c r="P472" s="59">
        <v>38379</v>
      </c>
      <c r="Q472" s="59">
        <v>38722</v>
      </c>
      <c r="R472" s="32" t="s">
        <v>604</v>
      </c>
      <c r="S472" s="32" t="s">
        <v>302</v>
      </c>
      <c r="T472" s="86" t="s">
        <v>303</v>
      </c>
      <c r="U472" s="32" t="s">
        <v>3338</v>
      </c>
      <c r="V472" s="32" t="s">
        <v>2473</v>
      </c>
      <c r="X472" s="43"/>
      <c r="Y472" s="8"/>
      <c r="Z472" s="43"/>
      <c r="AA472" s="6"/>
      <c r="AB472" s="44"/>
      <c r="AC472" s="45"/>
      <c r="AD472" s="8"/>
      <c r="AE472" s="8"/>
      <c r="AF472" s="36"/>
      <c r="AG472" s="8"/>
      <c r="AH472" s="6"/>
      <c r="AI472" s="10"/>
      <c r="AJ472" s="10"/>
      <c r="AK472" s="10"/>
      <c r="AL472" s="6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  <c r="DC472" s="10"/>
      <c r="DD472" s="10"/>
      <c r="DE472" s="10"/>
      <c r="DF472" s="10"/>
      <c r="DG472" s="10"/>
      <c r="DH472" s="10"/>
      <c r="DI472" s="10"/>
      <c r="DJ472" s="10"/>
      <c r="DK472" s="10"/>
      <c r="DL472" s="10"/>
      <c r="DM472" s="10"/>
      <c r="DN472" s="10"/>
      <c r="DO472" s="10"/>
      <c r="DP472" s="10"/>
      <c r="DQ472" s="10"/>
      <c r="DR472" s="10"/>
      <c r="DS472" s="10"/>
      <c r="DT472" s="10"/>
      <c r="DU472" s="10"/>
      <c r="DV472" s="10"/>
      <c r="DW472" s="10"/>
      <c r="DX472" s="10"/>
      <c r="DY472" s="10"/>
      <c r="DZ472" s="10"/>
      <c r="EA472" s="10"/>
      <c r="EB472" s="10"/>
      <c r="EC472" s="10"/>
      <c r="ED472" s="10"/>
      <c r="EE472" s="10"/>
      <c r="EF472" s="10"/>
      <c r="EG472" s="10"/>
      <c r="EH472" s="10"/>
      <c r="EI472" s="10"/>
      <c r="EJ472" s="10"/>
      <c r="EK472" s="10"/>
      <c r="EL472" s="10"/>
      <c r="EM472" s="10"/>
      <c r="EN472" s="10"/>
      <c r="EO472" s="10"/>
      <c r="EP472" s="10"/>
      <c r="EQ472" s="10"/>
    </row>
    <row r="473" spans="1:147" ht="18.75">
      <c r="D473" s="33"/>
      <c r="G473" s="14" t="s">
        <v>1779</v>
      </c>
      <c r="H473" s="14" t="s">
        <v>1780</v>
      </c>
      <c r="I473" s="14" t="s">
        <v>1781</v>
      </c>
      <c r="L473" s="14" t="s">
        <v>3904</v>
      </c>
      <c r="M473" s="32">
        <v>78741</v>
      </c>
      <c r="N473" s="41">
        <v>198</v>
      </c>
      <c r="O473" s="53">
        <v>9.73</v>
      </c>
      <c r="P473" s="31">
        <v>36269</v>
      </c>
      <c r="Q473" s="31">
        <v>36397</v>
      </c>
      <c r="R473" s="31"/>
      <c r="S473" s="32" t="s">
        <v>1782</v>
      </c>
      <c r="T473" s="32" t="s">
        <v>1783</v>
      </c>
      <c r="U473" s="32" t="s">
        <v>3338</v>
      </c>
      <c r="V473" s="32" t="s">
        <v>345</v>
      </c>
      <c r="X473" s="43"/>
      <c r="Y473" s="44"/>
      <c r="Z473" s="43"/>
      <c r="AA473" s="6"/>
      <c r="AB473" s="17"/>
      <c r="AC473" s="8"/>
      <c r="AD473" s="8"/>
      <c r="AE473" s="8"/>
      <c r="AF473" s="36"/>
      <c r="AG473" s="8"/>
      <c r="AH473" s="6"/>
      <c r="AI473" s="10"/>
      <c r="AJ473" s="10"/>
      <c r="AK473" s="10"/>
      <c r="AL473" s="6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  <c r="CZ473" s="10"/>
      <c r="DA473" s="10"/>
      <c r="DB473" s="10"/>
      <c r="DC473" s="10"/>
      <c r="DD473" s="10"/>
      <c r="DE473" s="10"/>
      <c r="DF473" s="10"/>
      <c r="DG473" s="10"/>
      <c r="DH473" s="10"/>
      <c r="DI473" s="10"/>
      <c r="DJ473" s="10"/>
      <c r="DK473" s="10"/>
      <c r="DL473" s="10"/>
      <c r="DM473" s="10"/>
      <c r="DN473" s="10"/>
      <c r="DO473" s="10"/>
      <c r="DP473" s="10"/>
      <c r="DQ473" s="10"/>
      <c r="DR473" s="10"/>
      <c r="DS473" s="10"/>
      <c r="DT473" s="10"/>
      <c r="DU473" s="10"/>
      <c r="DV473" s="10"/>
      <c r="DW473" s="10"/>
      <c r="DX473" s="10"/>
      <c r="DY473" s="10"/>
      <c r="DZ473" s="10"/>
      <c r="EA473" s="10"/>
      <c r="EB473" s="10"/>
      <c r="EC473" s="10"/>
      <c r="ED473" s="10"/>
      <c r="EE473" s="10"/>
      <c r="EF473" s="10"/>
      <c r="EG473" s="10"/>
      <c r="EH473" s="10"/>
      <c r="EI473" s="10"/>
      <c r="EJ473" s="10"/>
      <c r="EK473" s="10"/>
      <c r="EL473" s="10"/>
      <c r="EM473" s="10"/>
      <c r="EN473" s="10"/>
      <c r="EO473" s="10"/>
      <c r="EP473" s="10"/>
      <c r="EQ473" s="10"/>
    </row>
    <row r="474" spans="1:147" ht="18.75">
      <c r="B474" s="14"/>
      <c r="C474" s="32"/>
      <c r="D474" s="33"/>
      <c r="E474" s="33">
        <v>218228</v>
      </c>
      <c r="G474" s="14" t="s">
        <v>1696</v>
      </c>
      <c r="H474" s="14" t="s">
        <v>1697</v>
      </c>
      <c r="I474" s="48" t="s">
        <v>1698</v>
      </c>
      <c r="J474" s="47"/>
      <c r="K474" s="47"/>
      <c r="L474" s="14" t="s">
        <v>1699</v>
      </c>
      <c r="M474" s="32">
        <v>78735</v>
      </c>
      <c r="N474" s="41">
        <v>8</v>
      </c>
      <c r="O474" s="53">
        <v>0.87</v>
      </c>
      <c r="P474" s="31">
        <v>37770</v>
      </c>
      <c r="Q474" s="31">
        <v>37770</v>
      </c>
      <c r="R474" s="31" t="s">
        <v>1700</v>
      </c>
      <c r="S474" s="32" t="s">
        <v>1701</v>
      </c>
      <c r="T474" s="32" t="s">
        <v>1409</v>
      </c>
      <c r="U474" s="32" t="s">
        <v>3338</v>
      </c>
      <c r="V474" s="32" t="s">
        <v>477</v>
      </c>
      <c r="X474" s="43"/>
      <c r="Y474" s="44"/>
      <c r="Z474" s="43"/>
      <c r="AA474" s="6"/>
      <c r="AB474" s="17"/>
      <c r="AC474" s="8"/>
      <c r="AD474" s="8"/>
      <c r="AE474" s="8"/>
      <c r="AF474" s="36"/>
      <c r="AG474" s="8"/>
      <c r="AH474" s="6"/>
      <c r="AI474" s="10"/>
      <c r="AJ474" s="10"/>
      <c r="AK474" s="10"/>
      <c r="AL474" s="6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  <c r="CZ474" s="10"/>
      <c r="DA474" s="10"/>
      <c r="DB474" s="10"/>
      <c r="DC474" s="10"/>
      <c r="DD474" s="10"/>
      <c r="DE474" s="10"/>
      <c r="DF474" s="10"/>
      <c r="DG474" s="10"/>
      <c r="DH474" s="10"/>
      <c r="DI474" s="10"/>
      <c r="DJ474" s="10"/>
      <c r="DK474" s="10"/>
      <c r="DL474" s="10"/>
      <c r="DM474" s="10"/>
      <c r="DN474" s="10"/>
      <c r="DO474" s="10"/>
      <c r="DP474" s="10"/>
      <c r="DQ474" s="10"/>
      <c r="DR474" s="10"/>
      <c r="DS474" s="10"/>
      <c r="DT474" s="10"/>
      <c r="DU474" s="10"/>
      <c r="DV474" s="10"/>
      <c r="DW474" s="10"/>
      <c r="DX474" s="10"/>
      <c r="DY474" s="10"/>
      <c r="DZ474" s="10"/>
      <c r="EA474" s="10"/>
      <c r="EB474" s="10"/>
      <c r="EC474" s="10"/>
      <c r="ED474" s="10"/>
      <c r="EE474" s="10"/>
      <c r="EF474" s="10"/>
      <c r="EG474" s="10"/>
      <c r="EH474" s="10"/>
      <c r="EI474" s="10"/>
      <c r="EJ474" s="10"/>
      <c r="EK474" s="10"/>
      <c r="EL474" s="10"/>
      <c r="EM474" s="10"/>
      <c r="EN474" s="10"/>
      <c r="EO474" s="10"/>
      <c r="EP474" s="10"/>
      <c r="EQ474" s="10"/>
    </row>
    <row r="475" spans="1:147" ht="18.75">
      <c r="B475" s="14"/>
      <c r="C475" s="32"/>
      <c r="D475" s="33"/>
      <c r="E475" s="132">
        <v>10530294</v>
      </c>
      <c r="F475" s="14"/>
      <c r="G475" s="133" t="s">
        <v>2598</v>
      </c>
      <c r="H475" s="133" t="s">
        <v>2599</v>
      </c>
      <c r="I475" s="133" t="s">
        <v>2600</v>
      </c>
      <c r="J475" s="134">
        <v>3310381</v>
      </c>
      <c r="K475" s="14"/>
      <c r="L475" s="133"/>
      <c r="M475" s="32">
        <v>78723</v>
      </c>
      <c r="N475" s="32">
        <v>12</v>
      </c>
      <c r="O475" s="136">
        <v>0.56000000000000005</v>
      </c>
      <c r="P475" s="135">
        <v>40540</v>
      </c>
      <c r="Q475" s="135">
        <v>40828</v>
      </c>
      <c r="S475" s="134" t="s">
        <v>2601</v>
      </c>
      <c r="T475" s="134" t="s">
        <v>2602</v>
      </c>
      <c r="U475" s="32" t="s">
        <v>3338</v>
      </c>
      <c r="V475" s="32" t="s">
        <v>2581</v>
      </c>
      <c r="X475" s="43"/>
      <c r="Y475" s="8"/>
      <c r="Z475" s="43"/>
      <c r="AA475" s="6"/>
      <c r="AB475" s="44"/>
      <c r="AC475" s="45"/>
      <c r="AD475" s="8"/>
      <c r="AE475" s="8"/>
      <c r="AF475" s="36"/>
      <c r="AG475" s="8"/>
      <c r="AH475" s="6"/>
      <c r="AI475" s="10"/>
      <c r="AJ475" s="10"/>
      <c r="AK475" s="10"/>
      <c r="AL475" s="6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  <c r="CZ475" s="10"/>
      <c r="DA475" s="10"/>
      <c r="DB475" s="10"/>
      <c r="DC475" s="10"/>
      <c r="DD475" s="10"/>
      <c r="DE475" s="10"/>
      <c r="DF475" s="10"/>
      <c r="DG475" s="10"/>
      <c r="DH475" s="10"/>
      <c r="DI475" s="10"/>
      <c r="DJ475" s="10"/>
      <c r="DK475" s="10"/>
      <c r="DL475" s="10"/>
      <c r="DM475" s="10"/>
      <c r="DN475" s="10"/>
      <c r="DO475" s="10"/>
      <c r="DP475" s="10"/>
      <c r="DQ475" s="10"/>
      <c r="DR475" s="10"/>
      <c r="DS475" s="10"/>
      <c r="DT475" s="10"/>
      <c r="DU475" s="10"/>
      <c r="DV475" s="10"/>
      <c r="DW475" s="10"/>
      <c r="DX475" s="10"/>
      <c r="DY475" s="10"/>
      <c r="DZ475" s="10"/>
      <c r="EA475" s="10"/>
      <c r="EB475" s="10"/>
      <c r="EC475" s="10"/>
      <c r="ED475" s="10"/>
      <c r="EE475" s="10"/>
      <c r="EF475" s="10"/>
      <c r="EG475" s="10"/>
      <c r="EH475" s="10"/>
      <c r="EI475" s="10"/>
      <c r="EJ475" s="10"/>
      <c r="EK475" s="10"/>
      <c r="EL475" s="10"/>
      <c r="EM475" s="10"/>
      <c r="EN475" s="10"/>
      <c r="EO475" s="10"/>
      <c r="EP475" s="10"/>
      <c r="EQ475" s="10"/>
    </row>
    <row r="476" spans="1:147" ht="18.75">
      <c r="D476" s="33"/>
      <c r="E476" s="132">
        <v>10557686</v>
      </c>
      <c r="F476" s="14"/>
      <c r="G476" s="133" t="s">
        <v>3145</v>
      </c>
      <c r="H476" s="133" t="s">
        <v>3507</v>
      </c>
      <c r="I476" s="133" t="s">
        <v>3144</v>
      </c>
      <c r="J476" s="134">
        <v>3310900</v>
      </c>
      <c r="K476" s="14"/>
      <c r="M476" s="134" t="s">
        <v>2804</v>
      </c>
      <c r="N476" s="32">
        <v>12</v>
      </c>
      <c r="O476" s="136">
        <v>1.1499999999999999</v>
      </c>
      <c r="P476" s="135">
        <v>40612</v>
      </c>
      <c r="Q476" s="135">
        <v>40704</v>
      </c>
      <c r="R476" s="32" t="s">
        <v>3755</v>
      </c>
      <c r="S476" s="134" t="s">
        <v>3508</v>
      </c>
      <c r="T476" s="134" t="s">
        <v>3509</v>
      </c>
      <c r="U476" s="32" t="s">
        <v>3338</v>
      </c>
      <c r="V476" s="32" t="s">
        <v>2582</v>
      </c>
      <c r="X476" s="43"/>
      <c r="Y476" s="8"/>
      <c r="Z476" s="43"/>
      <c r="AA476" s="6"/>
      <c r="AB476" s="44"/>
      <c r="AC476" s="45"/>
      <c r="AD476" s="8"/>
      <c r="AE476" s="8"/>
      <c r="AF476" s="36"/>
      <c r="AG476" s="8"/>
      <c r="AH476" s="6"/>
      <c r="AI476" s="10"/>
      <c r="AJ476" s="10"/>
      <c r="AK476" s="10"/>
      <c r="AL476" s="6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  <c r="CZ476" s="10"/>
      <c r="DA476" s="10"/>
      <c r="DB476" s="10"/>
      <c r="DC476" s="10"/>
      <c r="DD476" s="10"/>
      <c r="DE476" s="10"/>
      <c r="DF476" s="10"/>
      <c r="DG476" s="10"/>
      <c r="DH476" s="10"/>
      <c r="DI476" s="10"/>
      <c r="DJ476" s="10"/>
      <c r="DK476" s="10"/>
      <c r="DL476" s="10"/>
      <c r="DM476" s="10"/>
      <c r="DN476" s="10"/>
      <c r="DO476" s="10"/>
      <c r="DP476" s="10"/>
      <c r="DQ476" s="10"/>
      <c r="DR476" s="10"/>
      <c r="DS476" s="10"/>
      <c r="DT476" s="10"/>
      <c r="DU476" s="10"/>
      <c r="DV476" s="10"/>
      <c r="DW476" s="10"/>
      <c r="DX476" s="10"/>
      <c r="DY476" s="10"/>
      <c r="DZ476" s="10"/>
      <c r="EA476" s="10"/>
      <c r="EB476" s="10"/>
      <c r="EC476" s="10"/>
      <c r="ED476" s="10"/>
      <c r="EE476" s="10"/>
      <c r="EF476" s="10"/>
      <c r="EG476" s="10"/>
      <c r="EH476" s="10"/>
      <c r="EI476" s="10"/>
      <c r="EJ476" s="10"/>
      <c r="EK476" s="10"/>
      <c r="EL476" s="10"/>
      <c r="EM476" s="10"/>
      <c r="EN476" s="10"/>
      <c r="EO476" s="10"/>
      <c r="EP476" s="10"/>
      <c r="EQ476" s="10"/>
    </row>
    <row r="477" spans="1:147" ht="18.75">
      <c r="B477" s="14"/>
      <c r="C477" s="32"/>
      <c r="D477" s="33"/>
      <c r="E477" s="33">
        <v>310453</v>
      </c>
      <c r="G477" s="60" t="s">
        <v>2171</v>
      </c>
      <c r="H477" s="14" t="s">
        <v>4358</v>
      </c>
      <c r="I477" s="33" t="s">
        <v>4359</v>
      </c>
      <c r="J477" s="32">
        <v>3282718</v>
      </c>
      <c r="L477" s="33" t="s">
        <v>4359</v>
      </c>
      <c r="M477" s="32">
        <v>78723</v>
      </c>
      <c r="N477" s="32">
        <v>800</v>
      </c>
      <c r="O477" s="53">
        <v>6.07</v>
      </c>
      <c r="P477" s="115">
        <v>39085</v>
      </c>
      <c r="Q477" s="115">
        <v>39274</v>
      </c>
      <c r="R477" s="93" t="s">
        <v>1615</v>
      </c>
      <c r="S477" s="32" t="s">
        <v>2170</v>
      </c>
      <c r="T477" s="32" t="s">
        <v>1184</v>
      </c>
      <c r="U477" s="5" t="s">
        <v>178</v>
      </c>
      <c r="V477" s="32" t="s">
        <v>4362</v>
      </c>
      <c r="X477" s="43"/>
      <c r="Y477" s="8"/>
      <c r="Z477" s="43"/>
      <c r="AA477" s="6"/>
      <c r="AB477" s="44"/>
      <c r="AC477" s="45"/>
      <c r="AD477" s="8"/>
      <c r="AE477" s="8"/>
      <c r="AF477" s="7"/>
      <c r="AG477" s="8"/>
      <c r="AH477" s="6"/>
      <c r="AI477" s="10"/>
      <c r="AJ477" s="10"/>
      <c r="AK477" s="10"/>
      <c r="AL477" s="6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0"/>
      <c r="DE477" s="10"/>
      <c r="DF477" s="10"/>
      <c r="DG477" s="10"/>
      <c r="DH477" s="10"/>
      <c r="DI477" s="10"/>
      <c r="DJ477" s="10"/>
      <c r="DK477" s="10"/>
      <c r="DL477" s="10"/>
      <c r="DM477" s="10"/>
      <c r="DN477" s="10"/>
      <c r="DO477" s="10"/>
      <c r="DP477" s="10"/>
      <c r="DQ477" s="10"/>
      <c r="DR477" s="10"/>
      <c r="DS477" s="10"/>
      <c r="DT477" s="10"/>
      <c r="DU477" s="10"/>
      <c r="DV477" s="10"/>
      <c r="DW477" s="10"/>
      <c r="DX477" s="10"/>
      <c r="DY477" s="10"/>
      <c r="DZ477" s="10"/>
      <c r="EA477" s="10"/>
      <c r="EB477" s="10"/>
      <c r="EC477" s="10"/>
      <c r="ED477" s="10"/>
      <c r="EE477" s="10"/>
      <c r="EF477" s="10"/>
      <c r="EG477" s="10"/>
      <c r="EH477" s="10"/>
      <c r="EI477" s="10"/>
      <c r="EJ477" s="10"/>
      <c r="EK477" s="10"/>
      <c r="EL477" s="10"/>
      <c r="EM477" s="10"/>
      <c r="EN477" s="10"/>
      <c r="EO477" s="10"/>
      <c r="EP477" s="10"/>
      <c r="EQ477" s="10"/>
    </row>
    <row r="478" spans="1:147" ht="18.75">
      <c r="B478" s="14"/>
      <c r="C478" s="32"/>
      <c r="D478" s="33"/>
      <c r="E478" s="33">
        <v>10447581</v>
      </c>
      <c r="G478" s="60" t="s">
        <v>4699</v>
      </c>
      <c r="H478" s="14" t="s">
        <v>4700</v>
      </c>
      <c r="I478" s="33" t="s">
        <v>4701</v>
      </c>
      <c r="J478" s="32">
        <v>3328496</v>
      </c>
      <c r="L478" s="33"/>
      <c r="M478" s="32">
        <v>78723</v>
      </c>
      <c r="N478" s="32">
        <v>301</v>
      </c>
      <c r="O478" s="53">
        <v>3.7629999999999999</v>
      </c>
      <c r="P478" s="135">
        <v>40332</v>
      </c>
      <c r="Q478" s="135">
        <v>40477</v>
      </c>
      <c r="R478" s="32" t="s">
        <v>4365</v>
      </c>
      <c r="S478" s="32" t="s">
        <v>4702</v>
      </c>
      <c r="T478" s="134" t="s">
        <v>2249</v>
      </c>
      <c r="U478" s="5" t="s">
        <v>178</v>
      </c>
      <c r="V478" s="32" t="s">
        <v>2177</v>
      </c>
      <c r="X478" s="43"/>
      <c r="Y478" s="8"/>
      <c r="Z478" s="43"/>
      <c r="AA478" s="6"/>
      <c r="AB478" s="44"/>
      <c r="AC478" s="45"/>
      <c r="AD478" s="8"/>
      <c r="AE478" s="8"/>
      <c r="AF478" s="7"/>
      <c r="AG478" s="8"/>
      <c r="AH478" s="6"/>
      <c r="AI478" s="10"/>
      <c r="AJ478" s="10"/>
      <c r="AK478" s="10"/>
      <c r="AL478" s="6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0"/>
      <c r="DE478" s="10"/>
      <c r="DF478" s="10"/>
      <c r="DG478" s="10"/>
      <c r="DH478" s="10"/>
      <c r="DI478" s="10"/>
      <c r="DJ478" s="10"/>
      <c r="DK478" s="10"/>
      <c r="DL478" s="10"/>
      <c r="DM478" s="10"/>
      <c r="DN478" s="10"/>
      <c r="DO478" s="10"/>
      <c r="DP478" s="10"/>
      <c r="DQ478" s="10"/>
      <c r="DR478" s="10"/>
      <c r="DS478" s="10"/>
      <c r="DT478" s="10"/>
      <c r="DU478" s="10"/>
      <c r="DV478" s="10"/>
      <c r="DW478" s="10"/>
      <c r="DX478" s="10"/>
      <c r="DY478" s="10"/>
      <c r="DZ478" s="10"/>
      <c r="EA478" s="10"/>
      <c r="EB478" s="10"/>
      <c r="EC478" s="10"/>
      <c r="ED478" s="10"/>
      <c r="EE478" s="10"/>
      <c r="EF478" s="10"/>
      <c r="EG478" s="10"/>
      <c r="EH478" s="10"/>
      <c r="EI478" s="10"/>
      <c r="EJ478" s="10"/>
      <c r="EK478" s="10"/>
      <c r="EL478" s="10"/>
      <c r="EM478" s="10"/>
      <c r="EN478" s="10"/>
      <c r="EO478" s="10"/>
      <c r="EP478" s="10"/>
      <c r="EQ478" s="10"/>
    </row>
    <row r="479" spans="1:147" ht="18.75">
      <c r="B479" s="14"/>
      <c r="C479" s="32"/>
      <c r="D479" s="33"/>
      <c r="E479" s="132">
        <v>10780200</v>
      </c>
      <c r="F479" s="14"/>
      <c r="G479" s="133" t="s">
        <v>4462</v>
      </c>
      <c r="H479" s="133" t="s">
        <v>4463</v>
      </c>
      <c r="I479" s="133" t="s">
        <v>4464</v>
      </c>
      <c r="J479" s="134">
        <v>5000722</v>
      </c>
      <c r="K479" s="133"/>
      <c r="M479" s="134" t="s">
        <v>2804</v>
      </c>
      <c r="N479" s="32">
        <v>279</v>
      </c>
      <c r="O479" s="136">
        <v>3.6360000000000001</v>
      </c>
      <c r="P479" s="135">
        <v>41072</v>
      </c>
      <c r="R479" s="32" t="s">
        <v>4365</v>
      </c>
      <c r="S479" s="134" t="s">
        <v>4491</v>
      </c>
      <c r="T479" s="134" t="s">
        <v>2249</v>
      </c>
      <c r="U479" s="32" t="s">
        <v>915</v>
      </c>
      <c r="V479" s="32" t="s">
        <v>4521</v>
      </c>
      <c r="X479" s="43"/>
      <c r="Y479" s="8"/>
      <c r="Z479" s="43"/>
      <c r="AA479" s="6"/>
      <c r="AB479" s="44"/>
      <c r="AC479" s="45"/>
      <c r="AD479" s="8"/>
      <c r="AE479" s="8"/>
      <c r="AF479" s="7"/>
      <c r="AG479" s="8"/>
      <c r="AH479" s="6"/>
      <c r="AI479" s="10"/>
      <c r="AJ479" s="10"/>
      <c r="AK479" s="10"/>
      <c r="AL479" s="6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  <c r="CZ479" s="10"/>
      <c r="DA479" s="10"/>
      <c r="DB479" s="10"/>
      <c r="DC479" s="10"/>
      <c r="DD479" s="10"/>
      <c r="DE479" s="10"/>
      <c r="DF479" s="10"/>
      <c r="DG479" s="10"/>
      <c r="DH479" s="10"/>
      <c r="DI479" s="10"/>
      <c r="DJ479" s="10"/>
      <c r="DK479" s="10"/>
      <c r="DL479" s="10"/>
      <c r="DM479" s="10"/>
      <c r="DN479" s="10"/>
      <c r="DO479" s="10"/>
      <c r="DP479" s="10"/>
      <c r="DQ479" s="10"/>
      <c r="DR479" s="10"/>
      <c r="DS479" s="10"/>
      <c r="DT479" s="10"/>
      <c r="DU479" s="10"/>
      <c r="DV479" s="10"/>
      <c r="DW479" s="10"/>
      <c r="DX479" s="10"/>
      <c r="DY479" s="10"/>
      <c r="DZ479" s="10"/>
      <c r="EA479" s="10"/>
      <c r="EB479" s="10"/>
      <c r="EC479" s="10"/>
      <c r="ED479" s="10"/>
      <c r="EE479" s="10"/>
      <c r="EF479" s="10"/>
      <c r="EG479" s="10"/>
      <c r="EH479" s="10"/>
      <c r="EI479" s="10"/>
      <c r="EJ479" s="10"/>
      <c r="EK479" s="10"/>
      <c r="EL479" s="10"/>
      <c r="EM479" s="10"/>
      <c r="EN479" s="10"/>
      <c r="EO479" s="10"/>
      <c r="EP479" s="10"/>
      <c r="EQ479" s="10"/>
    </row>
    <row r="480" spans="1:147" ht="18.75">
      <c r="B480" s="14"/>
      <c r="C480" s="32"/>
      <c r="D480" s="33"/>
      <c r="E480" s="33">
        <v>10242289</v>
      </c>
      <c r="F480" s="33"/>
      <c r="G480" s="33" t="s">
        <v>3793</v>
      </c>
      <c r="H480" s="33" t="s">
        <v>2080</v>
      </c>
      <c r="I480" s="33" t="s">
        <v>3794</v>
      </c>
      <c r="J480" s="32">
        <v>288020</v>
      </c>
      <c r="K480" s="33" t="s">
        <v>3792</v>
      </c>
      <c r="L480" s="33">
        <v>288020</v>
      </c>
      <c r="M480" s="32" t="s">
        <v>542</v>
      </c>
      <c r="N480" s="32">
        <v>8</v>
      </c>
      <c r="O480" s="53">
        <v>0.59499999999999997</v>
      </c>
      <c r="P480" s="59">
        <v>39875</v>
      </c>
      <c r="Q480" s="135">
        <v>40309</v>
      </c>
      <c r="R480" s="32" t="s">
        <v>2320</v>
      </c>
      <c r="S480" s="32" t="s">
        <v>2081</v>
      </c>
      <c r="T480" s="32" t="s">
        <v>2082</v>
      </c>
      <c r="U480" s="134" t="s">
        <v>914</v>
      </c>
      <c r="V480" s="32" t="s">
        <v>1645</v>
      </c>
      <c r="X480" s="43"/>
      <c r="Y480" s="8"/>
      <c r="Z480" s="43"/>
      <c r="AA480" s="6"/>
      <c r="AB480" s="44"/>
      <c r="AC480" s="45"/>
      <c r="AD480" s="8"/>
      <c r="AE480" s="8"/>
      <c r="AF480" s="7"/>
      <c r="AG480" s="8"/>
      <c r="AH480" s="6"/>
      <c r="AI480" s="10"/>
      <c r="AJ480" s="10"/>
      <c r="AK480" s="10"/>
      <c r="AL480" s="6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  <c r="CZ480" s="10"/>
      <c r="DA480" s="10"/>
      <c r="DB480" s="10"/>
      <c r="DC480" s="10"/>
      <c r="DD480" s="10"/>
      <c r="DE480" s="10"/>
      <c r="DF480" s="10"/>
      <c r="DG480" s="10"/>
      <c r="DH480" s="10"/>
      <c r="DI480" s="10"/>
      <c r="DJ480" s="10"/>
      <c r="DK480" s="10"/>
      <c r="DL480" s="10"/>
      <c r="DM480" s="10"/>
      <c r="DN480" s="10"/>
      <c r="DO480" s="10"/>
      <c r="DP480" s="10"/>
      <c r="DQ480" s="10"/>
      <c r="DR480" s="10"/>
      <c r="DS480" s="10"/>
      <c r="DT480" s="10"/>
      <c r="DU480" s="10"/>
      <c r="DV480" s="10"/>
      <c r="DW480" s="10"/>
      <c r="DX480" s="10"/>
      <c r="DY480" s="10"/>
      <c r="DZ480" s="10"/>
      <c r="EA480" s="10"/>
      <c r="EB480" s="10"/>
      <c r="EC480" s="10"/>
      <c r="ED480" s="10"/>
      <c r="EE480" s="10"/>
      <c r="EF480" s="10"/>
      <c r="EG480" s="10"/>
      <c r="EH480" s="10"/>
      <c r="EI480" s="10"/>
      <c r="EJ480" s="10"/>
      <c r="EK480" s="10"/>
      <c r="EL480" s="10"/>
      <c r="EM480" s="10"/>
      <c r="EN480" s="10"/>
      <c r="EO480" s="10"/>
      <c r="EP480" s="10"/>
      <c r="EQ480" s="10"/>
    </row>
    <row r="481" spans="2:147" ht="18.75">
      <c r="B481" s="14"/>
      <c r="C481" s="32"/>
      <c r="D481" s="33"/>
      <c r="E481" s="33">
        <v>206067</v>
      </c>
      <c r="G481" s="14" t="s">
        <v>2371</v>
      </c>
      <c r="H481" s="14" t="s">
        <v>3775</v>
      </c>
      <c r="I481" s="14" t="s">
        <v>182</v>
      </c>
      <c r="L481" s="14" t="s">
        <v>1898</v>
      </c>
      <c r="M481" s="32">
        <v>78746</v>
      </c>
      <c r="N481" s="32">
        <v>238</v>
      </c>
      <c r="O481" s="53">
        <v>23.7</v>
      </c>
      <c r="P481" s="31">
        <v>37446</v>
      </c>
      <c r="Q481" s="31">
        <v>37673</v>
      </c>
      <c r="R481" s="32" t="s">
        <v>750</v>
      </c>
      <c r="S481" s="32" t="s">
        <v>2372</v>
      </c>
      <c r="T481" s="32" t="s">
        <v>2373</v>
      </c>
      <c r="U481" s="32" t="s">
        <v>3338</v>
      </c>
      <c r="V481" s="32" t="s">
        <v>3774</v>
      </c>
      <c r="X481" s="43"/>
      <c r="Y481" s="8"/>
      <c r="Z481" s="43"/>
      <c r="AA481" s="6"/>
      <c r="AB481" s="44"/>
      <c r="AC481" s="45"/>
      <c r="AD481" s="8"/>
      <c r="AE481" s="8"/>
      <c r="AF481" s="7"/>
      <c r="AG481" s="8"/>
      <c r="AH481" s="6"/>
      <c r="AI481" s="10"/>
      <c r="AJ481" s="10"/>
      <c r="AK481" s="10"/>
      <c r="AL481" s="6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  <c r="CZ481" s="10"/>
      <c r="DA481" s="10"/>
      <c r="DB481" s="10"/>
      <c r="DC481" s="10"/>
      <c r="DD481" s="10"/>
      <c r="DE481" s="10"/>
      <c r="DF481" s="10"/>
      <c r="DG481" s="10"/>
      <c r="DH481" s="10"/>
      <c r="DI481" s="10"/>
      <c r="DJ481" s="10"/>
      <c r="DK481" s="10"/>
      <c r="DL481" s="10"/>
      <c r="DM481" s="10"/>
      <c r="DN481" s="10"/>
      <c r="DO481" s="10"/>
      <c r="DP481" s="10"/>
      <c r="DQ481" s="10"/>
      <c r="DR481" s="10"/>
      <c r="DS481" s="10"/>
      <c r="DT481" s="10"/>
      <c r="DU481" s="10"/>
      <c r="DV481" s="10"/>
      <c r="DW481" s="10"/>
      <c r="DX481" s="10"/>
      <c r="DY481" s="10"/>
      <c r="DZ481" s="10"/>
      <c r="EA481" s="10"/>
      <c r="EB481" s="10"/>
      <c r="EC481" s="10"/>
      <c r="ED481" s="10"/>
      <c r="EE481" s="10"/>
      <c r="EF481" s="10"/>
      <c r="EG481" s="10"/>
      <c r="EH481" s="10"/>
      <c r="EI481" s="10"/>
      <c r="EJ481" s="10"/>
      <c r="EK481" s="10"/>
      <c r="EL481" s="10"/>
      <c r="EM481" s="10"/>
      <c r="EN481" s="10"/>
      <c r="EO481" s="10"/>
      <c r="EP481" s="10"/>
      <c r="EQ481" s="10"/>
    </row>
    <row r="482" spans="2:147" ht="18.75">
      <c r="B482" s="14"/>
      <c r="C482" s="32"/>
      <c r="D482" s="33"/>
      <c r="E482" s="60">
        <v>272342</v>
      </c>
      <c r="G482" s="56" t="s">
        <v>658</v>
      </c>
      <c r="H482" s="56" t="s">
        <v>240</v>
      </c>
      <c r="I482" s="56" t="s">
        <v>4064</v>
      </c>
      <c r="J482" s="93"/>
      <c r="K482" s="93"/>
      <c r="L482" s="56" t="s">
        <v>1187</v>
      </c>
      <c r="M482" s="32">
        <v>78704</v>
      </c>
      <c r="N482" s="41">
        <v>11</v>
      </c>
      <c r="O482" s="100">
        <v>1.31</v>
      </c>
      <c r="P482" s="59">
        <v>38553</v>
      </c>
      <c r="Q482" s="59">
        <v>38676</v>
      </c>
      <c r="R482" s="32" t="s">
        <v>1036</v>
      </c>
      <c r="S482" s="32" t="s">
        <v>4287</v>
      </c>
      <c r="T482" s="32" t="s">
        <v>1398</v>
      </c>
      <c r="U482" s="32" t="s">
        <v>3338</v>
      </c>
      <c r="V482" s="32" t="s">
        <v>738</v>
      </c>
      <c r="X482" s="43"/>
      <c r="Y482" s="8"/>
      <c r="Z482" s="43"/>
      <c r="AA482" s="6"/>
      <c r="AB482" s="44"/>
      <c r="AC482" s="45"/>
      <c r="AD482" s="8"/>
      <c r="AE482" s="8"/>
      <c r="AF482" s="36"/>
      <c r="AG482" s="8"/>
      <c r="AH482" s="6"/>
      <c r="AI482" s="10"/>
      <c r="AJ482" s="10"/>
      <c r="AK482" s="10"/>
      <c r="AL482" s="6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0"/>
      <c r="DC482" s="10"/>
      <c r="DD482" s="10"/>
      <c r="DE482" s="10"/>
      <c r="DF482" s="10"/>
      <c r="DG482" s="10"/>
      <c r="DH482" s="10"/>
      <c r="DI482" s="10"/>
      <c r="DJ482" s="10"/>
      <c r="DK482" s="10"/>
      <c r="DL482" s="10"/>
      <c r="DM482" s="10"/>
      <c r="DN482" s="10"/>
      <c r="DO482" s="10"/>
      <c r="DP482" s="10"/>
      <c r="DQ482" s="10"/>
      <c r="DR482" s="10"/>
      <c r="DS482" s="10"/>
      <c r="DT482" s="10"/>
      <c r="DU482" s="10"/>
      <c r="DV482" s="10"/>
      <c r="DW482" s="10"/>
      <c r="DX482" s="10"/>
      <c r="DY482" s="10"/>
      <c r="DZ482" s="10"/>
      <c r="EA482" s="10"/>
      <c r="EB482" s="10"/>
      <c r="EC482" s="10"/>
      <c r="ED482" s="10"/>
      <c r="EE482" s="10"/>
      <c r="EF482" s="10"/>
      <c r="EG482" s="10"/>
      <c r="EH482" s="10"/>
      <c r="EI482" s="10"/>
      <c r="EJ482" s="10"/>
      <c r="EK482" s="10"/>
      <c r="EL482" s="10"/>
      <c r="EM482" s="10"/>
      <c r="EN482" s="10"/>
      <c r="EO482" s="10"/>
      <c r="EP482" s="10"/>
      <c r="EQ482" s="10"/>
    </row>
    <row r="483" spans="2:147" ht="18.75">
      <c r="B483" s="14"/>
      <c r="C483" s="32"/>
      <c r="D483" s="33"/>
      <c r="G483" s="14" t="s">
        <v>2990</v>
      </c>
      <c r="H483" s="14" t="s">
        <v>3233</v>
      </c>
      <c r="I483" s="14" t="s">
        <v>3639</v>
      </c>
      <c r="L483" s="14" t="s">
        <v>3905</v>
      </c>
      <c r="M483" s="32">
        <v>78703</v>
      </c>
      <c r="N483" s="41">
        <v>99</v>
      </c>
      <c r="O483" s="53">
        <v>1</v>
      </c>
      <c r="P483" s="31">
        <v>36189</v>
      </c>
      <c r="Q483" s="31">
        <v>36735</v>
      </c>
      <c r="R483" s="31"/>
      <c r="S483" s="32" t="s">
        <v>3798</v>
      </c>
      <c r="T483" s="32" t="s">
        <v>3799</v>
      </c>
      <c r="U483" s="32" t="s">
        <v>3338</v>
      </c>
      <c r="V483" s="32" t="s">
        <v>2848</v>
      </c>
      <c r="X483" s="43"/>
      <c r="Y483" s="8"/>
      <c r="Z483" s="43"/>
      <c r="AA483" s="6"/>
      <c r="AB483" s="44"/>
      <c r="AC483" s="45"/>
      <c r="AD483" s="8"/>
      <c r="AE483" s="8"/>
      <c r="AF483" s="36"/>
      <c r="AG483" s="8"/>
      <c r="AH483" s="6"/>
      <c r="AI483" s="10"/>
      <c r="AJ483" s="10"/>
      <c r="AK483" s="10"/>
      <c r="AL483" s="6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  <c r="CZ483" s="10"/>
      <c r="DA483" s="10"/>
      <c r="DB483" s="10"/>
      <c r="DC483" s="10"/>
      <c r="DD483" s="10"/>
      <c r="DE483" s="10"/>
      <c r="DF483" s="10"/>
      <c r="DG483" s="10"/>
      <c r="DH483" s="10"/>
      <c r="DI483" s="10"/>
      <c r="DJ483" s="10"/>
      <c r="DK483" s="10"/>
      <c r="DL483" s="10"/>
      <c r="DM483" s="10"/>
      <c r="DN483" s="10"/>
      <c r="DO483" s="10"/>
      <c r="DP483" s="10"/>
      <c r="DQ483" s="10"/>
      <c r="DR483" s="10"/>
      <c r="DS483" s="10"/>
      <c r="DT483" s="10"/>
      <c r="DU483" s="10"/>
      <c r="DV483" s="10"/>
      <c r="DW483" s="10"/>
      <c r="DX483" s="10"/>
      <c r="DY483" s="10"/>
      <c r="DZ483" s="10"/>
      <c r="EA483" s="10"/>
      <c r="EB483" s="10"/>
      <c r="EC483" s="10"/>
      <c r="ED483" s="10"/>
      <c r="EE483" s="10"/>
      <c r="EF483" s="10"/>
      <c r="EG483" s="10"/>
      <c r="EH483" s="10"/>
      <c r="EI483" s="10"/>
      <c r="EJ483" s="10"/>
      <c r="EK483" s="10"/>
      <c r="EL483" s="10"/>
      <c r="EM483" s="10"/>
      <c r="EN483" s="10"/>
      <c r="EO483" s="10"/>
      <c r="EP483" s="10"/>
      <c r="EQ483" s="10"/>
    </row>
    <row r="484" spans="2:147" ht="18.75">
      <c r="B484" s="14"/>
      <c r="C484" s="32"/>
      <c r="D484" s="33"/>
      <c r="E484" s="60">
        <v>254164</v>
      </c>
      <c r="G484" s="56" t="s">
        <v>3374</v>
      </c>
      <c r="H484" s="56" t="s">
        <v>4052</v>
      </c>
      <c r="I484" s="14" t="s">
        <v>3943</v>
      </c>
      <c r="J484" s="32">
        <v>3043419</v>
      </c>
      <c r="L484" s="56" t="s">
        <v>3375</v>
      </c>
      <c r="M484" s="32">
        <v>78745</v>
      </c>
      <c r="N484" s="93">
        <v>120</v>
      </c>
      <c r="O484" s="100">
        <v>6.47</v>
      </c>
      <c r="P484" s="59">
        <v>38505</v>
      </c>
      <c r="Q484" s="59">
        <v>38776</v>
      </c>
      <c r="R484" s="32" t="s">
        <v>4112</v>
      </c>
      <c r="S484" s="32" t="s">
        <v>2775</v>
      </c>
      <c r="T484" s="32" t="s">
        <v>2776</v>
      </c>
      <c r="U484" s="94" t="s">
        <v>914</v>
      </c>
      <c r="V484" s="32" t="s">
        <v>3050</v>
      </c>
      <c r="X484" s="43"/>
      <c r="Y484" s="44"/>
      <c r="Z484" s="43"/>
      <c r="AA484" s="6"/>
      <c r="AB484" s="44"/>
      <c r="AC484" s="45"/>
      <c r="AD484" s="8"/>
      <c r="AE484" s="8"/>
      <c r="AF484" s="36"/>
      <c r="AG484" s="8"/>
      <c r="AH484" s="6"/>
      <c r="AI484" s="10"/>
      <c r="AJ484" s="10"/>
      <c r="AK484" s="10"/>
      <c r="AL484" s="6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  <c r="CZ484" s="10"/>
      <c r="DA484" s="10"/>
      <c r="DB484" s="10"/>
      <c r="DC484" s="10"/>
      <c r="DD484" s="10"/>
      <c r="DE484" s="10"/>
      <c r="DF484" s="10"/>
      <c r="DG484" s="10"/>
      <c r="DH484" s="10"/>
      <c r="DI484" s="10"/>
      <c r="DJ484" s="10"/>
      <c r="DK484" s="10"/>
      <c r="DL484" s="10"/>
      <c r="DM484" s="10"/>
      <c r="DN484" s="10"/>
      <c r="DO484" s="10"/>
      <c r="DP484" s="10"/>
      <c r="DQ484" s="10"/>
      <c r="DR484" s="10"/>
      <c r="DS484" s="10"/>
      <c r="DT484" s="10"/>
      <c r="DU484" s="10"/>
      <c r="DV484" s="10"/>
      <c r="DW484" s="10"/>
      <c r="DX484" s="10"/>
      <c r="DY484" s="10"/>
      <c r="DZ484" s="10"/>
      <c r="EA484" s="10"/>
      <c r="EB484" s="10"/>
      <c r="EC484" s="10"/>
      <c r="ED484" s="10"/>
      <c r="EE484" s="10"/>
      <c r="EF484" s="10"/>
      <c r="EG484" s="10"/>
      <c r="EH484" s="10"/>
      <c r="EI484" s="10"/>
      <c r="EJ484" s="10"/>
      <c r="EK484" s="10"/>
      <c r="EL484" s="10"/>
      <c r="EM484" s="10"/>
      <c r="EN484" s="10"/>
      <c r="EO484" s="10"/>
      <c r="EP484" s="10"/>
      <c r="EQ484" s="10"/>
    </row>
    <row r="485" spans="2:147" ht="18.75">
      <c r="B485" s="14"/>
      <c r="C485" s="32"/>
      <c r="D485" s="33"/>
      <c r="E485" s="33">
        <v>11403</v>
      </c>
      <c r="G485" s="14" t="s">
        <v>691</v>
      </c>
      <c r="H485" s="14" t="s">
        <v>1796</v>
      </c>
      <c r="I485" s="14" t="s">
        <v>1797</v>
      </c>
      <c r="L485" s="14" t="s">
        <v>3906</v>
      </c>
      <c r="M485" s="32">
        <v>78727</v>
      </c>
      <c r="N485" s="41">
        <v>32</v>
      </c>
      <c r="O485" s="53">
        <v>2.84</v>
      </c>
      <c r="P485" s="31">
        <v>36425</v>
      </c>
      <c r="Q485" s="31">
        <v>36699</v>
      </c>
      <c r="R485" s="31"/>
      <c r="S485" s="32" t="s">
        <v>692</v>
      </c>
      <c r="T485" s="32" t="s">
        <v>693</v>
      </c>
      <c r="U485" s="32" t="s">
        <v>3338</v>
      </c>
      <c r="V485" s="32" t="s">
        <v>1379</v>
      </c>
      <c r="X485" s="43"/>
      <c r="Y485" s="8"/>
      <c r="Z485" s="43"/>
      <c r="AA485" s="6"/>
      <c r="AB485" s="44"/>
      <c r="AC485" s="45"/>
      <c r="AD485" s="8"/>
      <c r="AE485" s="8"/>
      <c r="AF485" s="36"/>
      <c r="AG485" s="8"/>
      <c r="AH485" s="6"/>
      <c r="AI485" s="10"/>
      <c r="AJ485" s="10"/>
      <c r="AK485" s="10"/>
      <c r="AL485" s="6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  <c r="DC485" s="10"/>
      <c r="DD485" s="10"/>
      <c r="DE485" s="10"/>
      <c r="DF485" s="10"/>
      <c r="DG485" s="10"/>
      <c r="DH485" s="10"/>
      <c r="DI485" s="10"/>
      <c r="DJ485" s="10"/>
      <c r="DK485" s="10"/>
      <c r="DL485" s="10"/>
      <c r="DM485" s="10"/>
      <c r="DN485" s="10"/>
      <c r="DO485" s="10"/>
      <c r="DP485" s="10"/>
      <c r="DQ485" s="10"/>
      <c r="DR485" s="10"/>
      <c r="DS485" s="10"/>
      <c r="DT485" s="10"/>
      <c r="DU485" s="10"/>
      <c r="DV485" s="10"/>
      <c r="DW485" s="10"/>
      <c r="DX485" s="10"/>
      <c r="DY485" s="10"/>
      <c r="DZ485" s="10"/>
      <c r="EA485" s="10"/>
      <c r="EB485" s="10"/>
      <c r="EC485" s="10"/>
      <c r="ED485" s="10"/>
      <c r="EE485" s="10"/>
      <c r="EF485" s="10"/>
      <c r="EG485" s="10"/>
      <c r="EH485" s="10"/>
      <c r="EI485" s="10"/>
      <c r="EJ485" s="10"/>
      <c r="EK485" s="10"/>
      <c r="EL485" s="10"/>
      <c r="EM485" s="10"/>
      <c r="EN485" s="10"/>
      <c r="EO485" s="10"/>
      <c r="EP485" s="10"/>
      <c r="EQ485" s="10"/>
    </row>
    <row r="486" spans="2:147" ht="18.75">
      <c r="B486" s="14"/>
      <c r="C486" s="32"/>
      <c r="D486" s="33"/>
      <c r="E486" s="60">
        <v>232644</v>
      </c>
      <c r="G486" s="57" t="s">
        <v>371</v>
      </c>
      <c r="H486" s="57" t="s">
        <v>372</v>
      </c>
      <c r="I486" s="57" t="s">
        <v>373</v>
      </c>
      <c r="J486" s="94"/>
      <c r="K486" s="94"/>
      <c r="L486" s="14" t="s">
        <v>374</v>
      </c>
      <c r="M486" s="73">
        <v>78751</v>
      </c>
      <c r="N486" s="32">
        <v>8</v>
      </c>
      <c r="O486" s="53">
        <v>0.28999999999999998</v>
      </c>
      <c r="P486" s="106">
        <v>38065</v>
      </c>
      <c r="Q486" s="106">
        <v>38275</v>
      </c>
      <c r="R486" s="107" t="s">
        <v>4365</v>
      </c>
      <c r="S486" s="108" t="s">
        <v>375</v>
      </c>
      <c r="T486" s="107" t="s">
        <v>376</v>
      </c>
      <c r="U486" s="32" t="s">
        <v>3338</v>
      </c>
      <c r="V486" s="32" t="s">
        <v>597</v>
      </c>
      <c r="X486" s="43"/>
      <c r="Y486" s="8"/>
      <c r="Z486" s="43"/>
      <c r="AA486" s="6"/>
      <c r="AB486" s="44"/>
      <c r="AC486" s="45"/>
      <c r="AD486" s="8"/>
      <c r="AE486" s="8"/>
      <c r="AF486" s="36"/>
      <c r="AG486" s="8"/>
      <c r="AH486" s="6"/>
      <c r="AI486" s="10"/>
      <c r="AJ486" s="10"/>
      <c r="AK486" s="10"/>
      <c r="AL486" s="6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0"/>
      <c r="DE486" s="10"/>
      <c r="DF486" s="10"/>
      <c r="DG486" s="10"/>
      <c r="DH486" s="10"/>
      <c r="DI486" s="10"/>
      <c r="DJ486" s="10"/>
      <c r="DK486" s="10"/>
      <c r="DL486" s="10"/>
      <c r="DM486" s="10"/>
      <c r="DN486" s="10"/>
      <c r="DO486" s="10"/>
      <c r="DP486" s="10"/>
      <c r="DQ486" s="10"/>
      <c r="DR486" s="10"/>
      <c r="DS486" s="10"/>
      <c r="DT486" s="10"/>
      <c r="DU486" s="10"/>
      <c r="DV486" s="10"/>
      <c r="DW486" s="10"/>
      <c r="DX486" s="10"/>
      <c r="DY486" s="10"/>
      <c r="DZ486" s="10"/>
      <c r="EA486" s="10"/>
      <c r="EB486" s="10"/>
      <c r="EC486" s="10"/>
      <c r="ED486" s="10"/>
      <c r="EE486" s="10"/>
      <c r="EF486" s="10"/>
      <c r="EG486" s="10"/>
      <c r="EH486" s="10"/>
      <c r="EI486" s="10"/>
      <c r="EJ486" s="10"/>
      <c r="EK486" s="10"/>
      <c r="EL486" s="10"/>
      <c r="EM486" s="10"/>
      <c r="EN486" s="10"/>
      <c r="EO486" s="10"/>
      <c r="EP486" s="10"/>
      <c r="EQ486" s="10"/>
    </row>
    <row r="487" spans="2:147" ht="18.75">
      <c r="B487" s="14"/>
      <c r="C487" s="32"/>
      <c r="D487" s="33"/>
      <c r="E487" s="60">
        <v>296356</v>
      </c>
      <c r="G487" s="56" t="s">
        <v>1909</v>
      </c>
      <c r="H487" s="57" t="s">
        <v>2823</v>
      </c>
      <c r="I487" s="56" t="s">
        <v>776</v>
      </c>
      <c r="J487" s="93">
        <v>271340</v>
      </c>
      <c r="K487" s="93"/>
      <c r="L487" s="56" t="s">
        <v>1910</v>
      </c>
      <c r="M487" s="93">
        <v>78756</v>
      </c>
      <c r="N487" s="93">
        <v>8</v>
      </c>
      <c r="O487" s="100">
        <v>0.4</v>
      </c>
      <c r="P487" s="59">
        <v>38854</v>
      </c>
      <c r="Q487" s="59">
        <v>38987</v>
      </c>
      <c r="R487" s="32" t="s">
        <v>4112</v>
      </c>
      <c r="S487" s="94" t="s">
        <v>3159</v>
      </c>
      <c r="T487" s="94" t="s">
        <v>2822</v>
      </c>
      <c r="U487" s="32" t="s">
        <v>3338</v>
      </c>
      <c r="V487" s="32" t="s">
        <v>1829</v>
      </c>
      <c r="X487" s="43"/>
      <c r="Y487" s="8"/>
      <c r="Z487" s="43"/>
      <c r="AA487" s="6"/>
      <c r="AB487" s="44"/>
      <c r="AC487" s="45"/>
      <c r="AD487" s="8"/>
      <c r="AE487" s="8"/>
      <c r="AF487" s="36"/>
      <c r="AG487" s="8"/>
      <c r="AH487" s="6"/>
      <c r="AI487" s="10"/>
      <c r="AJ487" s="10"/>
      <c r="AK487" s="10"/>
      <c r="AL487" s="6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  <c r="CZ487" s="10"/>
      <c r="DA487" s="10"/>
      <c r="DB487" s="10"/>
      <c r="DC487" s="10"/>
      <c r="DD487" s="10"/>
      <c r="DE487" s="10"/>
      <c r="DF487" s="10"/>
      <c r="DG487" s="10"/>
      <c r="DH487" s="10"/>
      <c r="DI487" s="10"/>
      <c r="DJ487" s="10"/>
      <c r="DK487" s="10"/>
      <c r="DL487" s="10"/>
      <c r="DM487" s="10"/>
      <c r="DN487" s="10"/>
      <c r="DO487" s="10"/>
      <c r="DP487" s="10"/>
      <c r="DQ487" s="10"/>
      <c r="DR487" s="10"/>
      <c r="DS487" s="10"/>
      <c r="DT487" s="10"/>
      <c r="DU487" s="10"/>
      <c r="DV487" s="10"/>
      <c r="DW487" s="10"/>
      <c r="DX487" s="10"/>
      <c r="DY487" s="10"/>
      <c r="DZ487" s="10"/>
      <c r="EA487" s="10"/>
      <c r="EB487" s="10"/>
      <c r="EC487" s="10"/>
      <c r="ED487" s="10"/>
      <c r="EE487" s="10"/>
      <c r="EF487" s="10"/>
      <c r="EG487" s="10"/>
      <c r="EH487" s="10"/>
      <c r="EI487" s="10"/>
      <c r="EJ487" s="10"/>
      <c r="EK487" s="10"/>
      <c r="EL487" s="10"/>
      <c r="EM487" s="10"/>
      <c r="EN487" s="10"/>
      <c r="EO487" s="10"/>
      <c r="EP487" s="10"/>
      <c r="EQ487" s="10"/>
    </row>
    <row r="488" spans="2:147" ht="18.75">
      <c r="B488" s="14"/>
      <c r="C488" s="32"/>
      <c r="D488" s="33"/>
      <c r="E488" s="132">
        <v>10651626</v>
      </c>
      <c r="F488" s="14"/>
      <c r="G488" s="133" t="s">
        <v>2132</v>
      </c>
      <c r="H488" s="133" t="s">
        <v>2163</v>
      </c>
      <c r="I488" s="133" t="s">
        <v>2131</v>
      </c>
      <c r="J488" s="134">
        <v>3532746</v>
      </c>
      <c r="K488" s="14"/>
      <c r="M488" s="134" t="s">
        <v>3961</v>
      </c>
      <c r="N488" s="32">
        <v>325</v>
      </c>
      <c r="O488" s="122">
        <v>18.222999999999999</v>
      </c>
      <c r="P488" s="135">
        <v>40802</v>
      </c>
      <c r="Q488" s="135">
        <v>40977</v>
      </c>
      <c r="R488" s="32" t="s">
        <v>263</v>
      </c>
      <c r="S488" s="134" t="s">
        <v>528</v>
      </c>
      <c r="T488" s="134" t="s">
        <v>2253</v>
      </c>
      <c r="U488" s="5" t="s">
        <v>178</v>
      </c>
      <c r="V488" s="32" t="s">
        <v>3140</v>
      </c>
      <c r="X488" s="43"/>
      <c r="Y488" s="8"/>
      <c r="Z488" s="43"/>
      <c r="AA488" s="6"/>
      <c r="AB488" s="44"/>
      <c r="AC488" s="45"/>
      <c r="AD488" s="8"/>
      <c r="AE488" s="8"/>
      <c r="AF488" s="36"/>
      <c r="AG488" s="8"/>
      <c r="AH488" s="6"/>
      <c r="AI488" s="10"/>
      <c r="AJ488" s="10"/>
      <c r="AK488" s="10"/>
      <c r="AL488" s="6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  <c r="CZ488" s="10"/>
      <c r="DA488" s="10"/>
      <c r="DB488" s="10"/>
      <c r="DC488" s="10"/>
      <c r="DD488" s="10"/>
      <c r="DE488" s="10"/>
      <c r="DF488" s="10"/>
      <c r="DG488" s="10"/>
      <c r="DH488" s="10"/>
      <c r="DI488" s="10"/>
      <c r="DJ488" s="10"/>
      <c r="DK488" s="10"/>
      <c r="DL488" s="10"/>
      <c r="DM488" s="10"/>
      <c r="DN488" s="10"/>
      <c r="DO488" s="10"/>
      <c r="DP488" s="10"/>
      <c r="DQ488" s="10"/>
      <c r="DR488" s="10"/>
      <c r="DS488" s="10"/>
      <c r="DT488" s="10"/>
      <c r="DU488" s="10"/>
      <c r="DV488" s="10"/>
      <c r="DW488" s="10"/>
      <c r="DX488" s="10"/>
      <c r="DY488" s="10"/>
      <c r="DZ488" s="10"/>
      <c r="EA488" s="10"/>
      <c r="EB488" s="10"/>
      <c r="EC488" s="10"/>
      <c r="ED488" s="10"/>
      <c r="EE488" s="10"/>
      <c r="EF488" s="10"/>
      <c r="EG488" s="10"/>
      <c r="EH488" s="10"/>
      <c r="EI488" s="10"/>
      <c r="EJ488" s="10"/>
      <c r="EK488" s="10"/>
      <c r="EL488" s="10"/>
      <c r="EM488" s="10"/>
      <c r="EN488" s="10"/>
      <c r="EO488" s="10"/>
      <c r="EP488" s="10"/>
      <c r="EQ488" s="10"/>
    </row>
    <row r="489" spans="2:147" ht="18.75">
      <c r="B489" s="14"/>
      <c r="C489" s="32"/>
      <c r="D489" s="33"/>
      <c r="E489" s="60">
        <v>267639</v>
      </c>
      <c r="G489" s="56" t="s">
        <v>3326</v>
      </c>
      <c r="H489" s="56" t="s">
        <v>3802</v>
      </c>
      <c r="I489" s="56" t="s">
        <v>129</v>
      </c>
      <c r="J489" s="93">
        <v>190598</v>
      </c>
      <c r="K489" s="93"/>
      <c r="L489" s="56" t="s">
        <v>3907</v>
      </c>
      <c r="M489" s="32">
        <v>78703</v>
      </c>
      <c r="N489" s="62">
        <v>6</v>
      </c>
      <c r="O489" s="100">
        <v>0.41700000000000004</v>
      </c>
      <c r="P489" s="59">
        <v>38558</v>
      </c>
      <c r="Q489" s="59">
        <v>38702</v>
      </c>
      <c r="R489" s="32" t="s">
        <v>1157</v>
      </c>
      <c r="S489" s="32" t="s">
        <v>1613</v>
      </c>
      <c r="T489" s="32" t="s">
        <v>1614</v>
      </c>
      <c r="U489" s="32" t="s">
        <v>3338</v>
      </c>
      <c r="V489" s="32" t="s">
        <v>738</v>
      </c>
      <c r="X489" s="43"/>
      <c r="Y489" s="8"/>
      <c r="Z489" s="43"/>
      <c r="AA489" s="6"/>
      <c r="AB489" s="44"/>
      <c r="AC489" s="45"/>
      <c r="AD489" s="8"/>
      <c r="AE489" s="8"/>
      <c r="AF489" s="36"/>
      <c r="AG489" s="8"/>
      <c r="AH489" s="6"/>
      <c r="AI489" s="10"/>
      <c r="AJ489" s="10"/>
      <c r="AK489" s="10"/>
      <c r="AL489" s="6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  <c r="CZ489" s="10"/>
      <c r="DA489" s="10"/>
      <c r="DB489" s="10"/>
      <c r="DC489" s="10"/>
      <c r="DD489" s="10"/>
      <c r="DE489" s="10"/>
      <c r="DF489" s="10"/>
      <c r="DG489" s="10"/>
      <c r="DH489" s="10"/>
      <c r="DI489" s="10"/>
      <c r="DJ489" s="10"/>
      <c r="DK489" s="10"/>
      <c r="DL489" s="10"/>
      <c r="DM489" s="10"/>
      <c r="DN489" s="10"/>
      <c r="DO489" s="10"/>
      <c r="DP489" s="10"/>
      <c r="DQ489" s="10"/>
      <c r="DR489" s="10"/>
      <c r="DS489" s="10"/>
      <c r="DT489" s="10"/>
      <c r="DU489" s="10"/>
      <c r="DV489" s="10"/>
      <c r="DW489" s="10"/>
      <c r="DX489" s="10"/>
      <c r="DY489" s="10"/>
      <c r="DZ489" s="10"/>
      <c r="EA489" s="10"/>
      <c r="EB489" s="10"/>
      <c r="EC489" s="10"/>
      <c r="ED489" s="10"/>
      <c r="EE489" s="10"/>
      <c r="EF489" s="10"/>
      <c r="EG489" s="10"/>
      <c r="EH489" s="10"/>
      <c r="EI489" s="10"/>
      <c r="EJ489" s="10"/>
      <c r="EK489" s="10"/>
      <c r="EL489" s="10"/>
      <c r="EM489" s="10"/>
      <c r="EN489" s="10"/>
      <c r="EO489" s="10"/>
      <c r="EP489" s="10"/>
      <c r="EQ489" s="10"/>
    </row>
    <row r="490" spans="2:147" ht="18.75">
      <c r="B490" s="14"/>
      <c r="C490" s="32"/>
      <c r="D490" s="33"/>
      <c r="E490" s="60">
        <v>310608</v>
      </c>
      <c r="G490" s="56" t="s">
        <v>1705</v>
      </c>
      <c r="H490" s="56" t="s">
        <v>2287</v>
      </c>
      <c r="I490" s="56" t="s">
        <v>1706</v>
      </c>
      <c r="J490" s="93">
        <v>190580</v>
      </c>
      <c r="K490" s="93"/>
      <c r="L490" s="56" t="s">
        <v>1706</v>
      </c>
      <c r="M490" s="93">
        <v>78703</v>
      </c>
      <c r="N490" s="93">
        <v>7</v>
      </c>
      <c r="O490" s="100">
        <v>0.42299999999999999</v>
      </c>
      <c r="P490" s="59">
        <v>39120</v>
      </c>
      <c r="Q490" s="59">
        <v>39281</v>
      </c>
      <c r="R490" s="94" t="s">
        <v>4365</v>
      </c>
      <c r="S490" s="94" t="s">
        <v>1452</v>
      </c>
      <c r="T490" s="32" t="s">
        <v>2405</v>
      </c>
      <c r="U490" s="32" t="s">
        <v>3338</v>
      </c>
      <c r="V490" s="94" t="s">
        <v>2285</v>
      </c>
      <c r="X490" s="43"/>
      <c r="Y490" s="8"/>
      <c r="Z490" s="43"/>
      <c r="AA490" s="6"/>
      <c r="AB490" s="44"/>
      <c r="AC490" s="45"/>
      <c r="AD490" s="8"/>
      <c r="AE490" s="8"/>
      <c r="AF490" s="36"/>
      <c r="AG490" s="8"/>
      <c r="AH490" s="6"/>
      <c r="AI490" s="10"/>
      <c r="AJ490" s="10"/>
      <c r="AK490" s="10"/>
      <c r="AL490" s="6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  <c r="CZ490" s="10"/>
      <c r="DA490" s="10"/>
      <c r="DB490" s="10"/>
      <c r="DC490" s="10"/>
      <c r="DD490" s="10"/>
      <c r="DE490" s="10"/>
      <c r="DF490" s="10"/>
      <c r="DG490" s="10"/>
      <c r="DH490" s="10"/>
      <c r="DI490" s="10"/>
      <c r="DJ490" s="10"/>
      <c r="DK490" s="10"/>
      <c r="DL490" s="10"/>
      <c r="DM490" s="10"/>
      <c r="DN490" s="10"/>
      <c r="DO490" s="10"/>
      <c r="DP490" s="10"/>
      <c r="DQ490" s="10"/>
      <c r="DR490" s="10"/>
      <c r="DS490" s="10"/>
      <c r="DT490" s="10"/>
      <c r="DU490" s="10"/>
      <c r="DV490" s="10"/>
      <c r="DW490" s="10"/>
      <c r="DX490" s="10"/>
      <c r="DY490" s="10"/>
      <c r="DZ490" s="10"/>
      <c r="EA490" s="10"/>
      <c r="EB490" s="10"/>
      <c r="EC490" s="10"/>
      <c r="ED490" s="10"/>
      <c r="EE490" s="10"/>
      <c r="EF490" s="10"/>
      <c r="EG490" s="10"/>
      <c r="EH490" s="10"/>
      <c r="EI490" s="10"/>
      <c r="EJ490" s="10"/>
      <c r="EK490" s="10"/>
      <c r="EL490" s="10"/>
      <c r="EM490" s="10"/>
      <c r="EN490" s="10"/>
      <c r="EO490" s="10"/>
      <c r="EP490" s="10"/>
      <c r="EQ490" s="10"/>
    </row>
    <row r="491" spans="2:147" ht="18.75">
      <c r="B491" s="14"/>
      <c r="C491" s="32"/>
      <c r="D491" s="33"/>
      <c r="E491" s="132">
        <v>10486364</v>
      </c>
      <c r="F491" s="14"/>
      <c r="G491" s="133" t="s">
        <v>2664</v>
      </c>
      <c r="H491" s="133" t="s">
        <v>3104</v>
      </c>
      <c r="I491" s="133" t="s">
        <v>2663</v>
      </c>
      <c r="J491" s="134">
        <v>3125469</v>
      </c>
      <c r="K491" s="133"/>
      <c r="L491" s="133"/>
      <c r="M491" s="134" t="s">
        <v>540</v>
      </c>
      <c r="N491" s="32">
        <v>292</v>
      </c>
      <c r="O491" s="136">
        <v>1.42</v>
      </c>
      <c r="P491" s="135">
        <v>40424</v>
      </c>
      <c r="Q491" s="135" t="s">
        <v>2358</v>
      </c>
      <c r="R491" s="32" t="s">
        <v>3106</v>
      </c>
      <c r="S491" s="134" t="s">
        <v>3107</v>
      </c>
      <c r="T491" s="134" t="s">
        <v>3105</v>
      </c>
      <c r="U491" s="5" t="s">
        <v>178</v>
      </c>
      <c r="V491" s="32" t="s">
        <v>3879</v>
      </c>
      <c r="X491" s="43"/>
      <c r="Y491" s="8"/>
      <c r="Z491" s="43"/>
      <c r="AA491" s="6"/>
      <c r="AB491" s="44"/>
      <c r="AC491" s="45"/>
      <c r="AD491" s="8"/>
      <c r="AE491" s="8"/>
      <c r="AF491" s="36"/>
      <c r="AG491" s="8"/>
      <c r="AH491" s="6"/>
      <c r="AI491" s="10"/>
      <c r="AJ491" s="10"/>
      <c r="AK491" s="10"/>
      <c r="AL491" s="6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  <c r="CZ491" s="10"/>
      <c r="DA491" s="10"/>
      <c r="DB491" s="10"/>
      <c r="DC491" s="10"/>
      <c r="DD491" s="10"/>
      <c r="DE491" s="10"/>
      <c r="DF491" s="10"/>
      <c r="DG491" s="10"/>
      <c r="DH491" s="10"/>
      <c r="DI491" s="10"/>
      <c r="DJ491" s="10"/>
      <c r="DK491" s="10"/>
      <c r="DL491" s="10"/>
      <c r="DM491" s="10"/>
      <c r="DN491" s="10"/>
      <c r="DO491" s="10"/>
      <c r="DP491" s="10"/>
      <c r="DQ491" s="10"/>
      <c r="DR491" s="10"/>
      <c r="DS491" s="10"/>
      <c r="DT491" s="10"/>
      <c r="DU491" s="10"/>
      <c r="DV491" s="10"/>
      <c r="DW491" s="10"/>
      <c r="DX491" s="10"/>
      <c r="DY491" s="10"/>
      <c r="DZ491" s="10"/>
      <c r="EA491" s="10"/>
      <c r="EB491" s="10"/>
      <c r="EC491" s="10"/>
      <c r="ED491" s="10"/>
      <c r="EE491" s="10"/>
      <c r="EF491" s="10"/>
      <c r="EG491" s="10"/>
      <c r="EH491" s="10"/>
      <c r="EI491" s="10"/>
      <c r="EJ491" s="10"/>
      <c r="EK491" s="10"/>
      <c r="EL491" s="10"/>
      <c r="EM491" s="10"/>
      <c r="EN491" s="10"/>
      <c r="EO491" s="10"/>
      <c r="EP491" s="10"/>
      <c r="EQ491" s="10"/>
    </row>
    <row r="492" spans="2:147" ht="18.75">
      <c r="B492" s="14"/>
      <c r="C492" s="32"/>
      <c r="D492" s="33"/>
      <c r="G492" s="14" t="s">
        <v>1541</v>
      </c>
      <c r="H492" s="14" t="s">
        <v>4331</v>
      </c>
      <c r="I492" s="14" t="s">
        <v>4332</v>
      </c>
      <c r="L492" s="14" t="s">
        <v>3909</v>
      </c>
      <c r="M492" s="32">
        <v>78701</v>
      </c>
      <c r="N492" s="41">
        <v>37</v>
      </c>
      <c r="O492" s="53">
        <v>0.2</v>
      </c>
      <c r="P492" s="31" t="s">
        <v>418</v>
      </c>
      <c r="Q492" s="31" t="s">
        <v>418</v>
      </c>
      <c r="R492" s="31"/>
      <c r="S492" s="32" t="s">
        <v>3805</v>
      </c>
      <c r="T492" s="32" t="s">
        <v>1217</v>
      </c>
      <c r="U492" s="32" t="s">
        <v>3338</v>
      </c>
      <c r="V492" s="32" t="s">
        <v>3564</v>
      </c>
      <c r="X492" s="43"/>
      <c r="Y492" s="44"/>
      <c r="Z492" s="43"/>
      <c r="AA492" s="6"/>
      <c r="AB492" s="44"/>
      <c r="AC492" s="45"/>
      <c r="AD492" s="8"/>
      <c r="AE492" s="8"/>
      <c r="AF492" s="36"/>
      <c r="AG492" s="8"/>
      <c r="AH492" s="6"/>
      <c r="AI492" s="10"/>
      <c r="AJ492" s="10"/>
      <c r="AK492" s="10"/>
      <c r="AL492" s="6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  <c r="CZ492" s="10"/>
      <c r="DA492" s="10"/>
      <c r="DB492" s="10"/>
      <c r="DC492" s="10"/>
      <c r="DD492" s="10"/>
      <c r="DE492" s="10"/>
      <c r="DF492" s="10"/>
      <c r="DG492" s="10"/>
      <c r="DH492" s="10"/>
      <c r="DI492" s="10"/>
      <c r="DJ492" s="10"/>
      <c r="DK492" s="10"/>
      <c r="DL492" s="10"/>
      <c r="DM492" s="10"/>
      <c r="DN492" s="10"/>
      <c r="DO492" s="10"/>
      <c r="DP492" s="10"/>
      <c r="DQ492" s="10"/>
      <c r="DR492" s="10"/>
      <c r="DS492" s="10"/>
      <c r="DT492" s="10"/>
      <c r="DU492" s="10"/>
      <c r="DV492" s="10"/>
      <c r="DW492" s="10"/>
      <c r="DX492" s="10"/>
      <c r="DY492" s="10"/>
      <c r="DZ492" s="10"/>
      <c r="EA492" s="10"/>
      <c r="EB492" s="10"/>
      <c r="EC492" s="10"/>
      <c r="ED492" s="10"/>
      <c r="EE492" s="10"/>
      <c r="EF492" s="10"/>
      <c r="EG492" s="10"/>
      <c r="EH492" s="10"/>
      <c r="EI492" s="10"/>
      <c r="EJ492" s="10"/>
      <c r="EK492" s="10"/>
      <c r="EL492" s="10"/>
      <c r="EM492" s="10"/>
      <c r="EN492" s="10"/>
      <c r="EO492" s="10"/>
      <c r="EP492" s="10"/>
      <c r="EQ492" s="10"/>
    </row>
    <row r="493" spans="2:147" ht="18.75">
      <c r="B493" s="14"/>
      <c r="C493" s="32"/>
      <c r="D493" s="33"/>
      <c r="E493" s="58">
        <v>313897</v>
      </c>
      <c r="G493" s="56" t="s">
        <v>699</v>
      </c>
      <c r="H493" s="56" t="s">
        <v>1657</v>
      </c>
      <c r="I493" s="57" t="s">
        <v>1108</v>
      </c>
      <c r="J493" s="94"/>
      <c r="K493" s="94"/>
      <c r="L493" s="57" t="s">
        <v>1108</v>
      </c>
      <c r="M493" s="93">
        <v>78745</v>
      </c>
      <c r="N493" s="32">
        <v>41</v>
      </c>
      <c r="O493" s="100">
        <v>4.93</v>
      </c>
      <c r="P493" s="59">
        <v>39141</v>
      </c>
      <c r="Q493" s="14"/>
      <c r="R493" s="94" t="s">
        <v>1615</v>
      </c>
      <c r="S493" s="94" t="s">
        <v>4415</v>
      </c>
      <c r="T493" s="32" t="s">
        <v>4416</v>
      </c>
      <c r="U493" s="94" t="s">
        <v>562</v>
      </c>
      <c r="V493" s="94" t="s">
        <v>2285</v>
      </c>
      <c r="X493" s="43"/>
      <c r="Y493" s="44"/>
      <c r="Z493" s="43"/>
      <c r="AA493" s="6"/>
      <c r="AB493" s="44"/>
      <c r="AC493" s="45"/>
      <c r="AD493" s="8"/>
      <c r="AE493" s="8"/>
      <c r="AF493" s="36"/>
      <c r="AG493" s="8"/>
      <c r="AH493" s="6"/>
      <c r="AI493" s="10"/>
      <c r="AJ493" s="10"/>
      <c r="AK493" s="10"/>
      <c r="AL493" s="6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  <c r="CZ493" s="10"/>
      <c r="DA493" s="10"/>
      <c r="DB493" s="10"/>
      <c r="DC493" s="10"/>
      <c r="DD493" s="10"/>
      <c r="DE493" s="10"/>
      <c r="DF493" s="10"/>
      <c r="DG493" s="10"/>
      <c r="DH493" s="10"/>
      <c r="DI493" s="10"/>
      <c r="DJ493" s="10"/>
      <c r="DK493" s="10"/>
      <c r="DL493" s="10"/>
      <c r="DM493" s="10"/>
      <c r="DN493" s="10"/>
      <c r="DO493" s="10"/>
      <c r="DP493" s="10"/>
      <c r="DQ493" s="10"/>
      <c r="DR493" s="10"/>
      <c r="DS493" s="10"/>
      <c r="DT493" s="10"/>
      <c r="DU493" s="10"/>
      <c r="DV493" s="10"/>
      <c r="DW493" s="10"/>
      <c r="DX493" s="10"/>
      <c r="DY493" s="10"/>
      <c r="DZ493" s="10"/>
      <c r="EA493" s="10"/>
      <c r="EB493" s="10"/>
      <c r="EC493" s="10"/>
      <c r="ED493" s="10"/>
      <c r="EE493" s="10"/>
      <c r="EF493" s="10"/>
      <c r="EG493" s="10"/>
      <c r="EH493" s="10"/>
      <c r="EI493" s="10"/>
      <c r="EJ493" s="10"/>
      <c r="EK493" s="10"/>
      <c r="EL493" s="10"/>
      <c r="EM493" s="10"/>
      <c r="EN493" s="10"/>
      <c r="EO493" s="10"/>
      <c r="EP493" s="10"/>
      <c r="EQ493" s="10"/>
    </row>
    <row r="494" spans="2:147" ht="18.75">
      <c r="B494" s="14"/>
      <c r="C494" s="32"/>
      <c r="D494" s="33"/>
      <c r="E494" s="33">
        <v>10067991</v>
      </c>
      <c r="G494" s="14" t="s">
        <v>3681</v>
      </c>
      <c r="H494" s="14" t="s">
        <v>2534</v>
      </c>
      <c r="I494" s="14" t="s">
        <v>2377</v>
      </c>
      <c r="L494" s="35"/>
      <c r="M494" s="32" t="s">
        <v>2378</v>
      </c>
      <c r="N494" s="32">
        <v>6</v>
      </c>
      <c r="O494" s="100">
        <v>6.18</v>
      </c>
      <c r="P494" s="59">
        <v>39325</v>
      </c>
      <c r="Q494" s="14"/>
      <c r="R494" s="32" t="s">
        <v>1296</v>
      </c>
      <c r="S494" s="94" t="s">
        <v>2533</v>
      </c>
      <c r="T494" s="32" t="s">
        <v>1561</v>
      </c>
      <c r="U494" s="32" t="s">
        <v>562</v>
      </c>
      <c r="V494" s="94" t="s">
        <v>4108</v>
      </c>
      <c r="X494" s="43"/>
      <c r="Y494" s="44"/>
      <c r="Z494" s="43"/>
      <c r="AA494" s="6"/>
      <c r="AB494" s="44"/>
      <c r="AC494" s="45"/>
      <c r="AD494" s="8"/>
      <c r="AE494" s="8"/>
      <c r="AF494" s="36"/>
      <c r="AG494" s="8"/>
      <c r="AH494" s="6"/>
      <c r="AI494" s="10"/>
      <c r="AJ494" s="10"/>
      <c r="AK494" s="10"/>
      <c r="AL494" s="6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  <c r="CZ494" s="10"/>
      <c r="DA494" s="10"/>
      <c r="DB494" s="10"/>
      <c r="DC494" s="10"/>
      <c r="DD494" s="10"/>
      <c r="DE494" s="10"/>
      <c r="DF494" s="10"/>
      <c r="DG494" s="10"/>
      <c r="DH494" s="10"/>
      <c r="DI494" s="10"/>
      <c r="DJ494" s="10"/>
      <c r="DK494" s="10"/>
      <c r="DL494" s="10"/>
      <c r="DM494" s="10"/>
      <c r="DN494" s="10"/>
      <c r="DO494" s="10"/>
      <c r="DP494" s="10"/>
      <c r="DQ494" s="10"/>
      <c r="DR494" s="10"/>
      <c r="DS494" s="10"/>
      <c r="DT494" s="10"/>
      <c r="DU494" s="10"/>
      <c r="DV494" s="10"/>
      <c r="DW494" s="10"/>
      <c r="DX494" s="10"/>
      <c r="DY494" s="10"/>
      <c r="DZ494" s="10"/>
      <c r="EA494" s="10"/>
      <c r="EB494" s="10"/>
      <c r="EC494" s="10"/>
      <c r="ED494" s="10"/>
      <c r="EE494" s="10"/>
      <c r="EF494" s="10"/>
      <c r="EG494" s="10"/>
      <c r="EH494" s="10"/>
      <c r="EI494" s="10"/>
      <c r="EJ494" s="10"/>
      <c r="EK494" s="10"/>
      <c r="EL494" s="10"/>
      <c r="EM494" s="10"/>
      <c r="EN494" s="10"/>
      <c r="EO494" s="10"/>
      <c r="EP494" s="10"/>
      <c r="EQ494" s="10"/>
    </row>
    <row r="495" spans="2:147" ht="18.75">
      <c r="B495" s="14"/>
      <c r="C495" s="32"/>
      <c r="D495" s="33"/>
      <c r="E495" s="132">
        <v>10558131</v>
      </c>
      <c r="F495" s="14"/>
      <c r="G495" s="133" t="s">
        <v>3153</v>
      </c>
      <c r="H495" s="133" t="s">
        <v>3154</v>
      </c>
      <c r="I495" s="133" t="s">
        <v>3152</v>
      </c>
      <c r="J495" s="134">
        <v>334430</v>
      </c>
      <c r="K495" s="14"/>
      <c r="M495" s="134" t="s">
        <v>547</v>
      </c>
      <c r="N495" s="32">
        <v>336</v>
      </c>
      <c r="O495" s="136">
        <v>6.26</v>
      </c>
      <c r="P495" s="135">
        <v>40613</v>
      </c>
      <c r="Q495" s="135">
        <v>40827</v>
      </c>
      <c r="R495" s="32" t="s">
        <v>2320</v>
      </c>
      <c r="S495" s="134" t="s">
        <v>2579</v>
      </c>
      <c r="T495" s="134" t="s">
        <v>2580</v>
      </c>
      <c r="U495" s="5" t="s">
        <v>178</v>
      </c>
      <c r="V495" s="32" t="s">
        <v>2582</v>
      </c>
      <c r="X495" s="43"/>
      <c r="Y495" s="8"/>
      <c r="Z495" s="43"/>
      <c r="AA495" s="6"/>
      <c r="AB495" s="44"/>
      <c r="AC495" s="45"/>
      <c r="AD495" s="8"/>
      <c r="AE495" s="8"/>
      <c r="AF495" s="36"/>
      <c r="AG495" s="8"/>
      <c r="AH495" s="6"/>
      <c r="AI495" s="10"/>
      <c r="AJ495" s="10"/>
      <c r="AK495" s="10"/>
      <c r="AL495" s="6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  <c r="CZ495" s="10"/>
      <c r="DA495" s="10"/>
      <c r="DB495" s="10"/>
      <c r="DC495" s="10"/>
      <c r="DD495" s="10"/>
      <c r="DE495" s="10"/>
      <c r="DF495" s="10"/>
      <c r="DG495" s="10"/>
      <c r="DH495" s="10"/>
      <c r="DI495" s="10"/>
      <c r="DJ495" s="10"/>
      <c r="DK495" s="10"/>
      <c r="DL495" s="10"/>
      <c r="DM495" s="10"/>
      <c r="DN495" s="10"/>
      <c r="DO495" s="10"/>
      <c r="DP495" s="10"/>
      <c r="DQ495" s="10"/>
      <c r="DR495" s="10"/>
      <c r="DS495" s="10"/>
      <c r="DT495" s="10"/>
      <c r="DU495" s="10"/>
      <c r="DV495" s="10"/>
      <c r="DW495" s="10"/>
      <c r="DX495" s="10"/>
      <c r="DY495" s="10"/>
      <c r="DZ495" s="10"/>
      <c r="EA495" s="10"/>
      <c r="EB495" s="10"/>
      <c r="EC495" s="10"/>
      <c r="ED495" s="10"/>
      <c r="EE495" s="10"/>
      <c r="EF495" s="10"/>
      <c r="EG495" s="10"/>
      <c r="EH495" s="10"/>
      <c r="EI495" s="10"/>
      <c r="EJ495" s="10"/>
      <c r="EK495" s="10"/>
      <c r="EL495" s="10"/>
      <c r="EM495" s="10"/>
      <c r="EN495" s="10"/>
      <c r="EO495" s="10"/>
      <c r="EP495" s="10"/>
      <c r="EQ495" s="10"/>
    </row>
    <row r="496" spans="2:147" ht="18.75">
      <c r="B496" s="14"/>
      <c r="C496" s="32"/>
      <c r="D496" s="33"/>
      <c r="E496" s="60">
        <v>250486</v>
      </c>
      <c r="G496" s="56" t="s">
        <v>304</v>
      </c>
      <c r="H496" s="56" t="s">
        <v>305</v>
      </c>
      <c r="I496" s="56" t="s">
        <v>306</v>
      </c>
      <c r="J496" s="93">
        <v>185733</v>
      </c>
      <c r="K496" s="93"/>
      <c r="L496" s="14" t="s">
        <v>307</v>
      </c>
      <c r="M496" s="73">
        <v>78750</v>
      </c>
      <c r="N496" s="32">
        <v>8</v>
      </c>
      <c r="O496" s="53">
        <v>1.1000000000000001</v>
      </c>
      <c r="P496" s="59">
        <v>38429</v>
      </c>
      <c r="Q496" s="59">
        <v>38625</v>
      </c>
      <c r="R496" s="32" t="s">
        <v>4365</v>
      </c>
      <c r="S496" s="32" t="s">
        <v>308</v>
      </c>
      <c r="T496" s="86" t="s">
        <v>309</v>
      </c>
      <c r="U496" s="32" t="s">
        <v>914</v>
      </c>
      <c r="V496" s="32" t="s">
        <v>2473</v>
      </c>
      <c r="X496" s="43"/>
      <c r="Y496" s="8"/>
      <c r="Z496" s="43"/>
      <c r="AA496" s="6"/>
      <c r="AB496" s="44"/>
      <c r="AC496" s="45"/>
      <c r="AD496" s="8"/>
      <c r="AE496" s="8"/>
      <c r="AF496" s="36"/>
      <c r="AG496" s="8"/>
      <c r="AH496" s="6"/>
      <c r="AI496" s="10"/>
      <c r="AJ496" s="10"/>
      <c r="AK496" s="10"/>
      <c r="AL496" s="6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0"/>
      <c r="DE496" s="10"/>
      <c r="DF496" s="10"/>
      <c r="DG496" s="10"/>
      <c r="DH496" s="10"/>
      <c r="DI496" s="10"/>
      <c r="DJ496" s="10"/>
      <c r="DK496" s="10"/>
      <c r="DL496" s="10"/>
      <c r="DM496" s="10"/>
      <c r="DN496" s="10"/>
      <c r="DO496" s="10"/>
      <c r="DP496" s="10"/>
      <c r="DQ496" s="10"/>
      <c r="DR496" s="10"/>
      <c r="DS496" s="10"/>
      <c r="DT496" s="10"/>
      <c r="DU496" s="10"/>
      <c r="DV496" s="10"/>
      <c r="DW496" s="10"/>
      <c r="DX496" s="10"/>
      <c r="DY496" s="10"/>
      <c r="DZ496" s="10"/>
      <c r="EA496" s="10"/>
      <c r="EB496" s="10"/>
      <c r="EC496" s="10"/>
      <c r="ED496" s="10"/>
      <c r="EE496" s="10"/>
      <c r="EF496" s="10"/>
      <c r="EG496" s="10"/>
      <c r="EH496" s="10"/>
      <c r="EI496" s="10"/>
      <c r="EJ496" s="10"/>
      <c r="EK496" s="10"/>
      <c r="EL496" s="10"/>
      <c r="EM496" s="10"/>
      <c r="EN496" s="10"/>
      <c r="EO496" s="10"/>
      <c r="EP496" s="10"/>
      <c r="EQ496" s="10"/>
    </row>
    <row r="497" spans="2:147" ht="18.75">
      <c r="B497" s="33"/>
      <c r="C497" s="32"/>
      <c r="E497" s="33">
        <v>208083</v>
      </c>
      <c r="G497" s="14" t="s">
        <v>1740</v>
      </c>
      <c r="H497" s="14" t="s">
        <v>3779</v>
      </c>
      <c r="I497" s="14" t="s">
        <v>1727</v>
      </c>
      <c r="L497" s="14" t="s">
        <v>3155</v>
      </c>
      <c r="M497" s="32">
        <v>78702</v>
      </c>
      <c r="N497" s="32">
        <v>56</v>
      </c>
      <c r="O497" s="53">
        <v>3.3330000000000002</v>
      </c>
      <c r="P497" s="31">
        <v>37524</v>
      </c>
      <c r="Q497" s="31">
        <v>37756</v>
      </c>
      <c r="R497" s="32" t="s">
        <v>4365</v>
      </c>
      <c r="S497" s="32" t="s">
        <v>3156</v>
      </c>
      <c r="T497" s="32" t="s">
        <v>3157</v>
      </c>
      <c r="U497" s="32" t="s">
        <v>3338</v>
      </c>
      <c r="V497" s="32" t="s">
        <v>3774</v>
      </c>
      <c r="X497" s="43"/>
      <c r="Y497" s="44"/>
      <c r="Z497" s="43"/>
      <c r="AA497" s="6"/>
      <c r="AB497" s="44"/>
      <c r="AC497" s="45"/>
      <c r="AD497" s="8"/>
      <c r="AE497" s="8"/>
      <c r="AF497" s="7"/>
      <c r="AG497" s="8"/>
      <c r="AH497" s="6"/>
      <c r="AI497" s="10"/>
      <c r="AJ497" s="10"/>
      <c r="AK497" s="10"/>
      <c r="AL497" s="6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  <c r="DG497" s="10"/>
      <c r="DH497" s="10"/>
      <c r="DI497" s="10"/>
      <c r="DJ497" s="10"/>
      <c r="DK497" s="10"/>
      <c r="DL497" s="10"/>
      <c r="DM497" s="10"/>
      <c r="DN497" s="10"/>
      <c r="DO497" s="10"/>
      <c r="DP497" s="10"/>
      <c r="DQ497" s="10"/>
      <c r="DR497" s="10"/>
      <c r="DS497" s="10"/>
      <c r="DT497" s="10"/>
      <c r="DU497" s="10"/>
      <c r="DV497" s="10"/>
      <c r="DW497" s="10"/>
      <c r="DX497" s="10"/>
      <c r="DY497" s="10"/>
      <c r="DZ497" s="10"/>
      <c r="EA497" s="10"/>
      <c r="EB497" s="10"/>
      <c r="EC497" s="10"/>
      <c r="ED497" s="10"/>
      <c r="EE497" s="10"/>
      <c r="EF497" s="10"/>
      <c r="EG497" s="10"/>
      <c r="EH497" s="10"/>
      <c r="EI497" s="10"/>
      <c r="EJ497" s="10"/>
      <c r="EK497" s="10"/>
      <c r="EL497" s="10"/>
      <c r="EM497" s="10"/>
      <c r="EN497" s="10"/>
      <c r="EO497" s="10"/>
      <c r="EP497" s="10"/>
      <c r="EQ497" s="10"/>
    </row>
    <row r="498" spans="2:147" ht="18.75">
      <c r="B498" s="14"/>
      <c r="C498" s="32"/>
      <c r="D498" s="33"/>
      <c r="E498" s="33">
        <v>177782</v>
      </c>
      <c r="G498" s="14" t="s">
        <v>2615</v>
      </c>
      <c r="H498" s="14" t="s">
        <v>2614</v>
      </c>
      <c r="I498" s="48" t="s">
        <v>2199</v>
      </c>
      <c r="J498" s="47"/>
      <c r="K498" s="47"/>
      <c r="L498" s="14" t="s">
        <v>2200</v>
      </c>
      <c r="M498" s="32">
        <v>78753</v>
      </c>
      <c r="N498" s="41">
        <v>212</v>
      </c>
      <c r="O498" s="53">
        <v>17.2</v>
      </c>
      <c r="P498" s="31">
        <v>36816</v>
      </c>
      <c r="Q498" s="31">
        <v>37368</v>
      </c>
      <c r="R498" s="31" t="s">
        <v>4365</v>
      </c>
      <c r="S498" s="32" t="s">
        <v>2201</v>
      </c>
      <c r="T498" s="47" t="s">
        <v>2202</v>
      </c>
      <c r="U498" s="32" t="s">
        <v>3338</v>
      </c>
      <c r="V498" s="32" t="s">
        <v>3036</v>
      </c>
      <c r="X498" s="43"/>
      <c r="Y498" s="44"/>
      <c r="Z498" s="43"/>
      <c r="AA498" s="6"/>
      <c r="AB498" s="44"/>
      <c r="AC498" s="45"/>
      <c r="AD498" s="8"/>
      <c r="AE498" s="8"/>
      <c r="AF498" s="7"/>
      <c r="AG498" s="8"/>
      <c r="AH498" s="6"/>
      <c r="AI498" s="10"/>
      <c r="AJ498" s="10"/>
      <c r="AK498" s="10"/>
      <c r="AL498" s="6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  <c r="CZ498" s="10"/>
      <c r="DA498" s="10"/>
      <c r="DB498" s="10"/>
      <c r="DC498" s="10"/>
      <c r="DD498" s="10"/>
      <c r="DE498" s="10"/>
      <c r="DF498" s="10"/>
      <c r="DG498" s="10"/>
      <c r="DH498" s="10"/>
      <c r="DI498" s="10"/>
      <c r="DJ498" s="10"/>
      <c r="DK498" s="10"/>
      <c r="DL498" s="10"/>
      <c r="DM498" s="10"/>
      <c r="DN498" s="10"/>
      <c r="DO498" s="10"/>
      <c r="DP498" s="10"/>
      <c r="DQ498" s="10"/>
      <c r="DR498" s="10"/>
      <c r="DS498" s="10"/>
      <c r="DT498" s="10"/>
      <c r="DU498" s="10"/>
      <c r="DV498" s="10"/>
      <c r="DW498" s="10"/>
      <c r="DX498" s="10"/>
      <c r="DY498" s="10"/>
      <c r="DZ498" s="10"/>
      <c r="EA498" s="10"/>
      <c r="EB498" s="10"/>
      <c r="EC498" s="10"/>
      <c r="ED498" s="10"/>
      <c r="EE498" s="10"/>
      <c r="EF498" s="10"/>
      <c r="EG498" s="10"/>
      <c r="EH498" s="10"/>
      <c r="EI498" s="10"/>
      <c r="EJ498" s="10"/>
      <c r="EK498" s="10"/>
      <c r="EL498" s="10"/>
      <c r="EM498" s="10"/>
      <c r="EN498" s="10"/>
      <c r="EO498" s="10"/>
      <c r="EP498" s="10"/>
      <c r="EQ498" s="10"/>
    </row>
    <row r="499" spans="2:147" ht="18.75">
      <c r="B499" s="14"/>
      <c r="C499" s="32"/>
      <c r="D499" s="33"/>
      <c r="E499" s="60">
        <v>10027481</v>
      </c>
      <c r="G499" s="56" t="s">
        <v>1103</v>
      </c>
      <c r="H499" s="56" t="s">
        <v>1104</v>
      </c>
      <c r="I499" s="56" t="s">
        <v>1105</v>
      </c>
      <c r="J499" s="93"/>
      <c r="K499" s="93"/>
      <c r="L499" s="56" t="s">
        <v>1105</v>
      </c>
      <c r="M499" s="93">
        <v>78701</v>
      </c>
      <c r="N499" s="93">
        <v>415</v>
      </c>
      <c r="O499" s="100">
        <v>1.65</v>
      </c>
      <c r="P499" s="59">
        <v>39199</v>
      </c>
      <c r="Q499" s="14"/>
      <c r="R499" s="94" t="s">
        <v>1751</v>
      </c>
      <c r="S499" s="94" t="s">
        <v>1752</v>
      </c>
      <c r="T499" s="32" t="s">
        <v>1753</v>
      </c>
      <c r="U499" s="32" t="s">
        <v>562</v>
      </c>
      <c r="V499" s="94" t="s">
        <v>2284</v>
      </c>
      <c r="X499" s="43"/>
      <c r="Y499" s="44"/>
      <c r="Z499" s="43"/>
      <c r="AA499" s="6"/>
      <c r="AB499" s="44"/>
      <c r="AC499" s="45"/>
      <c r="AD499" s="8"/>
      <c r="AE499" s="8"/>
      <c r="AF499" s="7"/>
      <c r="AG499" s="8"/>
      <c r="AH499" s="6"/>
      <c r="AI499" s="10"/>
      <c r="AJ499" s="10"/>
      <c r="AK499" s="10"/>
      <c r="AL499" s="6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  <c r="CW499" s="10"/>
      <c r="CX499" s="10"/>
      <c r="CY499" s="10"/>
      <c r="CZ499" s="10"/>
      <c r="DA499" s="10"/>
      <c r="DB499" s="10"/>
      <c r="DC499" s="10"/>
      <c r="DD499" s="10"/>
      <c r="DE499" s="10"/>
      <c r="DF499" s="10"/>
      <c r="DG499" s="10"/>
      <c r="DH499" s="10"/>
      <c r="DI499" s="10"/>
      <c r="DJ499" s="10"/>
      <c r="DK499" s="10"/>
      <c r="DL499" s="10"/>
      <c r="DM499" s="10"/>
      <c r="DN499" s="10"/>
      <c r="DO499" s="10"/>
      <c r="DP499" s="10"/>
      <c r="DQ499" s="10"/>
      <c r="DR499" s="10"/>
      <c r="DS499" s="10"/>
      <c r="DT499" s="10"/>
      <c r="DU499" s="10"/>
      <c r="DV499" s="10"/>
      <c r="DW499" s="10"/>
      <c r="DX499" s="10"/>
      <c r="DY499" s="10"/>
      <c r="DZ499" s="10"/>
      <c r="EA499" s="10"/>
      <c r="EB499" s="10"/>
      <c r="EC499" s="10"/>
      <c r="ED499" s="10"/>
      <c r="EE499" s="10"/>
      <c r="EF499" s="10"/>
      <c r="EG499" s="10"/>
      <c r="EH499" s="10"/>
      <c r="EI499" s="10"/>
      <c r="EJ499" s="10"/>
      <c r="EK499" s="10"/>
      <c r="EL499" s="10"/>
      <c r="EM499" s="10"/>
      <c r="EN499" s="10"/>
      <c r="EO499" s="10"/>
      <c r="EP499" s="10"/>
      <c r="EQ499" s="10"/>
    </row>
    <row r="500" spans="2:147" ht="18.75">
      <c r="B500" s="14"/>
      <c r="C500" s="32"/>
      <c r="D500" s="33"/>
      <c r="E500" s="132">
        <v>10185906</v>
      </c>
      <c r="F500" s="14"/>
      <c r="G500" s="133" t="s">
        <v>3198</v>
      </c>
      <c r="H500" s="133" t="s">
        <v>187</v>
      </c>
      <c r="I500" s="133" t="s">
        <v>3197</v>
      </c>
      <c r="J500" s="134">
        <v>226761</v>
      </c>
      <c r="K500" s="14"/>
      <c r="M500" s="134" t="s">
        <v>3670</v>
      </c>
      <c r="N500" s="32">
        <v>436</v>
      </c>
      <c r="O500" s="136">
        <v>1.1819999999999999</v>
      </c>
      <c r="P500" s="135">
        <v>39685</v>
      </c>
      <c r="Q500" s="14"/>
      <c r="R500" s="134" t="s">
        <v>66</v>
      </c>
      <c r="S500" s="134" t="s">
        <v>67</v>
      </c>
      <c r="T500" s="134" t="s">
        <v>68</v>
      </c>
      <c r="U500" s="134" t="s">
        <v>562</v>
      </c>
      <c r="V500" s="32" t="s">
        <v>188</v>
      </c>
      <c r="X500" s="43"/>
      <c r="Y500" s="44"/>
      <c r="Z500" s="43"/>
      <c r="AA500" s="6"/>
      <c r="AB500" s="44"/>
      <c r="AC500" s="45"/>
      <c r="AD500" s="8"/>
      <c r="AE500" s="8"/>
      <c r="AF500" s="7"/>
      <c r="AG500" s="8"/>
      <c r="AH500" s="6"/>
      <c r="AI500" s="10"/>
      <c r="AJ500" s="10"/>
      <c r="AK500" s="10"/>
      <c r="AL500" s="6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  <c r="CZ500" s="10"/>
      <c r="DA500" s="10"/>
      <c r="DB500" s="10"/>
      <c r="DC500" s="10"/>
      <c r="DD500" s="10"/>
      <c r="DE500" s="10"/>
      <c r="DF500" s="10"/>
      <c r="DG500" s="10"/>
      <c r="DH500" s="10"/>
      <c r="DI500" s="10"/>
      <c r="DJ500" s="10"/>
      <c r="DK500" s="10"/>
      <c r="DL500" s="10"/>
      <c r="DM500" s="10"/>
      <c r="DN500" s="10"/>
      <c r="DO500" s="10"/>
      <c r="DP500" s="10"/>
      <c r="DQ500" s="10"/>
      <c r="DR500" s="10"/>
      <c r="DS500" s="10"/>
      <c r="DT500" s="10"/>
      <c r="DU500" s="10"/>
      <c r="DV500" s="10"/>
      <c r="DW500" s="10"/>
      <c r="DX500" s="10"/>
      <c r="DY500" s="10"/>
      <c r="DZ500" s="10"/>
      <c r="EA500" s="10"/>
      <c r="EB500" s="10"/>
      <c r="EC500" s="10"/>
      <c r="ED500" s="10"/>
      <c r="EE500" s="10"/>
      <c r="EF500" s="10"/>
      <c r="EG500" s="10"/>
      <c r="EH500" s="10"/>
      <c r="EI500" s="10"/>
      <c r="EJ500" s="10"/>
      <c r="EK500" s="10"/>
      <c r="EL500" s="10"/>
      <c r="EM500" s="10"/>
      <c r="EN500" s="10"/>
      <c r="EO500" s="10"/>
      <c r="EP500" s="10"/>
      <c r="EQ500" s="10"/>
    </row>
    <row r="501" spans="2:147" ht="18.75">
      <c r="B501" s="14"/>
      <c r="C501" s="32"/>
      <c r="D501" s="33"/>
      <c r="E501" s="132">
        <v>10870774</v>
      </c>
      <c r="F501" s="14"/>
      <c r="G501" s="133" t="s">
        <v>4633</v>
      </c>
      <c r="H501" s="133" t="s">
        <v>4631</v>
      </c>
      <c r="I501" s="133" t="s">
        <v>4632</v>
      </c>
      <c r="J501" s="134">
        <v>3364844</v>
      </c>
      <c r="K501" s="14"/>
      <c r="M501" s="134" t="s">
        <v>3744</v>
      </c>
      <c r="N501" s="54">
        <v>215</v>
      </c>
      <c r="O501" s="136">
        <v>12.771000000000001</v>
      </c>
      <c r="P501" s="135">
        <v>41257</v>
      </c>
      <c r="R501" s="32" t="s">
        <v>1892</v>
      </c>
      <c r="S501" s="134" t="s">
        <v>3103</v>
      </c>
      <c r="T501" s="134" t="s">
        <v>4484</v>
      </c>
      <c r="U501" s="32" t="s">
        <v>915</v>
      </c>
      <c r="V501" s="32" t="s">
        <v>4713</v>
      </c>
      <c r="X501" s="43"/>
      <c r="Y501" s="44"/>
      <c r="Z501" s="43"/>
      <c r="AA501" s="6"/>
      <c r="AB501" s="44"/>
      <c r="AC501" s="45"/>
      <c r="AD501" s="8"/>
      <c r="AE501" s="8"/>
      <c r="AF501" s="7"/>
      <c r="AG501" s="8"/>
      <c r="AH501" s="6"/>
      <c r="AI501" s="10"/>
      <c r="AJ501" s="10"/>
      <c r="AK501" s="10"/>
      <c r="AL501" s="6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  <c r="CF501" s="10"/>
      <c r="CG501" s="10"/>
      <c r="CH501" s="10"/>
      <c r="CI501" s="10"/>
      <c r="CJ501" s="10"/>
      <c r="CK501" s="10"/>
      <c r="CL501" s="10"/>
      <c r="CM501" s="10"/>
      <c r="CN501" s="10"/>
      <c r="CO501" s="10"/>
      <c r="CP501" s="10"/>
      <c r="CQ501" s="10"/>
      <c r="CR501" s="10"/>
      <c r="CS501" s="10"/>
      <c r="CT501" s="10"/>
      <c r="CU501" s="10"/>
      <c r="CV501" s="10"/>
      <c r="CW501" s="10"/>
      <c r="CX501" s="10"/>
      <c r="CY501" s="10"/>
      <c r="CZ501" s="10"/>
      <c r="DA501" s="10"/>
      <c r="DB501" s="10"/>
      <c r="DC501" s="10"/>
      <c r="DD501" s="10"/>
      <c r="DE501" s="10"/>
      <c r="DF501" s="10"/>
      <c r="DG501" s="10"/>
      <c r="DH501" s="10"/>
      <c r="DI501" s="10"/>
      <c r="DJ501" s="10"/>
      <c r="DK501" s="10"/>
      <c r="DL501" s="10"/>
      <c r="DM501" s="10"/>
      <c r="DN501" s="10"/>
      <c r="DO501" s="10"/>
      <c r="DP501" s="10"/>
      <c r="DQ501" s="10"/>
      <c r="DR501" s="10"/>
      <c r="DS501" s="10"/>
      <c r="DT501" s="10"/>
      <c r="DU501" s="10"/>
      <c r="DV501" s="10"/>
      <c r="DW501" s="10"/>
      <c r="DX501" s="10"/>
      <c r="DY501" s="10"/>
      <c r="DZ501" s="10"/>
      <c r="EA501" s="10"/>
      <c r="EB501" s="10"/>
      <c r="EC501" s="10"/>
      <c r="ED501" s="10"/>
      <c r="EE501" s="10"/>
      <c r="EF501" s="10"/>
      <c r="EG501" s="10"/>
      <c r="EH501" s="10"/>
      <c r="EI501" s="10"/>
      <c r="EJ501" s="10"/>
      <c r="EK501" s="10"/>
      <c r="EL501" s="10"/>
      <c r="EM501" s="10"/>
      <c r="EN501" s="10"/>
      <c r="EO501" s="10"/>
      <c r="EP501" s="10"/>
      <c r="EQ501" s="10"/>
    </row>
    <row r="502" spans="2:147" ht="18.75">
      <c r="B502" s="14"/>
      <c r="C502" s="32"/>
      <c r="D502" s="33"/>
      <c r="G502" s="14" t="s">
        <v>3806</v>
      </c>
      <c r="H502" s="14" t="s">
        <v>4230</v>
      </c>
      <c r="I502" s="14" t="s">
        <v>3288</v>
      </c>
      <c r="L502" s="14" t="s">
        <v>3910</v>
      </c>
      <c r="M502" s="32">
        <v>78741</v>
      </c>
      <c r="N502" s="41">
        <v>249</v>
      </c>
      <c r="O502" s="53">
        <v>18.600000000000001</v>
      </c>
      <c r="P502" s="31">
        <v>34796</v>
      </c>
      <c r="Q502" s="31">
        <v>34978</v>
      </c>
      <c r="R502" s="31"/>
      <c r="S502" s="32" t="s">
        <v>3289</v>
      </c>
      <c r="T502" s="32" t="s">
        <v>3698</v>
      </c>
      <c r="U502" s="32" t="s">
        <v>3338</v>
      </c>
      <c r="V502" s="32" t="s">
        <v>3553</v>
      </c>
      <c r="X502" s="43"/>
      <c r="Y502" s="44"/>
      <c r="Z502" s="43"/>
      <c r="AA502" s="6"/>
      <c r="AB502" s="44"/>
      <c r="AC502" s="45"/>
      <c r="AD502" s="8"/>
      <c r="AE502" s="8"/>
      <c r="AF502" s="7"/>
      <c r="AG502" s="8"/>
      <c r="AH502" s="6"/>
      <c r="AI502" s="10"/>
      <c r="AJ502" s="10"/>
      <c r="AK502" s="10"/>
      <c r="AL502" s="6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T502" s="10"/>
      <c r="CU502" s="10"/>
      <c r="CV502" s="10"/>
      <c r="CW502" s="10"/>
      <c r="CX502" s="10"/>
      <c r="CY502" s="10"/>
      <c r="CZ502" s="10"/>
      <c r="DA502" s="10"/>
      <c r="DB502" s="10"/>
      <c r="DC502" s="10"/>
      <c r="DD502" s="10"/>
      <c r="DE502" s="10"/>
      <c r="DF502" s="10"/>
      <c r="DG502" s="10"/>
      <c r="DH502" s="10"/>
      <c r="DI502" s="10"/>
      <c r="DJ502" s="10"/>
      <c r="DK502" s="10"/>
      <c r="DL502" s="10"/>
      <c r="DM502" s="10"/>
      <c r="DN502" s="10"/>
      <c r="DO502" s="10"/>
      <c r="DP502" s="10"/>
      <c r="DQ502" s="10"/>
      <c r="DR502" s="10"/>
      <c r="DS502" s="10"/>
      <c r="DT502" s="10"/>
      <c r="DU502" s="10"/>
      <c r="DV502" s="10"/>
      <c r="DW502" s="10"/>
      <c r="DX502" s="10"/>
      <c r="DY502" s="10"/>
      <c r="DZ502" s="10"/>
      <c r="EA502" s="10"/>
      <c r="EB502" s="10"/>
      <c r="EC502" s="10"/>
      <c r="ED502" s="10"/>
      <c r="EE502" s="10"/>
      <c r="EF502" s="10"/>
      <c r="EG502" s="10"/>
      <c r="EH502" s="10"/>
      <c r="EI502" s="10"/>
      <c r="EJ502" s="10"/>
      <c r="EK502" s="10"/>
      <c r="EL502" s="10"/>
      <c r="EM502" s="10"/>
      <c r="EN502" s="10"/>
      <c r="EO502" s="10"/>
      <c r="EP502" s="10"/>
      <c r="EQ502" s="10"/>
    </row>
    <row r="503" spans="2:147" ht="18.75">
      <c r="B503" s="14"/>
      <c r="C503" s="32"/>
      <c r="D503" s="33"/>
      <c r="E503" s="69">
        <v>238716</v>
      </c>
      <c r="G503" s="69" t="s">
        <v>101</v>
      </c>
      <c r="H503" s="68" t="s">
        <v>3934</v>
      </c>
      <c r="I503" s="14" t="s">
        <v>3935</v>
      </c>
      <c r="L503" s="68" t="s">
        <v>102</v>
      </c>
      <c r="M503" s="73">
        <v>78705</v>
      </c>
      <c r="N503" s="32">
        <v>9</v>
      </c>
      <c r="O503" s="53">
        <v>0.24</v>
      </c>
      <c r="P503" s="70">
        <v>38203</v>
      </c>
      <c r="Q503" s="70">
        <v>38422</v>
      </c>
      <c r="R503" s="32" t="s">
        <v>1700</v>
      </c>
      <c r="S503" s="32" t="s">
        <v>3936</v>
      </c>
      <c r="T503" s="32" t="s">
        <v>3937</v>
      </c>
      <c r="U503" s="32" t="s">
        <v>3338</v>
      </c>
      <c r="V503" s="32" t="s">
        <v>4027</v>
      </c>
      <c r="X503" s="43"/>
      <c r="Y503" s="44"/>
      <c r="Z503" s="43"/>
      <c r="AA503" s="6"/>
      <c r="AB503" s="44"/>
      <c r="AC503" s="45"/>
      <c r="AD503" s="8"/>
      <c r="AE503" s="8"/>
      <c r="AF503" s="7"/>
      <c r="AG503" s="8"/>
      <c r="AH503" s="6"/>
      <c r="AI503" s="10"/>
      <c r="AJ503" s="10"/>
      <c r="AK503" s="10"/>
      <c r="AL503" s="6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  <c r="CV503" s="10"/>
      <c r="CW503" s="10"/>
      <c r="CX503" s="10"/>
      <c r="CY503" s="10"/>
      <c r="CZ503" s="10"/>
      <c r="DA503" s="10"/>
      <c r="DB503" s="10"/>
      <c r="DC503" s="10"/>
      <c r="DD503" s="10"/>
      <c r="DE503" s="10"/>
      <c r="DF503" s="10"/>
      <c r="DG503" s="10"/>
      <c r="DH503" s="10"/>
      <c r="DI503" s="10"/>
      <c r="DJ503" s="10"/>
      <c r="DK503" s="10"/>
      <c r="DL503" s="10"/>
      <c r="DM503" s="10"/>
      <c r="DN503" s="10"/>
      <c r="DO503" s="10"/>
      <c r="DP503" s="10"/>
      <c r="DQ503" s="10"/>
      <c r="DR503" s="10"/>
      <c r="DS503" s="10"/>
      <c r="DT503" s="10"/>
      <c r="DU503" s="10"/>
      <c r="DV503" s="10"/>
      <c r="DW503" s="10"/>
      <c r="DX503" s="10"/>
      <c r="DY503" s="10"/>
      <c r="DZ503" s="10"/>
      <c r="EA503" s="10"/>
      <c r="EB503" s="10"/>
      <c r="EC503" s="10"/>
      <c r="ED503" s="10"/>
      <c r="EE503" s="10"/>
      <c r="EF503" s="10"/>
      <c r="EG503" s="10"/>
      <c r="EH503" s="10"/>
      <c r="EI503" s="10"/>
      <c r="EJ503" s="10"/>
      <c r="EK503" s="10"/>
      <c r="EL503" s="10"/>
      <c r="EM503" s="10"/>
      <c r="EN503" s="10"/>
      <c r="EO503" s="10"/>
      <c r="EP503" s="10"/>
      <c r="EQ503" s="10"/>
    </row>
    <row r="504" spans="2:147" ht="18.75">
      <c r="B504" s="14"/>
      <c r="C504" s="32"/>
      <c r="D504" s="33"/>
      <c r="E504" s="33">
        <v>216370</v>
      </c>
      <c r="G504" s="14" t="s">
        <v>2036</v>
      </c>
      <c r="H504" s="14" t="s">
        <v>2037</v>
      </c>
      <c r="I504" s="14" t="s">
        <v>2038</v>
      </c>
      <c r="L504" s="14" t="s">
        <v>4180</v>
      </c>
      <c r="M504" s="32">
        <v>78750</v>
      </c>
      <c r="N504" s="32">
        <v>46</v>
      </c>
      <c r="O504" s="53">
        <v>9.7200000000000006</v>
      </c>
      <c r="P504" s="106">
        <v>37699</v>
      </c>
      <c r="Q504" s="31"/>
      <c r="R504" s="32" t="s">
        <v>750</v>
      </c>
      <c r="S504" s="32" t="s">
        <v>2039</v>
      </c>
      <c r="T504" s="47" t="s">
        <v>85</v>
      </c>
      <c r="U504" s="5" t="s">
        <v>562</v>
      </c>
      <c r="V504" s="32" t="s">
        <v>2028</v>
      </c>
      <c r="X504" s="43"/>
      <c r="Y504" s="44"/>
      <c r="Z504" s="43"/>
      <c r="AA504" s="6"/>
      <c r="AB504" s="44"/>
      <c r="AC504" s="45"/>
      <c r="AD504" s="8"/>
      <c r="AE504" s="8"/>
      <c r="AF504" s="7"/>
      <c r="AG504" s="8"/>
      <c r="AH504" s="6"/>
      <c r="AI504" s="10"/>
      <c r="AJ504" s="10"/>
      <c r="AK504" s="10"/>
      <c r="AL504" s="6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  <c r="CE504" s="10"/>
      <c r="CF504" s="10"/>
      <c r="CG504" s="10"/>
      <c r="CH504" s="10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T504" s="10"/>
      <c r="CU504" s="10"/>
      <c r="CV504" s="10"/>
      <c r="CW504" s="10"/>
      <c r="CX504" s="10"/>
      <c r="CY504" s="10"/>
      <c r="CZ504" s="10"/>
      <c r="DA504" s="10"/>
      <c r="DB504" s="10"/>
      <c r="DC504" s="10"/>
      <c r="DD504" s="10"/>
      <c r="DE504" s="10"/>
      <c r="DF504" s="10"/>
      <c r="DG504" s="10"/>
      <c r="DH504" s="10"/>
      <c r="DI504" s="10"/>
      <c r="DJ504" s="10"/>
      <c r="DK504" s="10"/>
      <c r="DL504" s="10"/>
      <c r="DM504" s="10"/>
      <c r="DN504" s="10"/>
      <c r="DO504" s="10"/>
      <c r="DP504" s="10"/>
      <c r="DQ504" s="10"/>
      <c r="DR504" s="10"/>
      <c r="DS504" s="10"/>
      <c r="DT504" s="10"/>
      <c r="DU504" s="10"/>
      <c r="DV504" s="10"/>
      <c r="DW504" s="10"/>
      <c r="DX504" s="10"/>
      <c r="DY504" s="10"/>
      <c r="DZ504" s="10"/>
      <c r="EA504" s="10"/>
      <c r="EB504" s="10"/>
      <c r="EC504" s="10"/>
      <c r="ED504" s="10"/>
      <c r="EE504" s="10"/>
      <c r="EF504" s="10"/>
      <c r="EG504" s="10"/>
      <c r="EH504" s="10"/>
      <c r="EI504" s="10"/>
      <c r="EJ504" s="10"/>
      <c r="EK504" s="10"/>
      <c r="EL504" s="10"/>
      <c r="EM504" s="10"/>
      <c r="EN504" s="10"/>
      <c r="EO504" s="10"/>
      <c r="EP504" s="10"/>
      <c r="EQ504" s="10"/>
    </row>
    <row r="505" spans="2:147" ht="18.75">
      <c r="B505" s="14"/>
      <c r="C505" s="32"/>
      <c r="D505" s="33"/>
      <c r="E505" s="60">
        <v>308877</v>
      </c>
      <c r="G505" s="60" t="s">
        <v>3442</v>
      </c>
      <c r="H505" s="60" t="s">
        <v>1287</v>
      </c>
      <c r="I505" s="60" t="s">
        <v>3443</v>
      </c>
      <c r="J505" s="93">
        <v>3224700</v>
      </c>
      <c r="K505" s="93"/>
      <c r="L505" s="60" t="s">
        <v>3443</v>
      </c>
      <c r="M505" s="93">
        <v>78724</v>
      </c>
      <c r="N505" s="93">
        <v>252</v>
      </c>
      <c r="O505" s="100">
        <v>14</v>
      </c>
      <c r="P505" s="115">
        <v>39055</v>
      </c>
      <c r="Q505" s="59">
        <v>39248</v>
      </c>
      <c r="R505" s="93" t="s">
        <v>2033</v>
      </c>
      <c r="S505" s="93" t="s">
        <v>244</v>
      </c>
      <c r="T505" s="93" t="s">
        <v>245</v>
      </c>
      <c r="U505" s="32" t="s">
        <v>3338</v>
      </c>
      <c r="V505" s="32" t="s">
        <v>4362</v>
      </c>
      <c r="X505" s="43"/>
      <c r="Y505" s="44"/>
      <c r="Z505" s="43"/>
      <c r="AA505" s="6"/>
      <c r="AB505" s="44"/>
      <c r="AC505" s="45"/>
      <c r="AD505" s="8"/>
      <c r="AE505" s="8"/>
      <c r="AF505" s="7"/>
      <c r="AG505" s="8"/>
      <c r="AH505" s="6"/>
      <c r="AI505" s="10"/>
      <c r="AJ505" s="10"/>
      <c r="AK505" s="10"/>
      <c r="AL505" s="6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  <c r="CZ505" s="10"/>
      <c r="DA505" s="10"/>
      <c r="DB505" s="10"/>
      <c r="DC505" s="10"/>
      <c r="DD505" s="10"/>
      <c r="DE505" s="10"/>
      <c r="DF505" s="10"/>
      <c r="DG505" s="10"/>
      <c r="DH505" s="10"/>
      <c r="DI505" s="10"/>
      <c r="DJ505" s="10"/>
      <c r="DK505" s="10"/>
      <c r="DL505" s="10"/>
      <c r="DM505" s="10"/>
      <c r="DN505" s="10"/>
      <c r="DO505" s="10"/>
      <c r="DP505" s="10"/>
      <c r="DQ505" s="10"/>
      <c r="DR505" s="10"/>
      <c r="DS505" s="10"/>
      <c r="DT505" s="10"/>
      <c r="DU505" s="10"/>
      <c r="DV505" s="10"/>
      <c r="DW505" s="10"/>
      <c r="DX505" s="10"/>
      <c r="DY505" s="10"/>
      <c r="DZ505" s="10"/>
      <c r="EA505" s="10"/>
      <c r="EB505" s="10"/>
      <c r="EC505" s="10"/>
      <c r="ED505" s="10"/>
      <c r="EE505" s="10"/>
      <c r="EF505" s="10"/>
      <c r="EG505" s="10"/>
      <c r="EH505" s="10"/>
      <c r="EI505" s="10"/>
      <c r="EJ505" s="10"/>
      <c r="EK505" s="10"/>
      <c r="EL505" s="10"/>
      <c r="EM505" s="10"/>
      <c r="EN505" s="10"/>
      <c r="EO505" s="10"/>
      <c r="EP505" s="10"/>
      <c r="EQ505" s="10"/>
    </row>
    <row r="506" spans="2:147" ht="18.75">
      <c r="B506" s="14"/>
      <c r="C506" s="32"/>
      <c r="D506" s="33"/>
      <c r="G506" s="14" t="s">
        <v>1541</v>
      </c>
      <c r="H506" s="14" t="s">
        <v>1395</v>
      </c>
      <c r="I506" s="14" t="s">
        <v>3699</v>
      </c>
      <c r="L506" s="14" t="s">
        <v>4165</v>
      </c>
      <c r="M506" s="32">
        <v>78741</v>
      </c>
      <c r="N506" s="41">
        <v>212</v>
      </c>
      <c r="O506" s="53">
        <v>10.5</v>
      </c>
      <c r="P506" s="31" t="s">
        <v>418</v>
      </c>
      <c r="Q506" s="31" t="s">
        <v>418</v>
      </c>
      <c r="R506" s="31"/>
      <c r="S506" s="32" t="s">
        <v>3700</v>
      </c>
      <c r="T506" s="32" t="s">
        <v>3701</v>
      </c>
      <c r="U506" s="32" t="s">
        <v>3338</v>
      </c>
      <c r="V506" s="32" t="s">
        <v>3564</v>
      </c>
      <c r="X506" s="43"/>
      <c r="Y506" s="44"/>
      <c r="Z506" s="43"/>
      <c r="AA506" s="6"/>
      <c r="AB506" s="44"/>
      <c r="AC506" s="45"/>
      <c r="AD506" s="8"/>
      <c r="AE506" s="8"/>
      <c r="AF506" s="7"/>
      <c r="AG506" s="8"/>
      <c r="AH506" s="6"/>
      <c r="AI506" s="10"/>
      <c r="AJ506" s="10"/>
      <c r="AK506" s="10"/>
      <c r="AL506" s="6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  <c r="CZ506" s="10"/>
      <c r="DA506" s="10"/>
      <c r="DB506" s="10"/>
      <c r="DC506" s="10"/>
      <c r="DD506" s="10"/>
      <c r="DE506" s="10"/>
      <c r="DF506" s="10"/>
      <c r="DG506" s="10"/>
      <c r="DH506" s="10"/>
      <c r="DI506" s="10"/>
      <c r="DJ506" s="10"/>
      <c r="DK506" s="10"/>
      <c r="DL506" s="10"/>
      <c r="DM506" s="10"/>
      <c r="DN506" s="10"/>
      <c r="DO506" s="10"/>
      <c r="DP506" s="10"/>
      <c r="DQ506" s="10"/>
      <c r="DR506" s="10"/>
      <c r="DS506" s="10"/>
      <c r="DT506" s="10"/>
      <c r="DU506" s="10"/>
      <c r="DV506" s="10"/>
      <c r="DW506" s="10"/>
      <c r="DX506" s="10"/>
      <c r="DY506" s="10"/>
      <c r="DZ506" s="10"/>
      <c r="EA506" s="10"/>
      <c r="EB506" s="10"/>
      <c r="EC506" s="10"/>
      <c r="ED506" s="10"/>
      <c r="EE506" s="10"/>
      <c r="EF506" s="10"/>
      <c r="EG506" s="10"/>
      <c r="EH506" s="10"/>
      <c r="EI506" s="10"/>
      <c r="EJ506" s="10"/>
      <c r="EK506" s="10"/>
      <c r="EL506" s="10"/>
      <c r="EM506" s="10"/>
      <c r="EN506" s="10"/>
      <c r="EO506" s="10"/>
      <c r="EP506" s="10"/>
      <c r="EQ506" s="10"/>
    </row>
    <row r="507" spans="2:147" ht="18.75">
      <c r="B507" s="14"/>
      <c r="C507" s="32"/>
      <c r="D507" s="33"/>
      <c r="E507" s="58" t="s">
        <v>3766</v>
      </c>
      <c r="G507" s="56" t="s">
        <v>3274</v>
      </c>
      <c r="H507" s="57" t="s">
        <v>2708</v>
      </c>
      <c r="I507" s="133" t="s">
        <v>2709</v>
      </c>
      <c r="J507" s="134">
        <v>3324587</v>
      </c>
      <c r="K507" s="93"/>
      <c r="L507" s="56"/>
      <c r="M507" s="93">
        <v>78703</v>
      </c>
      <c r="N507" s="93">
        <v>225</v>
      </c>
      <c r="O507" s="100">
        <v>4.5199999999999996</v>
      </c>
      <c r="P507" s="59">
        <v>39219</v>
      </c>
      <c r="Q507" s="115">
        <v>39493</v>
      </c>
      <c r="R507" s="32" t="s">
        <v>4112</v>
      </c>
      <c r="S507" s="94" t="s">
        <v>2755</v>
      </c>
      <c r="T507" s="32" t="s">
        <v>2756</v>
      </c>
      <c r="U507" s="32" t="s">
        <v>178</v>
      </c>
      <c r="V507" s="94" t="s">
        <v>2284</v>
      </c>
      <c r="X507" s="43"/>
      <c r="Y507" s="44"/>
      <c r="Z507" s="43"/>
      <c r="AA507" s="6"/>
      <c r="AB507" s="17"/>
      <c r="AC507" s="45"/>
      <c r="AD507" s="8"/>
      <c r="AE507" s="8"/>
      <c r="AF507" s="7"/>
      <c r="AG507" s="8"/>
      <c r="AH507" s="6"/>
      <c r="AI507" s="10"/>
      <c r="AJ507" s="10"/>
      <c r="AK507" s="10"/>
      <c r="AL507" s="6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  <c r="CZ507" s="10"/>
      <c r="DA507" s="10"/>
      <c r="DB507" s="10"/>
      <c r="DC507" s="10"/>
      <c r="DD507" s="10"/>
      <c r="DE507" s="10"/>
      <c r="DF507" s="10"/>
      <c r="DG507" s="10"/>
      <c r="DH507" s="10"/>
      <c r="DI507" s="10"/>
      <c r="DJ507" s="10"/>
      <c r="DK507" s="10"/>
      <c r="DL507" s="10"/>
      <c r="DM507" s="10"/>
      <c r="DN507" s="10"/>
      <c r="DO507" s="10"/>
      <c r="DP507" s="10"/>
      <c r="DQ507" s="10"/>
      <c r="DR507" s="10"/>
      <c r="DS507" s="10"/>
      <c r="DT507" s="10"/>
      <c r="DU507" s="10"/>
      <c r="DV507" s="10"/>
      <c r="DW507" s="10"/>
      <c r="DX507" s="10"/>
      <c r="DY507" s="10"/>
      <c r="DZ507" s="10"/>
      <c r="EA507" s="10"/>
      <c r="EB507" s="10"/>
      <c r="EC507" s="10"/>
      <c r="ED507" s="10"/>
      <c r="EE507" s="10"/>
      <c r="EF507" s="10"/>
      <c r="EG507" s="10"/>
      <c r="EH507" s="10"/>
      <c r="EI507" s="10"/>
      <c r="EJ507" s="10"/>
      <c r="EK507" s="10"/>
      <c r="EL507" s="10"/>
      <c r="EM507" s="10"/>
      <c r="EN507" s="10"/>
      <c r="EO507" s="10"/>
      <c r="EP507" s="10"/>
      <c r="EQ507" s="10"/>
    </row>
    <row r="508" spans="2:147" ht="18.75">
      <c r="B508" s="60"/>
      <c r="C508" s="32"/>
      <c r="D508" s="60"/>
      <c r="G508" s="14" t="s">
        <v>1541</v>
      </c>
      <c r="H508" s="14" t="s">
        <v>3179</v>
      </c>
      <c r="I508" s="14" t="s">
        <v>3180</v>
      </c>
      <c r="L508" s="14" t="s">
        <v>2310</v>
      </c>
      <c r="M508" s="32">
        <v>78704</v>
      </c>
      <c r="N508" s="41">
        <v>65</v>
      </c>
      <c r="O508" s="53">
        <v>3.8</v>
      </c>
      <c r="P508" s="31" t="s">
        <v>418</v>
      </c>
      <c r="Q508" s="31" t="s">
        <v>418</v>
      </c>
      <c r="R508" s="31"/>
      <c r="S508" s="32" t="s">
        <v>2311</v>
      </c>
      <c r="T508" s="47" t="s">
        <v>2312</v>
      </c>
      <c r="U508" s="32" t="s">
        <v>3338</v>
      </c>
      <c r="V508" s="32" t="s">
        <v>1768</v>
      </c>
      <c r="X508" s="43"/>
      <c r="Y508" s="44"/>
      <c r="Z508" s="43"/>
      <c r="AA508" s="6"/>
      <c r="AB508" s="17"/>
      <c r="AC508" s="45"/>
      <c r="AD508" s="8"/>
      <c r="AE508" s="8"/>
      <c r="AF508" s="36"/>
      <c r="AG508" s="8"/>
      <c r="AH508" s="6"/>
      <c r="AI508" s="10"/>
      <c r="AJ508" s="10"/>
      <c r="AK508" s="10"/>
      <c r="AL508" s="6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0"/>
      <c r="DC508" s="10"/>
      <c r="DD508" s="10"/>
      <c r="DE508" s="10"/>
      <c r="DF508" s="10"/>
      <c r="DG508" s="10"/>
      <c r="DH508" s="10"/>
      <c r="DI508" s="10"/>
      <c r="DJ508" s="10"/>
      <c r="DK508" s="10"/>
      <c r="DL508" s="10"/>
      <c r="DM508" s="10"/>
      <c r="DN508" s="10"/>
      <c r="DO508" s="10"/>
      <c r="DP508" s="10"/>
      <c r="DQ508" s="10"/>
      <c r="DR508" s="10"/>
      <c r="DS508" s="10"/>
      <c r="DT508" s="10"/>
      <c r="DU508" s="10"/>
      <c r="DV508" s="10"/>
      <c r="DW508" s="10"/>
      <c r="DX508" s="10"/>
      <c r="DY508" s="10"/>
      <c r="DZ508" s="10"/>
      <c r="EA508" s="10"/>
      <c r="EB508" s="10"/>
      <c r="EC508" s="10"/>
      <c r="ED508" s="10"/>
      <c r="EE508" s="10"/>
      <c r="EF508" s="10"/>
      <c r="EG508" s="10"/>
      <c r="EH508" s="10"/>
      <c r="EI508" s="10"/>
      <c r="EJ508" s="10"/>
      <c r="EK508" s="10"/>
      <c r="EL508" s="10"/>
      <c r="EM508" s="10"/>
      <c r="EN508" s="10"/>
      <c r="EO508" s="10"/>
      <c r="EP508" s="10"/>
      <c r="EQ508" s="10"/>
    </row>
    <row r="509" spans="2:147" ht="18.75">
      <c r="B509" s="14"/>
      <c r="C509" s="32"/>
      <c r="D509" s="33"/>
      <c r="E509" s="33">
        <v>175349</v>
      </c>
      <c r="G509" s="14" t="s">
        <v>3432</v>
      </c>
      <c r="H509" s="14" t="s">
        <v>3861</v>
      </c>
      <c r="I509" s="14" t="s">
        <v>1047</v>
      </c>
      <c r="L509" s="14" t="s">
        <v>1929</v>
      </c>
      <c r="M509" s="32">
        <v>78741</v>
      </c>
      <c r="N509" s="41">
        <v>36</v>
      </c>
      <c r="O509" s="53">
        <v>4.59</v>
      </c>
      <c r="P509" s="31">
        <v>37069</v>
      </c>
      <c r="Q509" s="31">
        <v>37410</v>
      </c>
      <c r="R509" s="32" t="s">
        <v>4365</v>
      </c>
      <c r="S509" s="32" t="s">
        <v>1930</v>
      </c>
      <c r="T509" s="32" t="s">
        <v>1931</v>
      </c>
      <c r="U509" s="32" t="s">
        <v>562</v>
      </c>
      <c r="V509" s="32" t="s">
        <v>1090</v>
      </c>
      <c r="X509" s="43"/>
      <c r="Y509" s="44"/>
      <c r="Z509" s="43"/>
      <c r="AA509" s="6"/>
      <c r="AB509" s="44"/>
      <c r="AC509" s="45"/>
      <c r="AD509" s="8"/>
      <c r="AE509" s="8"/>
      <c r="AF509" s="36"/>
      <c r="AG509" s="8"/>
      <c r="AH509" s="6"/>
      <c r="AI509" s="10"/>
      <c r="AJ509" s="10"/>
      <c r="AK509" s="10"/>
      <c r="AL509" s="6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  <c r="CZ509" s="10"/>
      <c r="DA509" s="10"/>
      <c r="DB509" s="10"/>
      <c r="DC509" s="10"/>
      <c r="DD509" s="10"/>
      <c r="DE509" s="10"/>
      <c r="DF509" s="10"/>
      <c r="DG509" s="10"/>
      <c r="DH509" s="10"/>
      <c r="DI509" s="10"/>
      <c r="DJ509" s="10"/>
      <c r="DK509" s="10"/>
      <c r="DL509" s="10"/>
      <c r="DM509" s="10"/>
      <c r="DN509" s="10"/>
      <c r="DO509" s="10"/>
      <c r="DP509" s="10"/>
      <c r="DQ509" s="10"/>
      <c r="DR509" s="10"/>
      <c r="DS509" s="10"/>
      <c r="DT509" s="10"/>
      <c r="DU509" s="10"/>
      <c r="DV509" s="10"/>
      <c r="DW509" s="10"/>
      <c r="DX509" s="10"/>
      <c r="DY509" s="10"/>
      <c r="DZ509" s="10"/>
      <c r="EA509" s="10"/>
      <c r="EB509" s="10"/>
      <c r="EC509" s="10"/>
      <c r="ED509" s="10"/>
      <c r="EE509" s="10"/>
      <c r="EF509" s="10"/>
      <c r="EG509" s="10"/>
      <c r="EH509" s="10"/>
      <c r="EI509" s="10"/>
      <c r="EJ509" s="10"/>
      <c r="EK509" s="10"/>
      <c r="EL509" s="10"/>
      <c r="EM509" s="10"/>
      <c r="EN509" s="10"/>
      <c r="EO509" s="10"/>
      <c r="EP509" s="10"/>
      <c r="EQ509" s="10"/>
    </row>
    <row r="510" spans="2:147" ht="18.75">
      <c r="B510" s="14"/>
      <c r="C510" s="32"/>
      <c r="D510" s="33"/>
      <c r="E510" s="69">
        <v>234229</v>
      </c>
      <c r="G510" s="68" t="s">
        <v>3315</v>
      </c>
      <c r="H510" s="68" t="s">
        <v>4277</v>
      </c>
      <c r="I510" s="68" t="s">
        <v>4284</v>
      </c>
      <c r="J510" s="73"/>
      <c r="K510" s="73"/>
      <c r="L510" s="68" t="s">
        <v>3227</v>
      </c>
      <c r="M510" s="32">
        <v>78741</v>
      </c>
      <c r="N510" s="41">
        <v>12</v>
      </c>
      <c r="O510" s="53">
        <v>0.84099999999999997</v>
      </c>
      <c r="P510" s="70">
        <v>38119</v>
      </c>
      <c r="Q510" s="70">
        <v>38257</v>
      </c>
      <c r="R510" s="32" t="s">
        <v>1737</v>
      </c>
      <c r="S510" s="32" t="s">
        <v>4275</v>
      </c>
      <c r="T510" s="32" t="s">
        <v>4276</v>
      </c>
      <c r="U510" s="32" t="s">
        <v>3338</v>
      </c>
      <c r="V510" s="32" t="s">
        <v>2890</v>
      </c>
      <c r="X510" s="43"/>
      <c r="Y510" s="44"/>
      <c r="Z510" s="43"/>
      <c r="AA510" s="6"/>
      <c r="AB510" s="17"/>
      <c r="AC510" s="45"/>
      <c r="AD510" s="8"/>
      <c r="AE510" s="8"/>
      <c r="AF510" s="36"/>
      <c r="AG510" s="8"/>
      <c r="AH510" s="6"/>
      <c r="AI510" s="10"/>
      <c r="AJ510" s="10"/>
      <c r="AK510" s="10"/>
      <c r="AL510" s="6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  <c r="CV510" s="10"/>
      <c r="CW510" s="10"/>
      <c r="CX510" s="10"/>
      <c r="CY510" s="10"/>
      <c r="CZ510" s="10"/>
      <c r="DA510" s="10"/>
      <c r="DB510" s="10"/>
      <c r="DC510" s="10"/>
      <c r="DD510" s="10"/>
      <c r="DE510" s="10"/>
      <c r="DF510" s="10"/>
      <c r="DG510" s="10"/>
      <c r="DH510" s="10"/>
      <c r="DI510" s="10"/>
      <c r="DJ510" s="10"/>
      <c r="DK510" s="10"/>
      <c r="DL510" s="10"/>
      <c r="DM510" s="10"/>
      <c r="DN510" s="10"/>
      <c r="DO510" s="10"/>
      <c r="DP510" s="10"/>
      <c r="DQ510" s="10"/>
      <c r="DR510" s="10"/>
      <c r="DS510" s="10"/>
      <c r="DT510" s="10"/>
      <c r="DU510" s="10"/>
      <c r="DV510" s="10"/>
      <c r="DW510" s="10"/>
      <c r="DX510" s="10"/>
      <c r="DY510" s="10"/>
      <c r="DZ510" s="10"/>
      <c r="EA510" s="10"/>
      <c r="EB510" s="10"/>
      <c r="EC510" s="10"/>
      <c r="ED510" s="10"/>
      <c r="EE510" s="10"/>
      <c r="EF510" s="10"/>
      <c r="EG510" s="10"/>
      <c r="EH510" s="10"/>
      <c r="EI510" s="10"/>
      <c r="EJ510" s="10"/>
      <c r="EK510" s="10"/>
      <c r="EL510" s="10"/>
      <c r="EM510" s="10"/>
      <c r="EN510" s="10"/>
      <c r="EO510" s="10"/>
      <c r="EP510" s="10"/>
      <c r="EQ510" s="10"/>
    </row>
    <row r="511" spans="2:147" ht="18.75">
      <c r="B511" s="14"/>
      <c r="C511" s="32"/>
      <c r="D511" s="33"/>
      <c r="E511" s="60">
        <v>292432</v>
      </c>
      <c r="G511" s="56" t="s">
        <v>925</v>
      </c>
      <c r="H511" s="56" t="s">
        <v>4</v>
      </c>
      <c r="I511" s="56" t="s">
        <v>1929</v>
      </c>
      <c r="J511" s="93"/>
      <c r="K511" s="93"/>
      <c r="L511" s="56" t="s">
        <v>1929</v>
      </c>
      <c r="M511" s="32">
        <v>78741</v>
      </c>
      <c r="N511" s="93">
        <v>70</v>
      </c>
      <c r="O511" s="100">
        <v>4.4470000000000001</v>
      </c>
      <c r="P511" s="59">
        <v>38792</v>
      </c>
      <c r="Q511" s="59">
        <v>38985</v>
      </c>
      <c r="R511" s="32" t="s">
        <v>2033</v>
      </c>
      <c r="S511" s="94" t="s">
        <v>2410</v>
      </c>
      <c r="T511" s="32" t="s">
        <v>2411</v>
      </c>
      <c r="U511" s="32" t="s">
        <v>3338</v>
      </c>
      <c r="V511" s="32" t="s">
        <v>1969</v>
      </c>
      <c r="X511" s="43"/>
      <c r="Y511" s="44"/>
      <c r="Z511" s="43"/>
      <c r="AA511" s="6"/>
      <c r="AB511" s="17"/>
      <c r="AC511" s="45"/>
      <c r="AD511" s="8"/>
      <c r="AE511" s="8"/>
      <c r="AF511" s="36"/>
      <c r="AG511" s="8"/>
      <c r="AH511" s="6"/>
      <c r="AI511" s="10"/>
      <c r="AJ511" s="10"/>
      <c r="AK511" s="10"/>
      <c r="AL511" s="6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  <c r="CZ511" s="10"/>
      <c r="DA511" s="10"/>
      <c r="DB511" s="10"/>
      <c r="DC511" s="10"/>
      <c r="DD511" s="10"/>
      <c r="DE511" s="10"/>
      <c r="DF511" s="10"/>
      <c r="DG511" s="10"/>
      <c r="DH511" s="10"/>
      <c r="DI511" s="10"/>
      <c r="DJ511" s="10"/>
      <c r="DK511" s="10"/>
      <c r="DL511" s="10"/>
      <c r="DM511" s="10"/>
      <c r="DN511" s="10"/>
      <c r="DO511" s="10"/>
      <c r="DP511" s="10"/>
      <c r="DQ511" s="10"/>
      <c r="DR511" s="10"/>
      <c r="DS511" s="10"/>
      <c r="DT511" s="10"/>
      <c r="DU511" s="10"/>
      <c r="DV511" s="10"/>
      <c r="DW511" s="10"/>
      <c r="DX511" s="10"/>
      <c r="DY511" s="10"/>
      <c r="DZ511" s="10"/>
      <c r="EA511" s="10"/>
      <c r="EB511" s="10"/>
      <c r="EC511" s="10"/>
      <c r="ED511" s="10"/>
      <c r="EE511" s="10"/>
      <c r="EF511" s="10"/>
      <c r="EG511" s="10"/>
      <c r="EH511" s="10"/>
      <c r="EI511" s="10"/>
      <c r="EJ511" s="10"/>
      <c r="EK511" s="10"/>
      <c r="EL511" s="10"/>
      <c r="EM511" s="10"/>
      <c r="EN511" s="10"/>
      <c r="EO511" s="10"/>
      <c r="EP511" s="10"/>
      <c r="EQ511" s="10"/>
    </row>
    <row r="512" spans="2:147" ht="18.75">
      <c r="B512" s="14"/>
      <c r="C512" s="32"/>
      <c r="D512" s="33"/>
      <c r="E512" s="33">
        <v>191979</v>
      </c>
      <c r="G512" s="14" t="s">
        <v>4376</v>
      </c>
      <c r="H512" s="14" t="s">
        <v>3646</v>
      </c>
      <c r="I512" s="14" t="s">
        <v>2347</v>
      </c>
      <c r="L512" s="14" t="s">
        <v>4377</v>
      </c>
      <c r="M512" s="32">
        <v>78744</v>
      </c>
      <c r="N512" s="32">
        <v>35</v>
      </c>
      <c r="O512" s="53">
        <v>3</v>
      </c>
      <c r="P512" s="31">
        <v>37196</v>
      </c>
      <c r="Q512" s="31">
        <v>37438</v>
      </c>
      <c r="R512" s="32" t="s">
        <v>4367</v>
      </c>
      <c r="S512" s="32" t="s">
        <v>939</v>
      </c>
      <c r="T512" s="32" t="s">
        <v>4378</v>
      </c>
      <c r="U512" s="32" t="s">
        <v>3338</v>
      </c>
      <c r="V512" s="32" t="s">
        <v>4039</v>
      </c>
      <c r="X512" s="43"/>
      <c r="Y512" s="44"/>
      <c r="Z512" s="43"/>
      <c r="AA512" s="6"/>
      <c r="AB512" s="44"/>
      <c r="AC512" s="45"/>
      <c r="AD512" s="8"/>
      <c r="AE512" s="8"/>
      <c r="AF512" s="36"/>
      <c r="AG512" s="8"/>
      <c r="AH512" s="6"/>
      <c r="AI512" s="10"/>
      <c r="AJ512" s="10"/>
      <c r="AK512" s="10"/>
      <c r="AL512" s="6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  <c r="CW512" s="10"/>
      <c r="CX512" s="10"/>
      <c r="CY512" s="10"/>
      <c r="CZ512" s="10"/>
      <c r="DA512" s="10"/>
      <c r="DB512" s="10"/>
      <c r="DC512" s="10"/>
      <c r="DD512" s="10"/>
      <c r="DE512" s="10"/>
      <c r="DF512" s="10"/>
      <c r="DG512" s="10"/>
      <c r="DH512" s="10"/>
      <c r="DI512" s="10"/>
      <c r="DJ512" s="10"/>
      <c r="DK512" s="10"/>
      <c r="DL512" s="10"/>
      <c r="DM512" s="10"/>
      <c r="DN512" s="10"/>
      <c r="DO512" s="10"/>
      <c r="DP512" s="10"/>
      <c r="DQ512" s="10"/>
      <c r="DR512" s="10"/>
      <c r="DS512" s="10"/>
      <c r="DT512" s="10"/>
      <c r="DU512" s="10"/>
      <c r="DV512" s="10"/>
      <c r="DW512" s="10"/>
      <c r="DX512" s="10"/>
      <c r="DY512" s="10"/>
      <c r="DZ512" s="10"/>
      <c r="EA512" s="10"/>
      <c r="EB512" s="10"/>
      <c r="EC512" s="10"/>
      <c r="ED512" s="10"/>
      <c r="EE512" s="10"/>
      <c r="EF512" s="10"/>
      <c r="EG512" s="10"/>
      <c r="EH512" s="10"/>
      <c r="EI512" s="10"/>
      <c r="EJ512" s="10"/>
      <c r="EK512" s="10"/>
      <c r="EL512" s="10"/>
      <c r="EM512" s="10"/>
      <c r="EN512" s="10"/>
      <c r="EO512" s="10"/>
      <c r="EP512" s="10"/>
      <c r="EQ512" s="10"/>
    </row>
    <row r="513" spans="2:147" ht="18.75">
      <c r="B513" s="14"/>
      <c r="C513" s="32"/>
      <c r="D513" s="33"/>
      <c r="E513" s="60">
        <v>290977</v>
      </c>
      <c r="G513" s="56" t="s">
        <v>930</v>
      </c>
      <c r="H513" s="56" t="s">
        <v>1676</v>
      </c>
      <c r="I513" s="56" t="s">
        <v>1677</v>
      </c>
      <c r="J513" s="93"/>
      <c r="K513" s="93"/>
      <c r="L513" s="56" t="s">
        <v>1677</v>
      </c>
      <c r="M513" s="32">
        <v>78660</v>
      </c>
      <c r="N513" s="103">
        <v>285</v>
      </c>
      <c r="O513" s="100">
        <v>16.501000000000001</v>
      </c>
      <c r="P513" s="59">
        <v>38764</v>
      </c>
      <c r="Q513" s="59">
        <v>38818</v>
      </c>
      <c r="R513" s="32" t="s">
        <v>1615</v>
      </c>
      <c r="S513" s="94" t="s">
        <v>4142</v>
      </c>
      <c r="T513" s="32" t="s">
        <v>4143</v>
      </c>
      <c r="U513" s="32" t="s">
        <v>562</v>
      </c>
      <c r="V513" s="32" t="s">
        <v>1969</v>
      </c>
      <c r="X513" s="43"/>
      <c r="Y513" s="44"/>
      <c r="Z513" s="43"/>
      <c r="AA513" s="6"/>
      <c r="AB513" s="17"/>
      <c r="AC513" s="45"/>
      <c r="AD513" s="8"/>
      <c r="AE513" s="8"/>
      <c r="AF513" s="36"/>
      <c r="AG513" s="8"/>
      <c r="AH513" s="6"/>
      <c r="AI513" s="10"/>
      <c r="AJ513" s="10"/>
      <c r="AK513" s="10"/>
      <c r="AL513" s="6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  <c r="CY513" s="10"/>
      <c r="CZ513" s="10"/>
      <c r="DA513" s="10"/>
      <c r="DB513" s="10"/>
      <c r="DC513" s="10"/>
      <c r="DD513" s="10"/>
      <c r="DE513" s="10"/>
      <c r="DF513" s="10"/>
      <c r="DG513" s="10"/>
      <c r="DH513" s="10"/>
      <c r="DI513" s="10"/>
      <c r="DJ513" s="10"/>
      <c r="DK513" s="10"/>
      <c r="DL513" s="10"/>
      <c r="DM513" s="10"/>
      <c r="DN513" s="10"/>
      <c r="DO513" s="10"/>
      <c r="DP513" s="10"/>
      <c r="DQ513" s="10"/>
      <c r="DR513" s="10"/>
      <c r="DS513" s="10"/>
      <c r="DT513" s="10"/>
      <c r="DU513" s="10"/>
      <c r="DV513" s="10"/>
      <c r="DW513" s="10"/>
      <c r="DX513" s="10"/>
      <c r="DY513" s="10"/>
      <c r="DZ513" s="10"/>
      <c r="EA513" s="10"/>
      <c r="EB513" s="10"/>
      <c r="EC513" s="10"/>
      <c r="ED513" s="10"/>
      <c r="EE513" s="10"/>
      <c r="EF513" s="10"/>
      <c r="EG513" s="10"/>
      <c r="EH513" s="10"/>
      <c r="EI513" s="10"/>
      <c r="EJ513" s="10"/>
      <c r="EK513" s="10"/>
      <c r="EL513" s="10"/>
      <c r="EM513" s="10"/>
      <c r="EN513" s="10"/>
      <c r="EO513" s="10"/>
      <c r="EP513" s="10"/>
      <c r="EQ513" s="10"/>
    </row>
    <row r="514" spans="2:147" ht="18.75">
      <c r="B514" s="14"/>
      <c r="C514" s="32"/>
      <c r="D514" s="33"/>
      <c r="G514" s="14" t="s">
        <v>2874</v>
      </c>
      <c r="H514" s="14" t="s">
        <v>2875</v>
      </c>
      <c r="I514" s="14" t="s">
        <v>2876</v>
      </c>
      <c r="L514" s="14" t="s">
        <v>1808</v>
      </c>
      <c r="M514" s="32">
        <v>78728</v>
      </c>
      <c r="N514" s="41">
        <v>210</v>
      </c>
      <c r="O514" s="53">
        <v>12.64</v>
      </c>
      <c r="P514" s="31">
        <v>36200</v>
      </c>
      <c r="Q514" s="31">
        <v>36431</v>
      </c>
      <c r="R514" s="31"/>
      <c r="S514" s="32" t="s">
        <v>89</v>
      </c>
      <c r="T514" s="32" t="s">
        <v>2907</v>
      </c>
      <c r="U514" s="32" t="s">
        <v>3338</v>
      </c>
      <c r="V514" s="32" t="s">
        <v>2848</v>
      </c>
      <c r="X514" s="43"/>
      <c r="Y514" s="44"/>
      <c r="Z514" s="43"/>
      <c r="AA514" s="6"/>
      <c r="AB514" s="17"/>
      <c r="AC514" s="45"/>
      <c r="AD514" s="8"/>
      <c r="AE514" s="8"/>
      <c r="AF514" s="36"/>
      <c r="AG514" s="8"/>
      <c r="AH514" s="6"/>
      <c r="AI514" s="10"/>
      <c r="AJ514" s="10"/>
      <c r="AK514" s="10"/>
      <c r="AL514" s="6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  <c r="CZ514" s="10"/>
      <c r="DA514" s="10"/>
      <c r="DB514" s="10"/>
      <c r="DC514" s="10"/>
      <c r="DD514" s="10"/>
      <c r="DE514" s="10"/>
      <c r="DF514" s="10"/>
      <c r="DG514" s="10"/>
      <c r="DH514" s="10"/>
      <c r="DI514" s="10"/>
      <c r="DJ514" s="10"/>
      <c r="DK514" s="10"/>
      <c r="DL514" s="10"/>
      <c r="DM514" s="10"/>
      <c r="DN514" s="10"/>
      <c r="DO514" s="10"/>
      <c r="DP514" s="10"/>
      <c r="DQ514" s="10"/>
      <c r="DR514" s="10"/>
      <c r="DS514" s="10"/>
      <c r="DT514" s="10"/>
      <c r="DU514" s="10"/>
      <c r="DV514" s="10"/>
      <c r="DW514" s="10"/>
      <c r="DX514" s="10"/>
      <c r="DY514" s="10"/>
      <c r="DZ514" s="10"/>
      <c r="EA514" s="10"/>
      <c r="EB514" s="10"/>
      <c r="EC514" s="10"/>
      <c r="ED514" s="10"/>
      <c r="EE514" s="10"/>
      <c r="EF514" s="10"/>
      <c r="EG514" s="10"/>
      <c r="EH514" s="10"/>
      <c r="EI514" s="10"/>
      <c r="EJ514" s="10"/>
      <c r="EK514" s="10"/>
      <c r="EL514" s="10"/>
      <c r="EM514" s="10"/>
      <c r="EN514" s="10"/>
      <c r="EO514" s="10"/>
      <c r="EP514" s="10"/>
      <c r="EQ514" s="10"/>
    </row>
    <row r="515" spans="2:147" ht="18.75">
      <c r="B515" s="14"/>
      <c r="C515" s="32"/>
      <c r="D515" s="33"/>
      <c r="E515" s="132">
        <v>10664439</v>
      </c>
      <c r="F515" s="14"/>
      <c r="G515" s="133" t="s">
        <v>2940</v>
      </c>
      <c r="H515" s="133" t="s">
        <v>2937</v>
      </c>
      <c r="I515" s="133" t="s">
        <v>2939</v>
      </c>
      <c r="J515" s="133" t="s">
        <v>2938</v>
      </c>
      <c r="K515" s="133" t="s">
        <v>2939</v>
      </c>
      <c r="L515" s="133">
        <v>3541279</v>
      </c>
      <c r="M515" s="134" t="s">
        <v>3662</v>
      </c>
      <c r="N515" s="134">
        <v>250</v>
      </c>
      <c r="O515" s="136">
        <v>19.594000000000001</v>
      </c>
      <c r="P515" s="59">
        <v>40829</v>
      </c>
      <c r="Q515" s="135">
        <v>41062</v>
      </c>
      <c r="R515" s="32" t="s">
        <v>263</v>
      </c>
      <c r="S515" s="134" t="s">
        <v>529</v>
      </c>
      <c r="T515" s="134" t="s">
        <v>2249</v>
      </c>
      <c r="U515" s="5" t="s">
        <v>178</v>
      </c>
      <c r="V515" s="32" t="s">
        <v>664</v>
      </c>
      <c r="X515" s="43"/>
      <c r="Y515" s="44"/>
      <c r="Z515" s="43"/>
      <c r="AA515" s="6"/>
      <c r="AB515" s="17"/>
      <c r="AC515" s="45"/>
      <c r="AD515" s="8"/>
      <c r="AE515" s="8"/>
      <c r="AF515" s="36"/>
      <c r="AG515" s="8"/>
      <c r="AH515" s="6"/>
      <c r="AI515" s="10"/>
      <c r="AJ515" s="10"/>
      <c r="AK515" s="10"/>
      <c r="AL515" s="6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  <c r="CE515" s="10"/>
      <c r="CF515" s="10"/>
      <c r="CG515" s="10"/>
      <c r="CH515" s="10"/>
      <c r="CI515" s="10"/>
      <c r="CJ515" s="10"/>
      <c r="CK515" s="10"/>
      <c r="CL515" s="10"/>
      <c r="CM515" s="10"/>
      <c r="CN515" s="10"/>
      <c r="CO515" s="10"/>
      <c r="CP515" s="10"/>
      <c r="CQ515" s="10"/>
      <c r="CR515" s="10"/>
      <c r="CS515" s="10"/>
      <c r="CT515" s="10"/>
      <c r="CU515" s="10"/>
      <c r="CV515" s="10"/>
      <c r="CW515" s="10"/>
      <c r="CX515" s="10"/>
      <c r="CY515" s="10"/>
      <c r="CZ515" s="10"/>
      <c r="DA515" s="10"/>
      <c r="DB515" s="10"/>
      <c r="DC515" s="10"/>
      <c r="DD515" s="10"/>
      <c r="DE515" s="10"/>
      <c r="DF515" s="10"/>
      <c r="DG515" s="10"/>
      <c r="DH515" s="10"/>
      <c r="DI515" s="10"/>
      <c r="DJ515" s="10"/>
      <c r="DK515" s="10"/>
      <c r="DL515" s="10"/>
      <c r="DM515" s="10"/>
      <c r="DN515" s="10"/>
      <c r="DO515" s="10"/>
      <c r="DP515" s="10"/>
      <c r="DQ515" s="10"/>
      <c r="DR515" s="10"/>
      <c r="DS515" s="10"/>
      <c r="DT515" s="10"/>
      <c r="DU515" s="10"/>
      <c r="DV515" s="10"/>
      <c r="DW515" s="10"/>
      <c r="DX515" s="10"/>
      <c r="DY515" s="10"/>
      <c r="DZ515" s="10"/>
      <c r="EA515" s="10"/>
      <c r="EB515" s="10"/>
      <c r="EC515" s="10"/>
      <c r="ED515" s="10"/>
      <c r="EE515" s="10"/>
      <c r="EF515" s="10"/>
      <c r="EG515" s="10"/>
      <c r="EH515" s="10"/>
      <c r="EI515" s="10"/>
      <c r="EJ515" s="10"/>
      <c r="EK515" s="10"/>
      <c r="EL515" s="10"/>
      <c r="EM515" s="10"/>
      <c r="EN515" s="10"/>
      <c r="EO515" s="10"/>
      <c r="EP515" s="10"/>
      <c r="EQ515" s="10"/>
    </row>
    <row r="516" spans="2:147" ht="18.75">
      <c r="B516" s="14"/>
      <c r="C516" s="32"/>
      <c r="D516" s="33"/>
      <c r="E516" s="132">
        <v>10719804</v>
      </c>
      <c r="F516" s="14"/>
      <c r="G516" s="133" t="s">
        <v>1857</v>
      </c>
      <c r="H516" s="133" t="s">
        <v>1856</v>
      </c>
      <c r="I516" s="133" t="s">
        <v>1858</v>
      </c>
      <c r="J516" s="134">
        <v>3390609</v>
      </c>
      <c r="K516" s="133"/>
      <c r="M516" s="134" t="s">
        <v>2667</v>
      </c>
      <c r="N516" s="32">
        <v>115</v>
      </c>
      <c r="O516" s="142">
        <v>16.274999999999999</v>
      </c>
      <c r="P516" s="135">
        <v>40954</v>
      </c>
      <c r="Q516" s="14"/>
      <c r="R516" s="134" t="s">
        <v>4112</v>
      </c>
      <c r="S516" s="134" t="s">
        <v>3719</v>
      </c>
      <c r="T516" s="134" t="s">
        <v>2251</v>
      </c>
      <c r="U516" s="134" t="s">
        <v>915</v>
      </c>
      <c r="V516" s="32" t="s">
        <v>4441</v>
      </c>
      <c r="X516" s="43"/>
      <c r="Y516" s="44"/>
      <c r="Z516" s="43"/>
      <c r="AA516" s="6"/>
      <c r="AB516" s="17"/>
      <c r="AC516" s="45"/>
      <c r="AD516" s="8"/>
      <c r="AE516" s="8"/>
      <c r="AF516" s="36"/>
      <c r="AG516" s="8"/>
      <c r="AH516" s="6"/>
      <c r="AI516" s="10"/>
      <c r="AJ516" s="10"/>
      <c r="AK516" s="10"/>
      <c r="AL516" s="6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  <c r="BV516" s="10"/>
      <c r="BW516" s="10"/>
      <c r="BX516" s="10"/>
      <c r="BY516" s="10"/>
      <c r="BZ516" s="10"/>
      <c r="CA516" s="10"/>
      <c r="CB516" s="10"/>
      <c r="CC516" s="10"/>
      <c r="CD516" s="10"/>
      <c r="CE516" s="10"/>
      <c r="CF516" s="10"/>
      <c r="CG516" s="10"/>
      <c r="CH516" s="10"/>
      <c r="CI516" s="10"/>
      <c r="CJ516" s="10"/>
      <c r="CK516" s="10"/>
      <c r="CL516" s="10"/>
      <c r="CM516" s="10"/>
      <c r="CN516" s="10"/>
      <c r="CO516" s="10"/>
      <c r="CP516" s="10"/>
      <c r="CQ516" s="10"/>
      <c r="CR516" s="10"/>
      <c r="CS516" s="10"/>
      <c r="CT516" s="10"/>
      <c r="CU516" s="10"/>
      <c r="CV516" s="10"/>
      <c r="CW516" s="10"/>
      <c r="CX516" s="10"/>
      <c r="CY516" s="10"/>
      <c r="CZ516" s="10"/>
      <c r="DA516" s="10"/>
      <c r="DB516" s="10"/>
      <c r="DC516" s="10"/>
      <c r="DD516" s="10"/>
      <c r="DE516" s="10"/>
      <c r="DF516" s="10"/>
      <c r="DG516" s="10"/>
      <c r="DH516" s="10"/>
      <c r="DI516" s="10"/>
      <c r="DJ516" s="10"/>
      <c r="DK516" s="10"/>
      <c r="DL516" s="10"/>
      <c r="DM516" s="10"/>
      <c r="DN516" s="10"/>
      <c r="DO516" s="10"/>
      <c r="DP516" s="10"/>
      <c r="DQ516" s="10"/>
      <c r="DR516" s="10"/>
      <c r="DS516" s="10"/>
      <c r="DT516" s="10"/>
      <c r="DU516" s="10"/>
      <c r="DV516" s="10"/>
      <c r="DW516" s="10"/>
      <c r="DX516" s="10"/>
      <c r="DY516" s="10"/>
      <c r="DZ516" s="10"/>
      <c r="EA516" s="10"/>
      <c r="EB516" s="10"/>
      <c r="EC516" s="10"/>
      <c r="ED516" s="10"/>
      <c r="EE516" s="10"/>
      <c r="EF516" s="10"/>
      <c r="EG516" s="10"/>
      <c r="EH516" s="10"/>
      <c r="EI516" s="10"/>
      <c r="EJ516" s="10"/>
      <c r="EK516" s="10"/>
      <c r="EL516" s="10"/>
      <c r="EM516" s="10"/>
      <c r="EN516" s="10"/>
      <c r="EO516" s="10"/>
      <c r="EP516" s="10"/>
      <c r="EQ516" s="10"/>
    </row>
    <row r="517" spans="2:147" ht="18.75">
      <c r="B517" s="14"/>
      <c r="C517" s="32"/>
      <c r="D517" s="33"/>
      <c r="E517" s="58" t="s">
        <v>114</v>
      </c>
      <c r="G517" s="60" t="s">
        <v>2662</v>
      </c>
      <c r="H517" s="60" t="s">
        <v>1286</v>
      </c>
      <c r="I517" s="60" t="s">
        <v>1487</v>
      </c>
      <c r="J517" s="93">
        <v>3275740</v>
      </c>
      <c r="K517" s="93"/>
      <c r="L517" s="60" t="s">
        <v>1487</v>
      </c>
      <c r="M517" s="93">
        <v>78757</v>
      </c>
      <c r="N517" s="93">
        <v>4</v>
      </c>
      <c r="O517" s="100">
        <v>0.94</v>
      </c>
      <c r="P517" s="115">
        <v>39038</v>
      </c>
      <c r="Q517" s="59">
        <v>39266</v>
      </c>
      <c r="R517" s="93" t="s">
        <v>4365</v>
      </c>
      <c r="S517" s="93" t="s">
        <v>1555</v>
      </c>
      <c r="T517" s="93" t="s">
        <v>1556</v>
      </c>
      <c r="U517" s="32" t="s">
        <v>3338</v>
      </c>
      <c r="V517" s="32" t="s">
        <v>4362</v>
      </c>
      <c r="X517" s="43"/>
      <c r="Y517" s="44"/>
      <c r="Z517" s="43"/>
      <c r="AA517" s="6"/>
      <c r="AB517" s="17"/>
      <c r="AC517" s="45"/>
      <c r="AD517" s="8"/>
      <c r="AE517" s="8"/>
      <c r="AF517" s="36"/>
      <c r="AG517" s="8"/>
      <c r="AH517" s="6"/>
      <c r="AI517" s="10"/>
      <c r="AJ517" s="10"/>
      <c r="AK517" s="10"/>
      <c r="AL517" s="6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  <c r="CE517" s="10"/>
      <c r="CF517" s="10"/>
      <c r="CG517" s="10"/>
      <c r="CH517" s="10"/>
      <c r="CI517" s="10"/>
      <c r="CJ517" s="10"/>
      <c r="CK517" s="10"/>
      <c r="CL517" s="10"/>
      <c r="CM517" s="10"/>
      <c r="CN517" s="10"/>
      <c r="CO517" s="10"/>
      <c r="CP517" s="10"/>
      <c r="CQ517" s="10"/>
      <c r="CR517" s="10"/>
      <c r="CS517" s="10"/>
      <c r="CT517" s="10"/>
      <c r="CU517" s="10"/>
      <c r="CV517" s="10"/>
      <c r="CW517" s="10"/>
      <c r="CX517" s="10"/>
      <c r="CY517" s="10"/>
      <c r="CZ517" s="10"/>
      <c r="DA517" s="10"/>
      <c r="DB517" s="10"/>
      <c r="DC517" s="10"/>
      <c r="DD517" s="10"/>
      <c r="DE517" s="10"/>
      <c r="DF517" s="10"/>
      <c r="DG517" s="10"/>
      <c r="DH517" s="10"/>
      <c r="DI517" s="10"/>
      <c r="DJ517" s="10"/>
      <c r="DK517" s="10"/>
      <c r="DL517" s="10"/>
      <c r="DM517" s="10"/>
      <c r="DN517" s="10"/>
      <c r="DO517" s="10"/>
      <c r="DP517" s="10"/>
      <c r="DQ517" s="10"/>
      <c r="DR517" s="10"/>
      <c r="DS517" s="10"/>
      <c r="DT517" s="10"/>
      <c r="DU517" s="10"/>
      <c r="DV517" s="10"/>
      <c r="DW517" s="10"/>
      <c r="DX517" s="10"/>
      <c r="DY517" s="10"/>
      <c r="DZ517" s="10"/>
      <c r="EA517" s="10"/>
      <c r="EB517" s="10"/>
      <c r="EC517" s="10"/>
      <c r="ED517" s="10"/>
      <c r="EE517" s="10"/>
      <c r="EF517" s="10"/>
      <c r="EG517" s="10"/>
      <c r="EH517" s="10"/>
      <c r="EI517" s="10"/>
      <c r="EJ517" s="10"/>
      <c r="EK517" s="10"/>
      <c r="EL517" s="10"/>
      <c r="EM517" s="10"/>
      <c r="EN517" s="10"/>
      <c r="EO517" s="10"/>
      <c r="EP517" s="10"/>
      <c r="EQ517" s="10"/>
    </row>
    <row r="518" spans="2:147" ht="18.75">
      <c r="B518" s="14"/>
      <c r="C518" s="32"/>
      <c r="D518" s="33"/>
      <c r="E518" s="132">
        <v>10817872</v>
      </c>
      <c r="F518" s="14"/>
      <c r="G518" s="133" t="s">
        <v>4544</v>
      </c>
      <c r="H518" s="133" t="s">
        <v>4542</v>
      </c>
      <c r="I518" s="133" t="s">
        <v>4543</v>
      </c>
      <c r="J518" s="134">
        <v>474776</v>
      </c>
      <c r="K518" s="14"/>
      <c r="M518" s="134" t="s">
        <v>540</v>
      </c>
      <c r="N518" s="32">
        <v>141</v>
      </c>
      <c r="O518" s="145">
        <v>1.4</v>
      </c>
      <c r="P518" s="135">
        <v>41145</v>
      </c>
      <c r="R518" s="32" t="s">
        <v>1892</v>
      </c>
      <c r="S518" s="134" t="s">
        <v>3591</v>
      </c>
      <c r="T518" s="134" t="s">
        <v>2249</v>
      </c>
      <c r="U518" s="32" t="s">
        <v>915</v>
      </c>
      <c r="V518" s="32" t="s">
        <v>4582</v>
      </c>
      <c r="X518" s="43"/>
      <c r="Y518" s="44"/>
      <c r="Z518" s="43"/>
      <c r="AA518" s="6"/>
      <c r="AB518" s="17"/>
      <c r="AC518" s="45"/>
      <c r="AD518" s="8"/>
      <c r="AE518" s="8"/>
      <c r="AF518" s="36"/>
      <c r="AG518" s="8"/>
      <c r="AH518" s="6"/>
      <c r="AI518" s="10"/>
      <c r="AJ518" s="10"/>
      <c r="AK518" s="10"/>
      <c r="AL518" s="6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  <c r="BX518" s="10"/>
      <c r="BY518" s="10"/>
      <c r="BZ518" s="10"/>
      <c r="CA518" s="10"/>
      <c r="CB518" s="10"/>
      <c r="CC518" s="10"/>
      <c r="CD518" s="10"/>
      <c r="CE518" s="10"/>
      <c r="CF518" s="10"/>
      <c r="CG518" s="10"/>
      <c r="CH518" s="10"/>
      <c r="CI518" s="10"/>
      <c r="CJ518" s="10"/>
      <c r="CK518" s="10"/>
      <c r="CL518" s="10"/>
      <c r="CM518" s="10"/>
      <c r="CN518" s="10"/>
      <c r="CO518" s="10"/>
      <c r="CP518" s="10"/>
      <c r="CQ518" s="10"/>
      <c r="CR518" s="10"/>
      <c r="CS518" s="10"/>
      <c r="CT518" s="10"/>
      <c r="CU518" s="10"/>
      <c r="CV518" s="10"/>
      <c r="CW518" s="10"/>
      <c r="CX518" s="10"/>
      <c r="CY518" s="10"/>
      <c r="CZ518" s="10"/>
      <c r="DA518" s="10"/>
      <c r="DB518" s="10"/>
      <c r="DC518" s="10"/>
      <c r="DD518" s="10"/>
      <c r="DE518" s="10"/>
      <c r="DF518" s="10"/>
      <c r="DG518" s="10"/>
      <c r="DH518" s="10"/>
      <c r="DI518" s="10"/>
      <c r="DJ518" s="10"/>
      <c r="DK518" s="10"/>
      <c r="DL518" s="10"/>
      <c r="DM518" s="10"/>
      <c r="DN518" s="10"/>
      <c r="DO518" s="10"/>
      <c r="DP518" s="10"/>
      <c r="DQ518" s="10"/>
      <c r="DR518" s="10"/>
      <c r="DS518" s="10"/>
      <c r="DT518" s="10"/>
      <c r="DU518" s="10"/>
      <c r="DV518" s="10"/>
      <c r="DW518" s="10"/>
      <c r="DX518" s="10"/>
      <c r="DY518" s="10"/>
      <c r="DZ518" s="10"/>
      <c r="EA518" s="10"/>
      <c r="EB518" s="10"/>
      <c r="EC518" s="10"/>
      <c r="ED518" s="10"/>
      <c r="EE518" s="10"/>
      <c r="EF518" s="10"/>
      <c r="EG518" s="10"/>
      <c r="EH518" s="10"/>
      <c r="EI518" s="10"/>
      <c r="EJ518" s="10"/>
      <c r="EK518" s="10"/>
      <c r="EL518" s="10"/>
      <c r="EM518" s="10"/>
      <c r="EN518" s="10"/>
      <c r="EO518" s="10"/>
      <c r="EP518" s="10"/>
      <c r="EQ518" s="10"/>
    </row>
    <row r="519" spans="2:147" ht="18.75">
      <c r="B519" s="33"/>
      <c r="C519" s="32"/>
      <c r="D519" s="14"/>
      <c r="E519" s="60">
        <v>293991</v>
      </c>
      <c r="G519" s="56" t="s">
        <v>3692</v>
      </c>
      <c r="H519" s="57" t="s">
        <v>492</v>
      </c>
      <c r="I519" s="56" t="s">
        <v>3693</v>
      </c>
      <c r="J519" s="93">
        <v>350222</v>
      </c>
      <c r="K519" s="93"/>
      <c r="L519" s="56" t="s">
        <v>3693</v>
      </c>
      <c r="M519" s="93">
        <v>78705</v>
      </c>
      <c r="N519" s="93">
        <v>49</v>
      </c>
      <c r="O519" s="100">
        <v>0.32200000000000001</v>
      </c>
      <c r="P519" s="59">
        <v>38813</v>
      </c>
      <c r="Q519" s="59">
        <v>38894</v>
      </c>
      <c r="R519" s="32" t="s">
        <v>2033</v>
      </c>
      <c r="S519" s="94" t="s">
        <v>2562</v>
      </c>
      <c r="T519" s="94" t="s">
        <v>1398</v>
      </c>
      <c r="U519" s="32" t="s">
        <v>3338</v>
      </c>
      <c r="V519" s="32" t="s">
        <v>1829</v>
      </c>
      <c r="X519" s="43"/>
      <c r="Y519" s="8"/>
      <c r="Z519" s="43"/>
      <c r="AA519" s="6"/>
      <c r="AB519" s="17"/>
      <c r="AC519" s="45"/>
      <c r="AD519" s="8"/>
      <c r="AE519" s="8"/>
      <c r="AF519" s="36"/>
      <c r="AG519" s="8"/>
      <c r="AH519" s="6"/>
      <c r="AI519" s="10"/>
      <c r="AJ519" s="10"/>
      <c r="AK519" s="10"/>
      <c r="AL519" s="6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  <c r="BV519" s="10"/>
      <c r="BW519" s="10"/>
      <c r="BX519" s="10"/>
      <c r="BY519" s="10"/>
      <c r="BZ519" s="10"/>
      <c r="CA519" s="10"/>
      <c r="CB519" s="10"/>
      <c r="CC519" s="10"/>
      <c r="CD519" s="10"/>
      <c r="CE519" s="10"/>
      <c r="CF519" s="10"/>
      <c r="CG519" s="10"/>
      <c r="CH519" s="10"/>
      <c r="CI519" s="10"/>
      <c r="CJ519" s="10"/>
      <c r="CK519" s="10"/>
      <c r="CL519" s="10"/>
      <c r="CM519" s="10"/>
      <c r="CN519" s="10"/>
      <c r="CO519" s="10"/>
      <c r="CP519" s="10"/>
      <c r="CQ519" s="10"/>
      <c r="CR519" s="10"/>
      <c r="CS519" s="10"/>
      <c r="CT519" s="10"/>
      <c r="CU519" s="10"/>
      <c r="CV519" s="10"/>
      <c r="CW519" s="10"/>
      <c r="CX519" s="10"/>
      <c r="CY519" s="10"/>
      <c r="CZ519" s="10"/>
      <c r="DA519" s="10"/>
      <c r="DB519" s="10"/>
      <c r="DC519" s="10"/>
      <c r="DD519" s="10"/>
      <c r="DE519" s="10"/>
      <c r="DF519" s="10"/>
      <c r="DG519" s="10"/>
      <c r="DH519" s="10"/>
      <c r="DI519" s="10"/>
      <c r="DJ519" s="10"/>
      <c r="DK519" s="10"/>
      <c r="DL519" s="10"/>
      <c r="DM519" s="10"/>
      <c r="DN519" s="10"/>
      <c r="DO519" s="10"/>
      <c r="DP519" s="10"/>
      <c r="DQ519" s="10"/>
      <c r="DR519" s="10"/>
      <c r="DS519" s="10"/>
      <c r="DT519" s="10"/>
      <c r="DU519" s="10"/>
      <c r="DV519" s="10"/>
      <c r="DW519" s="10"/>
      <c r="DX519" s="10"/>
      <c r="DY519" s="10"/>
      <c r="DZ519" s="10"/>
      <c r="EA519" s="10"/>
      <c r="EB519" s="10"/>
      <c r="EC519" s="10"/>
      <c r="ED519" s="10"/>
      <c r="EE519" s="10"/>
      <c r="EF519" s="10"/>
      <c r="EG519" s="10"/>
      <c r="EH519" s="10"/>
      <c r="EI519" s="10"/>
      <c r="EJ519" s="10"/>
      <c r="EK519" s="10"/>
      <c r="EL519" s="10"/>
      <c r="EM519" s="10"/>
      <c r="EN519" s="10"/>
      <c r="EO519" s="10"/>
      <c r="EP519" s="10"/>
      <c r="EQ519" s="10"/>
    </row>
    <row r="520" spans="2:147" ht="18.75">
      <c r="B520" s="14"/>
      <c r="C520" s="32"/>
      <c r="D520" s="33"/>
      <c r="E520" s="60">
        <v>293988</v>
      </c>
      <c r="G520" s="56" t="s">
        <v>3690</v>
      </c>
      <c r="H520" s="57" t="s">
        <v>491</v>
      </c>
      <c r="I520" s="56" t="s">
        <v>3691</v>
      </c>
      <c r="J520" s="93">
        <v>3212846</v>
      </c>
      <c r="K520" s="93"/>
      <c r="L520" s="56" t="s">
        <v>3691</v>
      </c>
      <c r="M520" s="93">
        <v>78705</v>
      </c>
      <c r="N520" s="93">
        <v>49</v>
      </c>
      <c r="O520" s="100">
        <v>0.32200000000000001</v>
      </c>
      <c r="P520" s="59">
        <v>38813</v>
      </c>
      <c r="Q520" s="59">
        <v>38894</v>
      </c>
      <c r="R520" s="32" t="s">
        <v>2033</v>
      </c>
      <c r="S520" s="94" t="s">
        <v>2562</v>
      </c>
      <c r="T520" s="94" t="s">
        <v>1398</v>
      </c>
      <c r="U520" s="32" t="s">
        <v>3338</v>
      </c>
      <c r="V520" s="32" t="s">
        <v>1829</v>
      </c>
      <c r="X520" s="43"/>
      <c r="Y520" s="44"/>
      <c r="Z520" s="43"/>
      <c r="AA520" s="6"/>
      <c r="AB520" s="17"/>
      <c r="AC520" s="45"/>
      <c r="AD520" s="8"/>
      <c r="AE520" s="8"/>
      <c r="AF520" s="36"/>
      <c r="AG520" s="8"/>
      <c r="AH520" s="6"/>
      <c r="AI520" s="10"/>
      <c r="AJ520" s="10"/>
      <c r="AK520" s="10"/>
      <c r="AL520" s="6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0"/>
      <c r="CB520" s="10"/>
      <c r="CC520" s="10"/>
      <c r="CD520" s="10"/>
      <c r="CE520" s="10"/>
      <c r="CF520" s="10"/>
      <c r="CG520" s="10"/>
      <c r="CH520" s="10"/>
      <c r="CI520" s="10"/>
      <c r="CJ520" s="10"/>
      <c r="CK520" s="10"/>
      <c r="CL520" s="10"/>
      <c r="CM520" s="10"/>
      <c r="CN520" s="10"/>
      <c r="CO520" s="10"/>
      <c r="CP520" s="10"/>
      <c r="CQ520" s="10"/>
      <c r="CR520" s="10"/>
      <c r="CS520" s="10"/>
      <c r="CT520" s="10"/>
      <c r="CU520" s="10"/>
      <c r="CV520" s="10"/>
      <c r="CW520" s="10"/>
      <c r="CX520" s="10"/>
      <c r="CY520" s="10"/>
      <c r="CZ520" s="10"/>
      <c r="DA520" s="10"/>
      <c r="DB520" s="10"/>
      <c r="DC520" s="10"/>
      <c r="DD520" s="10"/>
      <c r="DE520" s="10"/>
      <c r="DF520" s="10"/>
      <c r="DG520" s="10"/>
      <c r="DH520" s="10"/>
      <c r="DI520" s="10"/>
      <c r="DJ520" s="10"/>
      <c r="DK520" s="10"/>
      <c r="DL520" s="10"/>
      <c r="DM520" s="10"/>
      <c r="DN520" s="10"/>
      <c r="DO520" s="10"/>
      <c r="DP520" s="10"/>
      <c r="DQ520" s="10"/>
      <c r="DR520" s="10"/>
      <c r="DS520" s="10"/>
      <c r="DT520" s="10"/>
      <c r="DU520" s="10"/>
      <c r="DV520" s="10"/>
      <c r="DW520" s="10"/>
      <c r="DX520" s="10"/>
      <c r="DY520" s="10"/>
      <c r="DZ520" s="10"/>
      <c r="EA520" s="10"/>
      <c r="EB520" s="10"/>
      <c r="EC520" s="10"/>
      <c r="ED520" s="10"/>
      <c r="EE520" s="10"/>
      <c r="EF520" s="10"/>
      <c r="EG520" s="10"/>
      <c r="EH520" s="10"/>
      <c r="EI520" s="10"/>
      <c r="EJ520" s="10"/>
      <c r="EK520" s="10"/>
      <c r="EL520" s="10"/>
      <c r="EM520" s="10"/>
      <c r="EN520" s="10"/>
      <c r="EO520" s="10"/>
      <c r="EP520" s="10"/>
      <c r="EQ520" s="10"/>
    </row>
    <row r="521" spans="2:147" ht="18.75">
      <c r="B521" s="14"/>
      <c r="C521" s="32"/>
      <c r="D521" s="33"/>
      <c r="E521" s="58" t="s">
        <v>2437</v>
      </c>
      <c r="G521" s="133" t="s">
        <v>2352</v>
      </c>
      <c r="H521" s="57" t="s">
        <v>2438</v>
      </c>
      <c r="I521" s="56" t="s">
        <v>1911</v>
      </c>
      <c r="J521" s="93">
        <v>3214280</v>
      </c>
      <c r="K521" s="93"/>
      <c r="L521" s="56" t="s">
        <v>1911</v>
      </c>
      <c r="M521" s="93">
        <v>78750</v>
      </c>
      <c r="N521" s="93">
        <v>145</v>
      </c>
      <c r="O521" s="100">
        <v>19.82</v>
      </c>
      <c r="P521" s="59">
        <v>38827</v>
      </c>
      <c r="Q521" s="59">
        <v>39070</v>
      </c>
      <c r="R521" s="93" t="s">
        <v>604</v>
      </c>
      <c r="S521" s="94" t="s">
        <v>4345</v>
      </c>
      <c r="T521" s="94" t="s">
        <v>4346</v>
      </c>
      <c r="U521" s="32" t="s">
        <v>3338</v>
      </c>
      <c r="V521" s="32" t="s">
        <v>1829</v>
      </c>
      <c r="X521" s="43"/>
      <c r="Y521" s="44"/>
      <c r="Z521" s="43"/>
      <c r="AA521" s="6"/>
      <c r="AB521" s="17"/>
      <c r="AC521" s="45"/>
      <c r="AD521" s="8"/>
      <c r="AE521" s="8"/>
      <c r="AF521" s="36"/>
      <c r="AG521" s="8"/>
      <c r="AH521" s="6"/>
      <c r="AI521" s="10"/>
      <c r="AJ521" s="10"/>
      <c r="AK521" s="10"/>
      <c r="AL521" s="6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  <c r="CF521" s="10"/>
      <c r="CG521" s="10"/>
      <c r="CH521" s="10"/>
      <c r="CI521" s="10"/>
      <c r="CJ521" s="10"/>
      <c r="CK521" s="10"/>
      <c r="CL521" s="10"/>
      <c r="CM521" s="10"/>
      <c r="CN521" s="10"/>
      <c r="CO521" s="10"/>
      <c r="CP521" s="10"/>
      <c r="CQ521" s="10"/>
      <c r="CR521" s="10"/>
      <c r="CS521" s="10"/>
      <c r="CT521" s="10"/>
      <c r="CU521" s="10"/>
      <c r="CV521" s="10"/>
      <c r="CW521" s="10"/>
      <c r="CX521" s="10"/>
      <c r="CY521" s="10"/>
      <c r="CZ521" s="10"/>
      <c r="DA521" s="10"/>
      <c r="DB521" s="10"/>
      <c r="DC521" s="10"/>
      <c r="DD521" s="10"/>
      <c r="DE521" s="10"/>
      <c r="DF521" s="10"/>
      <c r="DG521" s="10"/>
      <c r="DH521" s="10"/>
      <c r="DI521" s="10"/>
      <c r="DJ521" s="10"/>
      <c r="DK521" s="10"/>
      <c r="DL521" s="10"/>
      <c r="DM521" s="10"/>
      <c r="DN521" s="10"/>
      <c r="DO521" s="10"/>
      <c r="DP521" s="10"/>
      <c r="DQ521" s="10"/>
      <c r="DR521" s="10"/>
      <c r="DS521" s="10"/>
      <c r="DT521" s="10"/>
      <c r="DU521" s="10"/>
      <c r="DV521" s="10"/>
      <c r="DW521" s="10"/>
      <c r="DX521" s="10"/>
      <c r="DY521" s="10"/>
      <c r="DZ521" s="10"/>
      <c r="EA521" s="10"/>
      <c r="EB521" s="10"/>
      <c r="EC521" s="10"/>
      <c r="ED521" s="10"/>
      <c r="EE521" s="10"/>
      <c r="EF521" s="10"/>
      <c r="EG521" s="10"/>
      <c r="EH521" s="10"/>
      <c r="EI521" s="10"/>
      <c r="EJ521" s="10"/>
      <c r="EK521" s="10"/>
      <c r="EL521" s="10"/>
      <c r="EM521" s="10"/>
      <c r="EN521" s="10"/>
      <c r="EO521" s="10"/>
      <c r="EP521" s="10"/>
      <c r="EQ521" s="10"/>
    </row>
    <row r="522" spans="2:147" ht="18.75">
      <c r="B522" s="14"/>
      <c r="C522" s="32"/>
      <c r="D522" s="33"/>
      <c r="E522" s="33">
        <v>202817</v>
      </c>
      <c r="G522" s="14" t="s">
        <v>2861</v>
      </c>
      <c r="H522" s="14" t="s">
        <v>988</v>
      </c>
      <c r="I522" s="48" t="s">
        <v>4044</v>
      </c>
      <c r="J522" s="47"/>
      <c r="K522" s="47"/>
      <c r="L522" s="14" t="s">
        <v>3035</v>
      </c>
      <c r="M522" s="32">
        <v>78701</v>
      </c>
      <c r="N522" s="41">
        <v>140</v>
      </c>
      <c r="O522" s="53">
        <v>1.7669999999999999</v>
      </c>
      <c r="P522" s="31">
        <v>37363</v>
      </c>
      <c r="Q522" s="31">
        <v>37434</v>
      </c>
      <c r="R522" s="32" t="s">
        <v>76</v>
      </c>
      <c r="S522" s="32" t="s">
        <v>4287</v>
      </c>
      <c r="T522" s="32" t="s">
        <v>1398</v>
      </c>
      <c r="U522" s="32" t="s">
        <v>3338</v>
      </c>
      <c r="V522" s="32" t="s">
        <v>2327</v>
      </c>
      <c r="X522" s="43"/>
      <c r="Y522" s="44"/>
      <c r="Z522" s="43"/>
      <c r="AA522" s="6"/>
      <c r="AB522" s="17"/>
      <c r="AC522" s="45"/>
      <c r="AD522" s="8"/>
      <c r="AE522" s="8"/>
      <c r="AF522" s="36"/>
      <c r="AG522" s="8"/>
      <c r="AH522" s="6"/>
      <c r="AI522" s="10"/>
      <c r="AJ522" s="10"/>
      <c r="AK522" s="10"/>
      <c r="AL522" s="6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F522" s="10"/>
      <c r="CG522" s="10"/>
      <c r="CH522" s="10"/>
      <c r="CI522" s="10"/>
      <c r="CJ522" s="10"/>
      <c r="CK522" s="10"/>
      <c r="CL522" s="10"/>
      <c r="CM522" s="10"/>
      <c r="CN522" s="10"/>
      <c r="CO522" s="10"/>
      <c r="CP522" s="10"/>
      <c r="CQ522" s="10"/>
      <c r="CR522" s="10"/>
      <c r="CS522" s="10"/>
      <c r="CT522" s="10"/>
      <c r="CU522" s="10"/>
      <c r="CV522" s="10"/>
      <c r="CW522" s="10"/>
      <c r="CX522" s="10"/>
      <c r="CY522" s="10"/>
      <c r="CZ522" s="10"/>
      <c r="DA522" s="10"/>
      <c r="DB522" s="10"/>
      <c r="DC522" s="10"/>
      <c r="DD522" s="10"/>
      <c r="DE522" s="10"/>
      <c r="DF522" s="10"/>
      <c r="DG522" s="10"/>
      <c r="DH522" s="10"/>
      <c r="DI522" s="10"/>
      <c r="DJ522" s="10"/>
      <c r="DK522" s="10"/>
      <c r="DL522" s="10"/>
      <c r="DM522" s="10"/>
      <c r="DN522" s="10"/>
      <c r="DO522" s="10"/>
      <c r="DP522" s="10"/>
      <c r="DQ522" s="10"/>
      <c r="DR522" s="10"/>
      <c r="DS522" s="10"/>
      <c r="DT522" s="10"/>
      <c r="DU522" s="10"/>
      <c r="DV522" s="10"/>
      <c r="DW522" s="10"/>
      <c r="DX522" s="10"/>
      <c r="DY522" s="10"/>
      <c r="DZ522" s="10"/>
      <c r="EA522" s="10"/>
      <c r="EB522" s="10"/>
      <c r="EC522" s="10"/>
      <c r="ED522" s="10"/>
      <c r="EE522" s="10"/>
      <c r="EF522" s="10"/>
      <c r="EG522" s="10"/>
      <c r="EH522" s="10"/>
      <c r="EI522" s="10"/>
      <c r="EJ522" s="10"/>
      <c r="EK522" s="10"/>
      <c r="EL522" s="10"/>
      <c r="EM522" s="10"/>
      <c r="EN522" s="10"/>
      <c r="EO522" s="10"/>
      <c r="EP522" s="10"/>
      <c r="EQ522" s="10"/>
    </row>
    <row r="523" spans="2:147" ht="18.75">
      <c r="B523" s="14"/>
      <c r="C523" s="32"/>
      <c r="D523" s="33"/>
      <c r="E523" s="60">
        <v>243768</v>
      </c>
      <c r="G523" s="56" t="s">
        <v>1425</v>
      </c>
      <c r="H523" s="56" t="s">
        <v>3875</v>
      </c>
      <c r="I523" s="14" t="s">
        <v>795</v>
      </c>
      <c r="J523" s="32">
        <v>1118767</v>
      </c>
      <c r="L523" s="56" t="s">
        <v>1426</v>
      </c>
      <c r="M523" s="32">
        <v>78702</v>
      </c>
      <c r="N523" s="32">
        <v>3</v>
      </c>
      <c r="O523" s="53">
        <v>0.2</v>
      </c>
      <c r="P523" s="59">
        <v>38287</v>
      </c>
      <c r="Q523" s="70">
        <v>38372</v>
      </c>
      <c r="R523" s="5" t="s">
        <v>4112</v>
      </c>
      <c r="S523" s="5" t="s">
        <v>4113</v>
      </c>
      <c r="T523" s="5" t="s">
        <v>4114</v>
      </c>
      <c r="U523" s="32" t="s">
        <v>2070</v>
      </c>
      <c r="V523" s="32" t="s">
        <v>597</v>
      </c>
      <c r="X523" s="43"/>
      <c r="Y523" s="8"/>
      <c r="Z523" s="43"/>
      <c r="AA523" s="6"/>
      <c r="AB523" s="44"/>
      <c r="AC523" s="45"/>
      <c r="AD523" s="8"/>
      <c r="AE523" s="8"/>
      <c r="AF523" s="36"/>
      <c r="AG523" s="8"/>
      <c r="AH523" s="6"/>
      <c r="AI523" s="10"/>
      <c r="AJ523" s="10"/>
      <c r="AK523" s="10"/>
      <c r="AL523" s="6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  <c r="CE523" s="10"/>
      <c r="CF523" s="10"/>
      <c r="CG523" s="10"/>
      <c r="CH523" s="10"/>
      <c r="CI523" s="10"/>
      <c r="CJ523" s="10"/>
      <c r="CK523" s="10"/>
      <c r="CL523" s="10"/>
      <c r="CM523" s="10"/>
      <c r="CN523" s="10"/>
      <c r="CO523" s="10"/>
      <c r="CP523" s="10"/>
      <c r="CQ523" s="10"/>
      <c r="CR523" s="10"/>
      <c r="CS523" s="10"/>
      <c r="CT523" s="10"/>
      <c r="CU523" s="10"/>
      <c r="CV523" s="10"/>
      <c r="CW523" s="10"/>
      <c r="CX523" s="10"/>
      <c r="CY523" s="10"/>
      <c r="CZ523" s="10"/>
      <c r="DA523" s="10"/>
      <c r="DB523" s="10"/>
      <c r="DC523" s="10"/>
      <c r="DD523" s="10"/>
      <c r="DE523" s="10"/>
      <c r="DF523" s="10"/>
      <c r="DG523" s="10"/>
      <c r="DH523" s="10"/>
      <c r="DI523" s="10"/>
      <c r="DJ523" s="10"/>
      <c r="DK523" s="10"/>
      <c r="DL523" s="10"/>
      <c r="DM523" s="10"/>
      <c r="DN523" s="10"/>
      <c r="DO523" s="10"/>
      <c r="DP523" s="10"/>
      <c r="DQ523" s="10"/>
      <c r="DR523" s="10"/>
      <c r="DS523" s="10"/>
      <c r="DT523" s="10"/>
      <c r="DU523" s="10"/>
      <c r="DV523" s="10"/>
      <c r="DW523" s="10"/>
      <c r="DX523" s="10"/>
      <c r="DY523" s="10"/>
      <c r="DZ523" s="10"/>
      <c r="EA523" s="10"/>
      <c r="EB523" s="10"/>
      <c r="EC523" s="10"/>
      <c r="ED523" s="10"/>
      <c r="EE523" s="10"/>
      <c r="EF523" s="10"/>
      <c r="EG523" s="10"/>
      <c r="EH523" s="10"/>
      <c r="EI523" s="10"/>
      <c r="EJ523" s="10"/>
      <c r="EK523" s="10"/>
      <c r="EL523" s="10"/>
      <c r="EM523" s="10"/>
      <c r="EN523" s="10"/>
      <c r="EO523" s="10"/>
      <c r="EP523" s="10"/>
      <c r="EQ523" s="10"/>
    </row>
    <row r="524" spans="2:147" ht="18.75">
      <c r="B524" s="14"/>
      <c r="C524" s="32"/>
      <c r="D524" s="33"/>
      <c r="E524" s="60">
        <v>231054</v>
      </c>
      <c r="G524" s="56" t="s">
        <v>3971</v>
      </c>
      <c r="H524" s="56" t="s">
        <v>3972</v>
      </c>
      <c r="I524" s="14" t="s">
        <v>3973</v>
      </c>
      <c r="L524" s="56" t="s">
        <v>3974</v>
      </c>
      <c r="M524" s="32">
        <v>78705</v>
      </c>
      <c r="N524" s="32">
        <v>55</v>
      </c>
      <c r="O524" s="53">
        <v>0.49099999999999999</v>
      </c>
      <c r="P524" s="59">
        <v>38057</v>
      </c>
      <c r="Q524" s="59">
        <v>38128</v>
      </c>
      <c r="R524" s="32" t="s">
        <v>1700</v>
      </c>
      <c r="S524" s="32" t="s">
        <v>3975</v>
      </c>
      <c r="T524" s="32" t="s">
        <v>3976</v>
      </c>
      <c r="U524" s="32" t="s">
        <v>3338</v>
      </c>
      <c r="V524" s="32" t="s">
        <v>2674</v>
      </c>
      <c r="X524" s="43"/>
      <c r="Y524" s="8"/>
      <c r="Z524" s="43"/>
      <c r="AA524" s="6"/>
      <c r="AB524" s="44"/>
      <c r="AC524" s="45"/>
      <c r="AD524" s="8"/>
      <c r="AE524" s="8"/>
      <c r="AF524" s="36"/>
      <c r="AG524" s="8"/>
      <c r="AH524" s="6"/>
      <c r="AI524" s="10"/>
      <c r="AJ524" s="10"/>
      <c r="AK524" s="10"/>
      <c r="AL524" s="6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0"/>
      <c r="DC524" s="10"/>
      <c r="DD524" s="10"/>
      <c r="DE524" s="10"/>
      <c r="DF524" s="10"/>
      <c r="DG524" s="10"/>
      <c r="DH524" s="10"/>
      <c r="DI524" s="10"/>
      <c r="DJ524" s="10"/>
      <c r="DK524" s="10"/>
      <c r="DL524" s="10"/>
      <c r="DM524" s="10"/>
      <c r="DN524" s="10"/>
      <c r="DO524" s="10"/>
      <c r="DP524" s="10"/>
      <c r="DQ524" s="10"/>
      <c r="DR524" s="10"/>
      <c r="DS524" s="10"/>
      <c r="DT524" s="10"/>
      <c r="DU524" s="10"/>
      <c r="DV524" s="10"/>
      <c r="DW524" s="10"/>
      <c r="DX524" s="10"/>
      <c r="DY524" s="10"/>
      <c r="DZ524" s="10"/>
      <c r="EA524" s="10"/>
      <c r="EB524" s="10"/>
      <c r="EC524" s="10"/>
      <c r="ED524" s="10"/>
      <c r="EE524" s="10"/>
      <c r="EF524" s="10"/>
      <c r="EG524" s="10"/>
      <c r="EH524" s="10"/>
      <c r="EI524" s="10"/>
      <c r="EJ524" s="10"/>
      <c r="EK524" s="10"/>
      <c r="EL524" s="10"/>
      <c r="EM524" s="10"/>
      <c r="EN524" s="10"/>
      <c r="EO524" s="10"/>
      <c r="EP524" s="10"/>
      <c r="EQ524" s="10"/>
    </row>
    <row r="525" spans="2:147" ht="18.75">
      <c r="C525" s="130"/>
      <c r="D525" s="33"/>
      <c r="E525" s="33">
        <v>10080679</v>
      </c>
      <c r="G525" s="14" t="s">
        <v>3962</v>
      </c>
      <c r="H525" s="14" t="s">
        <v>3963</v>
      </c>
      <c r="I525" s="14" t="s">
        <v>3964</v>
      </c>
      <c r="J525" s="32">
        <v>3290528</v>
      </c>
      <c r="L525" s="59"/>
      <c r="M525" s="32" t="s">
        <v>3965</v>
      </c>
      <c r="N525" s="32">
        <v>221</v>
      </c>
      <c r="O525" s="32">
        <v>15.02</v>
      </c>
      <c r="P525" s="59">
        <v>39367</v>
      </c>
      <c r="Q525" s="14"/>
      <c r="R525" s="94" t="s">
        <v>1562</v>
      </c>
      <c r="S525" s="94" t="s">
        <v>1528</v>
      </c>
      <c r="T525" s="32" t="s">
        <v>1529</v>
      </c>
      <c r="U525" s="32" t="s">
        <v>562</v>
      </c>
      <c r="V525" s="32" t="s">
        <v>2317</v>
      </c>
      <c r="X525" s="43"/>
      <c r="Y525" s="8"/>
      <c r="Z525" s="43"/>
      <c r="AA525" s="6"/>
      <c r="AB525" s="44"/>
      <c r="AC525" s="45"/>
      <c r="AD525" s="8"/>
      <c r="AE525" s="8"/>
      <c r="AF525" s="36"/>
      <c r="AG525" s="8"/>
      <c r="AH525" s="6"/>
      <c r="AI525" s="10"/>
      <c r="AJ525" s="10"/>
      <c r="AK525" s="10"/>
      <c r="AL525" s="6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  <c r="CX525" s="10"/>
      <c r="CY525" s="10"/>
      <c r="CZ525" s="10"/>
      <c r="DA525" s="10"/>
      <c r="DB525" s="10"/>
      <c r="DC525" s="10"/>
      <c r="DD525" s="10"/>
      <c r="DE525" s="10"/>
      <c r="DF525" s="10"/>
      <c r="DG525" s="10"/>
      <c r="DH525" s="10"/>
      <c r="DI525" s="10"/>
      <c r="DJ525" s="10"/>
      <c r="DK525" s="10"/>
      <c r="DL525" s="10"/>
      <c r="DM525" s="10"/>
      <c r="DN525" s="10"/>
      <c r="DO525" s="10"/>
      <c r="DP525" s="10"/>
      <c r="DQ525" s="10"/>
      <c r="DR525" s="10"/>
      <c r="DS525" s="10"/>
      <c r="DT525" s="10"/>
      <c r="DU525" s="10"/>
      <c r="DV525" s="10"/>
      <c r="DW525" s="10"/>
      <c r="DX525" s="10"/>
      <c r="DY525" s="10"/>
      <c r="DZ525" s="10"/>
      <c r="EA525" s="10"/>
      <c r="EB525" s="10"/>
      <c r="EC525" s="10"/>
      <c r="ED525" s="10"/>
      <c r="EE525" s="10"/>
      <c r="EF525" s="10"/>
      <c r="EG525" s="10"/>
      <c r="EH525" s="10"/>
      <c r="EI525" s="10"/>
      <c r="EJ525" s="10"/>
      <c r="EK525" s="10"/>
      <c r="EL525" s="10"/>
      <c r="EM525" s="10"/>
      <c r="EN525" s="10"/>
      <c r="EO525" s="10"/>
      <c r="EP525" s="10"/>
      <c r="EQ525" s="10"/>
    </row>
    <row r="526" spans="2:147" ht="18.75">
      <c r="B526" s="14"/>
      <c r="C526" s="32"/>
      <c r="D526" s="33"/>
      <c r="E526" s="33">
        <v>10081185</v>
      </c>
      <c r="G526" s="14" t="s">
        <v>571</v>
      </c>
      <c r="H526" s="14" t="s">
        <v>721</v>
      </c>
      <c r="I526" s="14" t="s">
        <v>1532</v>
      </c>
      <c r="J526" s="32">
        <v>3342795</v>
      </c>
      <c r="L526" s="59"/>
      <c r="M526" s="32">
        <v>78753</v>
      </c>
      <c r="N526" s="32">
        <v>288</v>
      </c>
      <c r="O526" s="32">
        <v>16.100000000000001</v>
      </c>
      <c r="P526" s="59">
        <v>39370</v>
      </c>
      <c r="Q526" s="14"/>
      <c r="R526" s="94" t="s">
        <v>1562</v>
      </c>
      <c r="S526" s="94" t="s">
        <v>1533</v>
      </c>
      <c r="T526" s="32" t="s">
        <v>3118</v>
      </c>
      <c r="U526" s="32" t="s">
        <v>562</v>
      </c>
      <c r="V526" s="32" t="s">
        <v>2317</v>
      </c>
      <c r="X526" s="43"/>
      <c r="Y526" s="8"/>
      <c r="Z526" s="43"/>
      <c r="AA526" s="6"/>
      <c r="AB526" s="44"/>
      <c r="AC526" s="45"/>
      <c r="AD526" s="8"/>
      <c r="AE526" s="8"/>
      <c r="AF526" s="36"/>
      <c r="AG526" s="8"/>
      <c r="AH526" s="6"/>
      <c r="AI526" s="10"/>
      <c r="AJ526" s="10"/>
      <c r="AK526" s="10"/>
      <c r="AL526" s="6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0"/>
      <c r="CA526" s="10"/>
      <c r="CB526" s="10"/>
      <c r="CC526" s="10"/>
      <c r="CD526" s="10"/>
      <c r="CE526" s="10"/>
      <c r="CF526" s="10"/>
      <c r="CG526" s="10"/>
      <c r="CH526" s="10"/>
      <c r="CI526" s="10"/>
      <c r="CJ526" s="10"/>
      <c r="CK526" s="10"/>
      <c r="CL526" s="10"/>
      <c r="CM526" s="10"/>
      <c r="CN526" s="10"/>
      <c r="CO526" s="10"/>
      <c r="CP526" s="10"/>
      <c r="CQ526" s="10"/>
      <c r="CR526" s="10"/>
      <c r="CS526" s="10"/>
      <c r="CT526" s="10"/>
      <c r="CU526" s="10"/>
      <c r="CV526" s="10"/>
      <c r="CW526" s="10"/>
      <c r="CX526" s="10"/>
      <c r="CY526" s="10"/>
      <c r="CZ526" s="10"/>
      <c r="DA526" s="10"/>
      <c r="DB526" s="10"/>
      <c r="DC526" s="10"/>
      <c r="DD526" s="10"/>
      <c r="DE526" s="10"/>
      <c r="DF526" s="10"/>
      <c r="DG526" s="10"/>
      <c r="DH526" s="10"/>
      <c r="DI526" s="10"/>
      <c r="DJ526" s="10"/>
      <c r="DK526" s="10"/>
      <c r="DL526" s="10"/>
      <c r="DM526" s="10"/>
      <c r="DN526" s="10"/>
      <c r="DO526" s="10"/>
      <c r="DP526" s="10"/>
      <c r="DQ526" s="10"/>
      <c r="DR526" s="10"/>
      <c r="DS526" s="10"/>
      <c r="DT526" s="10"/>
      <c r="DU526" s="10"/>
      <c r="DV526" s="10"/>
      <c r="DW526" s="10"/>
      <c r="DX526" s="10"/>
      <c r="DY526" s="10"/>
      <c r="DZ526" s="10"/>
      <c r="EA526" s="10"/>
      <c r="EB526" s="10"/>
      <c r="EC526" s="10"/>
      <c r="ED526" s="10"/>
      <c r="EE526" s="10"/>
      <c r="EF526" s="10"/>
      <c r="EG526" s="10"/>
      <c r="EH526" s="10"/>
      <c r="EI526" s="10"/>
      <c r="EJ526" s="10"/>
      <c r="EK526" s="10"/>
      <c r="EL526" s="10"/>
      <c r="EM526" s="10"/>
      <c r="EN526" s="10"/>
      <c r="EO526" s="10"/>
      <c r="EP526" s="10"/>
      <c r="EQ526" s="10"/>
    </row>
    <row r="527" spans="2:147" ht="18.75">
      <c r="B527" s="14"/>
      <c r="C527" s="32"/>
      <c r="D527" s="33"/>
      <c r="E527" s="132">
        <v>10179399</v>
      </c>
      <c r="F527" s="14"/>
      <c r="G527" s="133" t="s">
        <v>2219</v>
      </c>
      <c r="H527" s="133" t="s">
        <v>721</v>
      </c>
      <c r="I527" s="133" t="s">
        <v>2218</v>
      </c>
      <c r="J527" s="134">
        <v>3342795</v>
      </c>
      <c r="K527" s="14"/>
      <c r="M527" s="134" t="s">
        <v>2220</v>
      </c>
      <c r="N527" s="32">
        <v>288</v>
      </c>
      <c r="O527" s="136">
        <v>16.100000000000001</v>
      </c>
      <c r="P527" s="135">
        <v>39666</v>
      </c>
      <c r="Q527" s="14"/>
      <c r="R527" s="134" t="s">
        <v>1562</v>
      </c>
      <c r="S527" s="134" t="s">
        <v>63</v>
      </c>
      <c r="T527" s="134" t="s">
        <v>3118</v>
      </c>
      <c r="U527" s="134" t="s">
        <v>562</v>
      </c>
      <c r="V527" s="32" t="s">
        <v>188</v>
      </c>
      <c r="X527" s="43"/>
      <c r="Y527" s="8"/>
      <c r="Z527" s="43"/>
      <c r="AA527" s="6"/>
      <c r="AB527" s="44"/>
      <c r="AC527" s="45"/>
      <c r="AD527" s="8"/>
      <c r="AE527" s="8"/>
      <c r="AF527" s="36"/>
      <c r="AG527" s="8"/>
      <c r="AH527" s="6"/>
      <c r="AI527" s="10"/>
      <c r="AJ527" s="10"/>
      <c r="AK527" s="10"/>
      <c r="AL527" s="6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  <c r="BV527" s="10"/>
      <c r="BW527" s="10"/>
      <c r="BX527" s="10"/>
      <c r="BY527" s="10"/>
      <c r="BZ527" s="10"/>
      <c r="CA527" s="10"/>
      <c r="CB527" s="10"/>
      <c r="CC527" s="10"/>
      <c r="CD527" s="10"/>
      <c r="CE527" s="10"/>
      <c r="CF527" s="10"/>
      <c r="CG527" s="10"/>
      <c r="CH527" s="10"/>
      <c r="CI527" s="10"/>
      <c r="CJ527" s="10"/>
      <c r="CK527" s="10"/>
      <c r="CL527" s="10"/>
      <c r="CM527" s="10"/>
      <c r="CN527" s="10"/>
      <c r="CO527" s="10"/>
      <c r="CP527" s="10"/>
      <c r="CQ527" s="10"/>
      <c r="CR527" s="10"/>
      <c r="CS527" s="10"/>
      <c r="CT527" s="10"/>
      <c r="CU527" s="10"/>
      <c r="CV527" s="10"/>
      <c r="CW527" s="10"/>
      <c r="CX527" s="10"/>
      <c r="CY527" s="10"/>
      <c r="CZ527" s="10"/>
      <c r="DA527" s="10"/>
      <c r="DB527" s="10"/>
      <c r="DC527" s="10"/>
      <c r="DD527" s="10"/>
      <c r="DE527" s="10"/>
      <c r="DF527" s="10"/>
      <c r="DG527" s="10"/>
      <c r="DH527" s="10"/>
      <c r="DI527" s="10"/>
      <c r="DJ527" s="10"/>
      <c r="DK527" s="10"/>
      <c r="DL527" s="10"/>
      <c r="DM527" s="10"/>
      <c r="DN527" s="10"/>
      <c r="DO527" s="10"/>
      <c r="DP527" s="10"/>
      <c r="DQ527" s="10"/>
      <c r="DR527" s="10"/>
      <c r="DS527" s="10"/>
      <c r="DT527" s="10"/>
      <c r="DU527" s="10"/>
      <c r="DV527" s="10"/>
      <c r="DW527" s="10"/>
      <c r="DX527" s="10"/>
      <c r="DY527" s="10"/>
      <c r="DZ527" s="10"/>
      <c r="EA527" s="10"/>
      <c r="EB527" s="10"/>
      <c r="EC527" s="10"/>
      <c r="ED527" s="10"/>
      <c r="EE527" s="10"/>
      <c r="EF527" s="10"/>
      <c r="EG527" s="10"/>
      <c r="EH527" s="10"/>
      <c r="EI527" s="10"/>
      <c r="EJ527" s="10"/>
      <c r="EK527" s="10"/>
      <c r="EL527" s="10"/>
      <c r="EM527" s="10"/>
      <c r="EN527" s="10"/>
      <c r="EO527" s="10"/>
      <c r="EP527" s="10"/>
      <c r="EQ527" s="10"/>
    </row>
    <row r="528" spans="2:147" ht="18.75">
      <c r="C528" s="32"/>
      <c r="D528" s="33"/>
      <c r="E528" s="33">
        <v>10079864</v>
      </c>
      <c r="G528" s="14" t="s">
        <v>3959</v>
      </c>
      <c r="H528" s="14" t="s">
        <v>38</v>
      </c>
      <c r="I528" s="14" t="s">
        <v>3960</v>
      </c>
      <c r="J528" s="32">
        <v>3323795</v>
      </c>
      <c r="L528" s="59"/>
      <c r="M528" s="32" t="s">
        <v>3961</v>
      </c>
      <c r="N528" s="32">
        <v>225</v>
      </c>
      <c r="O528" s="32">
        <v>8.32</v>
      </c>
      <c r="P528" s="59">
        <v>39365</v>
      </c>
      <c r="Q528" s="59">
        <v>39694</v>
      </c>
      <c r="R528" s="94" t="s">
        <v>1670</v>
      </c>
      <c r="S528" s="94" t="s">
        <v>1656</v>
      </c>
      <c r="T528" s="32" t="s">
        <v>1129</v>
      </c>
      <c r="U528" s="32" t="s">
        <v>3338</v>
      </c>
      <c r="V528" s="32" t="s">
        <v>2317</v>
      </c>
      <c r="X528" s="43"/>
      <c r="Y528" s="8"/>
      <c r="AA528" s="34"/>
      <c r="AG528" s="8"/>
      <c r="AH528" s="6"/>
      <c r="AI528" s="10"/>
      <c r="AJ528" s="10"/>
      <c r="AK528" s="10"/>
      <c r="AL528" s="6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  <c r="BV528" s="10"/>
      <c r="BW528" s="10"/>
      <c r="BX528" s="10"/>
      <c r="BY528" s="10"/>
      <c r="BZ528" s="10"/>
      <c r="CA528" s="10"/>
      <c r="CB528" s="10"/>
      <c r="CC528" s="10"/>
      <c r="CD528" s="10"/>
      <c r="CE528" s="10"/>
      <c r="CF528" s="10"/>
      <c r="CG528" s="10"/>
      <c r="CH528" s="10"/>
      <c r="CI528" s="10"/>
      <c r="CJ528" s="10"/>
      <c r="CK528" s="10"/>
      <c r="CL528" s="10"/>
      <c r="CM528" s="10"/>
      <c r="CN528" s="10"/>
      <c r="CO528" s="10"/>
      <c r="CP528" s="10"/>
      <c r="CQ528" s="10"/>
      <c r="CR528" s="10"/>
      <c r="CS528" s="10"/>
      <c r="CT528" s="10"/>
      <c r="CU528" s="10"/>
      <c r="CV528" s="10"/>
      <c r="CW528" s="10"/>
      <c r="CX528" s="10"/>
      <c r="CY528" s="10"/>
      <c r="CZ528" s="10"/>
      <c r="DA528" s="10"/>
      <c r="DB528" s="10"/>
      <c r="DC528" s="10"/>
      <c r="DD528" s="10"/>
      <c r="DE528" s="10"/>
      <c r="DF528" s="10"/>
      <c r="DG528" s="10"/>
      <c r="DH528" s="10"/>
      <c r="DI528" s="10"/>
      <c r="DJ528" s="10"/>
      <c r="DK528" s="10"/>
      <c r="DL528" s="10"/>
      <c r="DM528" s="10"/>
      <c r="DN528" s="10"/>
      <c r="DO528" s="10"/>
      <c r="DP528" s="10"/>
      <c r="DQ528" s="10"/>
      <c r="DR528" s="10"/>
      <c r="DS528" s="10"/>
      <c r="DT528" s="10"/>
      <c r="DU528" s="10"/>
      <c r="DV528" s="10"/>
      <c r="DW528" s="10"/>
      <c r="DX528" s="10"/>
      <c r="DY528" s="10"/>
      <c r="DZ528" s="10"/>
      <c r="EA528" s="10"/>
      <c r="EB528" s="10"/>
      <c r="EC528" s="10"/>
      <c r="ED528" s="10"/>
      <c r="EE528" s="10"/>
      <c r="EF528" s="10"/>
      <c r="EG528" s="10"/>
      <c r="EH528" s="10"/>
      <c r="EI528" s="10"/>
      <c r="EJ528" s="10"/>
      <c r="EK528" s="10"/>
      <c r="EL528" s="10"/>
      <c r="EM528" s="10"/>
      <c r="EN528" s="10"/>
      <c r="EO528" s="10"/>
      <c r="EP528" s="10"/>
      <c r="EQ528" s="10"/>
    </row>
    <row r="529" spans="1:147" ht="18.75">
      <c r="B529" s="14"/>
      <c r="C529" s="32"/>
      <c r="D529" s="33"/>
      <c r="E529" s="132">
        <v>10617061</v>
      </c>
      <c r="F529" s="14"/>
      <c r="G529" s="133" t="s">
        <v>3979</v>
      </c>
      <c r="H529" s="133" t="s">
        <v>3977</v>
      </c>
      <c r="I529" s="133" t="s">
        <v>3978</v>
      </c>
      <c r="J529" s="134">
        <v>3540409</v>
      </c>
      <c r="K529" s="14"/>
      <c r="M529" s="134" t="s">
        <v>554</v>
      </c>
      <c r="N529" s="32">
        <v>570</v>
      </c>
      <c r="O529" s="122">
        <v>27.654</v>
      </c>
      <c r="P529" s="135">
        <v>40729</v>
      </c>
      <c r="Q529" s="135">
        <v>40998</v>
      </c>
      <c r="R529" s="32" t="s">
        <v>4112</v>
      </c>
      <c r="S529" s="134" t="s">
        <v>2146</v>
      </c>
      <c r="T529" s="134" t="s">
        <v>2250</v>
      </c>
      <c r="U529" s="5" t="s">
        <v>178</v>
      </c>
      <c r="V529" s="32" t="s">
        <v>3140</v>
      </c>
      <c r="X529" s="43"/>
      <c r="Y529" s="8"/>
      <c r="Z529" s="43"/>
      <c r="AA529" s="6"/>
      <c r="AB529" s="44"/>
      <c r="AC529" s="45"/>
      <c r="AD529" s="8"/>
      <c r="AE529" s="8"/>
      <c r="AF529" s="36"/>
      <c r="AG529" s="8"/>
      <c r="AH529" s="6"/>
      <c r="AI529" s="10"/>
      <c r="AJ529" s="10"/>
      <c r="AK529" s="10"/>
      <c r="AL529" s="6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0"/>
      <c r="CG529" s="10"/>
      <c r="CH529" s="10"/>
      <c r="CI529" s="10"/>
      <c r="CJ529" s="10"/>
      <c r="CK529" s="10"/>
      <c r="CL529" s="10"/>
      <c r="CM529" s="10"/>
      <c r="CN529" s="10"/>
      <c r="CO529" s="10"/>
      <c r="CP529" s="10"/>
      <c r="CQ529" s="10"/>
      <c r="CR529" s="10"/>
      <c r="CS529" s="10"/>
      <c r="CT529" s="10"/>
      <c r="CU529" s="10"/>
      <c r="CV529" s="10"/>
      <c r="CW529" s="10"/>
      <c r="CX529" s="10"/>
      <c r="CY529" s="10"/>
      <c r="CZ529" s="10"/>
      <c r="DA529" s="10"/>
      <c r="DB529" s="10"/>
      <c r="DC529" s="10"/>
      <c r="DD529" s="10"/>
      <c r="DE529" s="10"/>
      <c r="DF529" s="10"/>
      <c r="DG529" s="10"/>
      <c r="DH529" s="10"/>
      <c r="DI529" s="10"/>
      <c r="DJ529" s="10"/>
      <c r="DK529" s="10"/>
      <c r="DL529" s="10"/>
      <c r="DM529" s="10"/>
      <c r="DN529" s="10"/>
      <c r="DO529" s="10"/>
      <c r="DP529" s="10"/>
      <c r="DQ529" s="10"/>
      <c r="DR529" s="10"/>
      <c r="DS529" s="10"/>
      <c r="DT529" s="10"/>
      <c r="DU529" s="10"/>
      <c r="DV529" s="10"/>
      <c r="DW529" s="10"/>
      <c r="DX529" s="10"/>
      <c r="DY529" s="10"/>
      <c r="DZ529" s="10"/>
      <c r="EA529" s="10"/>
      <c r="EB529" s="10"/>
      <c r="EC529" s="10"/>
      <c r="ED529" s="10"/>
      <c r="EE529" s="10"/>
      <c r="EF529" s="10"/>
      <c r="EG529" s="10"/>
      <c r="EH529" s="10"/>
      <c r="EI529" s="10"/>
      <c r="EJ529" s="10"/>
      <c r="EK529" s="10"/>
      <c r="EL529" s="10"/>
      <c r="EM529" s="10"/>
      <c r="EN529" s="10"/>
      <c r="EO529" s="10"/>
      <c r="EP529" s="10"/>
      <c r="EQ529" s="10"/>
    </row>
    <row r="530" spans="1:147" ht="18.75">
      <c r="B530" s="14"/>
      <c r="C530" s="32"/>
      <c r="D530" s="33"/>
      <c r="E530" s="33">
        <v>145100</v>
      </c>
      <c r="G530" s="14" t="s">
        <v>437</v>
      </c>
      <c r="H530" s="14" t="s">
        <v>3329</v>
      </c>
      <c r="I530" s="14" t="s">
        <v>3330</v>
      </c>
      <c r="L530" s="14" t="s">
        <v>1809</v>
      </c>
      <c r="M530" s="32">
        <v>78701</v>
      </c>
      <c r="N530" s="41">
        <v>53</v>
      </c>
      <c r="O530" s="53">
        <v>0.27</v>
      </c>
      <c r="P530" s="31">
        <v>36651</v>
      </c>
      <c r="Q530" s="31">
        <v>36851</v>
      </c>
      <c r="R530" s="31"/>
      <c r="S530" s="32" t="s">
        <v>3805</v>
      </c>
      <c r="T530" s="32" t="s">
        <v>1217</v>
      </c>
      <c r="U530" s="32" t="s">
        <v>3338</v>
      </c>
      <c r="V530" s="32" t="s">
        <v>4271</v>
      </c>
      <c r="X530" s="43"/>
      <c r="Y530" s="8"/>
      <c r="Z530" s="43"/>
      <c r="AA530" s="6"/>
      <c r="AB530" s="44"/>
      <c r="AC530" s="45"/>
      <c r="AD530" s="8"/>
      <c r="AE530" s="8"/>
      <c r="AF530" s="36"/>
      <c r="AG530" s="8"/>
      <c r="AH530" s="6"/>
      <c r="AI530" s="10"/>
      <c r="AJ530" s="10"/>
      <c r="AK530" s="10"/>
      <c r="AL530" s="6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  <c r="CE530" s="10"/>
      <c r="CF530" s="10"/>
      <c r="CG530" s="10"/>
      <c r="CH530" s="10"/>
      <c r="CI530" s="10"/>
      <c r="CJ530" s="10"/>
      <c r="CK530" s="10"/>
      <c r="CL530" s="10"/>
      <c r="CM530" s="10"/>
      <c r="CN530" s="10"/>
      <c r="CO530" s="10"/>
      <c r="CP530" s="10"/>
      <c r="CQ530" s="10"/>
      <c r="CR530" s="10"/>
      <c r="CS530" s="10"/>
      <c r="CT530" s="10"/>
      <c r="CU530" s="10"/>
      <c r="CV530" s="10"/>
      <c r="CW530" s="10"/>
      <c r="CX530" s="10"/>
      <c r="CY530" s="10"/>
      <c r="CZ530" s="10"/>
      <c r="DA530" s="10"/>
      <c r="DB530" s="10"/>
      <c r="DC530" s="10"/>
      <c r="DD530" s="10"/>
      <c r="DE530" s="10"/>
      <c r="DF530" s="10"/>
      <c r="DG530" s="10"/>
      <c r="DH530" s="10"/>
      <c r="DI530" s="10"/>
      <c r="DJ530" s="10"/>
      <c r="DK530" s="10"/>
      <c r="DL530" s="10"/>
      <c r="DM530" s="10"/>
      <c r="DN530" s="10"/>
      <c r="DO530" s="10"/>
      <c r="DP530" s="10"/>
      <c r="DQ530" s="10"/>
      <c r="DR530" s="10"/>
      <c r="DS530" s="10"/>
      <c r="DT530" s="10"/>
      <c r="DU530" s="10"/>
      <c r="DV530" s="10"/>
      <c r="DW530" s="10"/>
      <c r="DX530" s="10"/>
      <c r="DY530" s="10"/>
      <c r="DZ530" s="10"/>
      <c r="EA530" s="10"/>
      <c r="EB530" s="10"/>
      <c r="EC530" s="10"/>
      <c r="ED530" s="10"/>
      <c r="EE530" s="10"/>
      <c r="EF530" s="10"/>
      <c r="EG530" s="10"/>
      <c r="EH530" s="10"/>
      <c r="EI530" s="10"/>
      <c r="EJ530" s="10"/>
      <c r="EK530" s="10"/>
      <c r="EL530" s="10"/>
      <c r="EM530" s="10"/>
      <c r="EN530" s="10"/>
      <c r="EO530" s="10"/>
      <c r="EP530" s="10"/>
      <c r="EQ530" s="10"/>
    </row>
    <row r="531" spans="1:147" ht="18.75">
      <c r="B531" s="14"/>
      <c r="C531" s="32"/>
      <c r="D531" s="33"/>
      <c r="E531" s="33">
        <v>216489</v>
      </c>
      <c r="G531" s="48" t="s">
        <v>2040</v>
      </c>
      <c r="H531" s="14" t="s">
        <v>2041</v>
      </c>
      <c r="I531" s="48" t="s">
        <v>2042</v>
      </c>
      <c r="J531" s="47"/>
      <c r="K531" s="47"/>
      <c r="L531" s="14" t="s">
        <v>2979</v>
      </c>
      <c r="M531" s="32">
        <v>78744</v>
      </c>
      <c r="N531" s="32">
        <v>163</v>
      </c>
      <c r="O531" s="53">
        <v>26.4</v>
      </c>
      <c r="P531" s="106">
        <v>37698</v>
      </c>
      <c r="Q531" s="106">
        <v>37916</v>
      </c>
      <c r="R531" s="32" t="s">
        <v>2033</v>
      </c>
      <c r="S531" s="32" t="s">
        <v>2034</v>
      </c>
      <c r="T531" s="32" t="s">
        <v>2035</v>
      </c>
      <c r="U531" s="5" t="s">
        <v>3338</v>
      </c>
      <c r="V531" s="32" t="s">
        <v>2028</v>
      </c>
      <c r="X531" s="43"/>
      <c r="Y531" s="44"/>
      <c r="Z531" s="43"/>
      <c r="AA531" s="6"/>
      <c r="AB531" s="44"/>
      <c r="AC531" s="45"/>
      <c r="AD531" s="8"/>
      <c r="AE531" s="8"/>
      <c r="AF531" s="36"/>
      <c r="AG531" s="8"/>
      <c r="AH531" s="6"/>
      <c r="AI531" s="10"/>
      <c r="AJ531" s="10"/>
      <c r="AK531" s="10"/>
      <c r="AL531" s="6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  <c r="CE531" s="10"/>
      <c r="CF531" s="10"/>
      <c r="CG531" s="10"/>
      <c r="CH531" s="10"/>
      <c r="CI531" s="10"/>
      <c r="CJ531" s="10"/>
      <c r="CK531" s="10"/>
      <c r="CL531" s="10"/>
      <c r="CM531" s="10"/>
      <c r="CN531" s="10"/>
      <c r="CO531" s="10"/>
      <c r="CP531" s="10"/>
      <c r="CQ531" s="10"/>
      <c r="CR531" s="10"/>
      <c r="CS531" s="10"/>
      <c r="CT531" s="10"/>
      <c r="CU531" s="10"/>
      <c r="CV531" s="10"/>
      <c r="CW531" s="10"/>
      <c r="CX531" s="10"/>
      <c r="CY531" s="10"/>
      <c r="CZ531" s="10"/>
      <c r="DA531" s="10"/>
      <c r="DB531" s="10"/>
      <c r="DC531" s="10"/>
      <c r="DD531" s="10"/>
      <c r="DE531" s="10"/>
      <c r="DF531" s="10"/>
      <c r="DG531" s="10"/>
      <c r="DH531" s="10"/>
      <c r="DI531" s="10"/>
      <c r="DJ531" s="10"/>
      <c r="DK531" s="10"/>
      <c r="DL531" s="10"/>
      <c r="DM531" s="10"/>
      <c r="DN531" s="10"/>
      <c r="DO531" s="10"/>
      <c r="DP531" s="10"/>
      <c r="DQ531" s="10"/>
      <c r="DR531" s="10"/>
      <c r="DS531" s="10"/>
      <c r="DT531" s="10"/>
      <c r="DU531" s="10"/>
      <c r="DV531" s="10"/>
      <c r="DW531" s="10"/>
      <c r="DX531" s="10"/>
      <c r="DY531" s="10"/>
      <c r="DZ531" s="10"/>
      <c r="EA531" s="10"/>
      <c r="EB531" s="10"/>
      <c r="EC531" s="10"/>
      <c r="ED531" s="10"/>
      <c r="EE531" s="10"/>
      <c r="EF531" s="10"/>
      <c r="EG531" s="10"/>
      <c r="EH531" s="10"/>
      <c r="EI531" s="10"/>
      <c r="EJ531" s="10"/>
      <c r="EK531" s="10"/>
      <c r="EL531" s="10"/>
      <c r="EM531" s="10"/>
      <c r="EN531" s="10"/>
      <c r="EO531" s="10"/>
      <c r="EP531" s="10"/>
      <c r="EQ531" s="10"/>
    </row>
    <row r="532" spans="1:147" ht="18.75">
      <c r="B532" s="14"/>
      <c r="C532" s="32"/>
      <c r="D532" s="33"/>
      <c r="E532" s="33">
        <v>10088881</v>
      </c>
      <c r="G532" s="14" t="s">
        <v>15</v>
      </c>
      <c r="H532" s="14" t="s">
        <v>4081</v>
      </c>
      <c r="I532" s="14" t="s">
        <v>16</v>
      </c>
      <c r="J532" s="32">
        <v>3218512</v>
      </c>
      <c r="L532" s="59"/>
      <c r="M532" s="32" t="s">
        <v>547</v>
      </c>
      <c r="N532" s="32">
        <v>298</v>
      </c>
      <c r="O532" s="32">
        <v>4.0999999999999996</v>
      </c>
      <c r="P532" s="59">
        <v>39394</v>
      </c>
      <c r="Q532" s="59">
        <v>39603</v>
      </c>
      <c r="R532" s="94" t="s">
        <v>1562</v>
      </c>
      <c r="S532" s="94" t="s">
        <v>3502</v>
      </c>
      <c r="T532" s="32" t="s">
        <v>3503</v>
      </c>
      <c r="U532" s="32" t="s">
        <v>178</v>
      </c>
      <c r="V532" s="32" t="s">
        <v>2317</v>
      </c>
      <c r="X532" s="43"/>
      <c r="Y532" s="8"/>
      <c r="Z532" s="43"/>
      <c r="AA532" s="6"/>
      <c r="AB532" s="44"/>
      <c r="AC532" s="45"/>
      <c r="AD532" s="8"/>
      <c r="AE532" s="8"/>
      <c r="AF532" s="36"/>
      <c r="AG532" s="8"/>
      <c r="AH532" s="6"/>
      <c r="AI532" s="10"/>
      <c r="AJ532" s="10"/>
      <c r="AK532" s="10"/>
      <c r="AL532" s="6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  <c r="CC532" s="10"/>
      <c r="CD532" s="10"/>
      <c r="CE532" s="10"/>
      <c r="CF532" s="10"/>
      <c r="CG532" s="10"/>
      <c r="CH532" s="10"/>
      <c r="CI532" s="10"/>
      <c r="CJ532" s="10"/>
      <c r="CK532" s="10"/>
      <c r="CL532" s="10"/>
      <c r="CM532" s="10"/>
      <c r="CN532" s="10"/>
      <c r="CO532" s="10"/>
      <c r="CP532" s="10"/>
      <c r="CQ532" s="10"/>
      <c r="CR532" s="10"/>
      <c r="CS532" s="10"/>
      <c r="CT532" s="10"/>
      <c r="CU532" s="10"/>
      <c r="CV532" s="10"/>
      <c r="CW532" s="10"/>
      <c r="CX532" s="10"/>
      <c r="CY532" s="10"/>
      <c r="CZ532" s="10"/>
      <c r="DA532" s="10"/>
      <c r="DB532" s="10"/>
      <c r="DC532" s="10"/>
      <c r="DD532" s="10"/>
      <c r="DE532" s="10"/>
      <c r="DF532" s="10"/>
      <c r="DG532" s="10"/>
      <c r="DH532" s="10"/>
      <c r="DI532" s="10"/>
      <c r="DJ532" s="10"/>
      <c r="DK532" s="10"/>
      <c r="DL532" s="10"/>
      <c r="DM532" s="10"/>
      <c r="DN532" s="10"/>
      <c r="DO532" s="10"/>
      <c r="DP532" s="10"/>
      <c r="DQ532" s="10"/>
      <c r="DR532" s="10"/>
      <c r="DS532" s="10"/>
      <c r="DT532" s="10"/>
      <c r="DU532" s="10"/>
      <c r="DV532" s="10"/>
      <c r="DW532" s="10"/>
      <c r="DX532" s="10"/>
      <c r="DY532" s="10"/>
      <c r="DZ532" s="10"/>
      <c r="EA532" s="10"/>
      <c r="EB532" s="10"/>
      <c r="EC532" s="10"/>
      <c r="ED532" s="10"/>
      <c r="EE532" s="10"/>
      <c r="EF532" s="10"/>
      <c r="EG532" s="10"/>
      <c r="EH532" s="10"/>
      <c r="EI532" s="10"/>
      <c r="EJ532" s="10"/>
      <c r="EK532" s="10"/>
      <c r="EL532" s="10"/>
      <c r="EM532" s="10"/>
      <c r="EN532" s="10"/>
      <c r="EO532" s="10"/>
      <c r="EP532" s="10"/>
      <c r="EQ532" s="10"/>
    </row>
    <row r="533" spans="1:147" ht="18.75">
      <c r="B533" s="14"/>
      <c r="C533" s="32"/>
      <c r="D533" s="33"/>
      <c r="G533" s="14" t="s">
        <v>1131</v>
      </c>
      <c r="H533" s="14" t="s">
        <v>638</v>
      </c>
      <c r="I533" s="14" t="s">
        <v>1132</v>
      </c>
      <c r="L533" s="14" t="s">
        <v>2075</v>
      </c>
      <c r="M533" s="8">
        <v>78729</v>
      </c>
      <c r="N533" s="41">
        <v>250</v>
      </c>
      <c r="O533" s="53">
        <v>14.3</v>
      </c>
      <c r="P533" s="31" t="s">
        <v>1133</v>
      </c>
      <c r="Q533" s="31">
        <v>36487</v>
      </c>
      <c r="R533" s="31"/>
      <c r="S533" s="32" t="s">
        <v>1134</v>
      </c>
      <c r="T533" s="32" t="s">
        <v>1135</v>
      </c>
      <c r="U533" s="32" t="s">
        <v>3338</v>
      </c>
      <c r="V533" s="32" t="s">
        <v>2848</v>
      </c>
      <c r="X533" s="13"/>
      <c r="Y533" s="44"/>
      <c r="Z533" s="43"/>
      <c r="AA533" s="6"/>
      <c r="AB533" s="44"/>
      <c r="AC533" s="45"/>
      <c r="AD533" s="8"/>
      <c r="AE533" s="8"/>
      <c r="AF533" s="36"/>
      <c r="AG533" s="8"/>
      <c r="AH533" s="6"/>
      <c r="AI533" s="10"/>
      <c r="AJ533" s="10"/>
      <c r="AK533" s="10"/>
      <c r="AL533" s="6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  <c r="CE533" s="10"/>
      <c r="CF533" s="10"/>
      <c r="CG533" s="10"/>
      <c r="CH533" s="10"/>
      <c r="CI533" s="10"/>
      <c r="CJ533" s="10"/>
      <c r="CK533" s="10"/>
      <c r="CL533" s="10"/>
      <c r="CM533" s="10"/>
      <c r="CN533" s="10"/>
      <c r="CO533" s="10"/>
      <c r="CP533" s="10"/>
      <c r="CQ533" s="10"/>
      <c r="CR533" s="10"/>
      <c r="CS533" s="10"/>
      <c r="CT533" s="10"/>
      <c r="CU533" s="10"/>
      <c r="CV533" s="10"/>
      <c r="CW533" s="10"/>
      <c r="CX533" s="10"/>
      <c r="CY533" s="10"/>
      <c r="CZ533" s="10"/>
      <c r="DA533" s="10"/>
      <c r="DB533" s="10"/>
      <c r="DC533" s="10"/>
      <c r="DD533" s="10"/>
      <c r="DE533" s="10"/>
      <c r="DF533" s="10"/>
      <c r="DG533" s="10"/>
      <c r="DH533" s="10"/>
      <c r="DI533" s="10"/>
      <c r="DJ533" s="10"/>
      <c r="DK533" s="10"/>
      <c r="DL533" s="10"/>
      <c r="DM533" s="10"/>
      <c r="DN533" s="10"/>
      <c r="DO533" s="10"/>
      <c r="DP533" s="10"/>
      <c r="DQ533" s="10"/>
      <c r="DR533" s="10"/>
      <c r="DS533" s="10"/>
      <c r="DT533" s="10"/>
      <c r="DU533" s="10"/>
      <c r="DV533" s="10"/>
      <c r="DW533" s="10"/>
      <c r="DX533" s="10"/>
      <c r="DY533" s="10"/>
      <c r="DZ533" s="10"/>
      <c r="EA533" s="10"/>
      <c r="EB533" s="10"/>
      <c r="EC533" s="10"/>
      <c r="ED533" s="10"/>
      <c r="EE533" s="10"/>
      <c r="EF533" s="10"/>
      <c r="EG533" s="10"/>
      <c r="EH533" s="10"/>
      <c r="EI533" s="10"/>
      <c r="EJ533" s="10"/>
      <c r="EK533" s="10"/>
      <c r="EL533" s="10"/>
      <c r="EM533" s="10"/>
      <c r="EN533" s="10"/>
      <c r="EO533" s="10"/>
      <c r="EP533" s="10"/>
      <c r="EQ533" s="10"/>
    </row>
    <row r="534" spans="1:147" ht="18.75">
      <c r="A534" s="60"/>
      <c r="B534" s="14"/>
      <c r="C534" s="93"/>
      <c r="D534" s="33"/>
      <c r="E534" s="58" t="s">
        <v>1666</v>
      </c>
      <c r="G534" s="14" t="s">
        <v>548</v>
      </c>
      <c r="H534" s="56" t="s">
        <v>1665</v>
      </c>
      <c r="I534" s="56" t="s">
        <v>257</v>
      </c>
      <c r="J534" s="93">
        <v>106573</v>
      </c>
      <c r="K534" s="93"/>
      <c r="L534" s="56" t="s">
        <v>257</v>
      </c>
      <c r="M534" s="93">
        <v>78734</v>
      </c>
      <c r="N534" s="103">
        <v>55</v>
      </c>
      <c r="O534" s="100">
        <v>2.5649999999999999</v>
      </c>
      <c r="P534" s="59">
        <v>39226</v>
      </c>
      <c r="Q534" s="59">
        <v>39489</v>
      </c>
      <c r="R534" s="94" t="s">
        <v>4365</v>
      </c>
      <c r="S534" s="94" t="s">
        <v>1757</v>
      </c>
      <c r="T534" s="32" t="s">
        <v>1758</v>
      </c>
      <c r="U534" s="94" t="s">
        <v>914</v>
      </c>
      <c r="V534" s="94" t="s">
        <v>2284</v>
      </c>
      <c r="X534" s="13"/>
      <c r="Y534" s="44"/>
      <c r="Z534" s="43"/>
      <c r="AA534" s="6"/>
      <c r="AB534" s="44"/>
      <c r="AC534" s="45"/>
      <c r="AD534" s="8"/>
      <c r="AE534" s="8"/>
      <c r="AF534" s="36"/>
      <c r="AG534" s="8"/>
      <c r="AH534" s="6"/>
      <c r="AI534" s="10"/>
      <c r="AJ534" s="10"/>
      <c r="AK534" s="10"/>
      <c r="AL534" s="6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  <c r="CC534" s="10"/>
      <c r="CD534" s="10"/>
      <c r="CE534" s="10"/>
      <c r="CF534" s="10"/>
      <c r="CG534" s="10"/>
      <c r="CH534" s="10"/>
      <c r="CI534" s="10"/>
      <c r="CJ534" s="10"/>
      <c r="CK534" s="10"/>
      <c r="CL534" s="10"/>
      <c r="CM534" s="10"/>
      <c r="CN534" s="10"/>
      <c r="CO534" s="10"/>
      <c r="CP534" s="10"/>
      <c r="CQ534" s="10"/>
      <c r="CR534" s="10"/>
      <c r="CS534" s="10"/>
      <c r="CT534" s="10"/>
      <c r="CU534" s="10"/>
      <c r="CV534" s="10"/>
      <c r="CW534" s="10"/>
      <c r="CX534" s="10"/>
      <c r="CY534" s="10"/>
      <c r="CZ534" s="10"/>
      <c r="DA534" s="10"/>
      <c r="DB534" s="10"/>
      <c r="DC534" s="10"/>
      <c r="DD534" s="10"/>
      <c r="DE534" s="10"/>
      <c r="DF534" s="10"/>
      <c r="DG534" s="10"/>
      <c r="DH534" s="10"/>
      <c r="DI534" s="10"/>
      <c r="DJ534" s="10"/>
      <c r="DK534" s="10"/>
      <c r="DL534" s="10"/>
      <c r="DM534" s="10"/>
      <c r="DN534" s="10"/>
      <c r="DO534" s="10"/>
      <c r="DP534" s="10"/>
      <c r="DQ534" s="10"/>
      <c r="DR534" s="10"/>
      <c r="DS534" s="10"/>
      <c r="DT534" s="10"/>
      <c r="DU534" s="10"/>
      <c r="DV534" s="10"/>
      <c r="DW534" s="10"/>
      <c r="DX534" s="10"/>
      <c r="DY534" s="10"/>
      <c r="DZ534" s="10"/>
      <c r="EA534" s="10"/>
      <c r="EB534" s="10"/>
      <c r="EC534" s="10"/>
      <c r="ED534" s="10"/>
      <c r="EE534" s="10"/>
      <c r="EF534" s="10"/>
      <c r="EG534" s="10"/>
      <c r="EH534" s="10"/>
      <c r="EI534" s="10"/>
      <c r="EJ534" s="10"/>
      <c r="EK534" s="10"/>
      <c r="EL534" s="10"/>
      <c r="EM534" s="10"/>
      <c r="EN534" s="10"/>
      <c r="EO534" s="10"/>
      <c r="EP534" s="10"/>
      <c r="EQ534" s="10"/>
    </row>
    <row r="535" spans="1:147" ht="18.75">
      <c r="B535" s="14"/>
      <c r="C535" s="32"/>
      <c r="D535" s="33"/>
      <c r="E535" s="63">
        <v>191377</v>
      </c>
      <c r="G535" s="14" t="s">
        <v>2197</v>
      </c>
      <c r="H535" s="14" t="s">
        <v>2198</v>
      </c>
      <c r="I535" s="14" t="s">
        <v>1071</v>
      </c>
      <c r="L535" s="14" t="s">
        <v>966</v>
      </c>
      <c r="M535" s="32">
        <v>78734</v>
      </c>
      <c r="N535" s="41">
        <v>4</v>
      </c>
      <c r="O535" s="53">
        <v>0.8</v>
      </c>
      <c r="P535" s="31">
        <v>36832</v>
      </c>
      <c r="Q535" s="31">
        <v>37378</v>
      </c>
      <c r="R535" s="31"/>
      <c r="S535" s="32" t="s">
        <v>2421</v>
      </c>
      <c r="T535" s="32" t="s">
        <v>1681</v>
      </c>
      <c r="U535" s="32" t="s">
        <v>3338</v>
      </c>
      <c r="V535" s="32" t="s">
        <v>3831</v>
      </c>
      <c r="X535" s="43"/>
      <c r="Y535" s="44"/>
      <c r="Z535" s="43"/>
      <c r="AA535" s="8"/>
      <c r="AB535" s="6"/>
      <c r="AC535" s="8"/>
      <c r="AD535" s="8"/>
      <c r="AE535" s="8"/>
      <c r="AF535" s="36"/>
      <c r="AG535" s="8"/>
      <c r="AH535" s="6"/>
      <c r="AI535" s="10"/>
      <c r="AJ535" s="10"/>
      <c r="AK535" s="10"/>
      <c r="AL535" s="6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  <c r="BV535" s="10"/>
      <c r="BW535" s="10"/>
      <c r="BX535" s="10"/>
      <c r="BY535" s="10"/>
      <c r="BZ535" s="10"/>
      <c r="CA535" s="10"/>
      <c r="CB535" s="10"/>
      <c r="CC535" s="10"/>
      <c r="CD535" s="10"/>
      <c r="CE535" s="10"/>
      <c r="CF535" s="10"/>
      <c r="CG535" s="10"/>
      <c r="CH535" s="10"/>
      <c r="CI535" s="10"/>
      <c r="CJ535" s="10"/>
      <c r="CK535" s="10"/>
      <c r="CL535" s="10"/>
      <c r="CM535" s="10"/>
      <c r="CN535" s="10"/>
      <c r="CO535" s="10"/>
      <c r="CP535" s="10"/>
      <c r="CQ535" s="10"/>
      <c r="CR535" s="10"/>
      <c r="CS535" s="10"/>
      <c r="CT535" s="10"/>
      <c r="CU535" s="10"/>
      <c r="CV535" s="10"/>
      <c r="CW535" s="10"/>
      <c r="CX535" s="10"/>
      <c r="CY535" s="10"/>
      <c r="CZ535" s="10"/>
      <c r="DA535" s="10"/>
      <c r="DB535" s="10"/>
      <c r="DC535" s="10"/>
      <c r="DD535" s="10"/>
      <c r="DE535" s="10"/>
      <c r="DF535" s="10"/>
      <c r="DG535" s="10"/>
      <c r="DH535" s="10"/>
      <c r="DI535" s="10"/>
      <c r="DJ535" s="10"/>
      <c r="DK535" s="10"/>
      <c r="DL535" s="10"/>
      <c r="DM535" s="10"/>
      <c r="DN535" s="10"/>
      <c r="DO535" s="10"/>
      <c r="DP535" s="10"/>
      <c r="DQ535" s="10"/>
      <c r="DR535" s="10"/>
      <c r="DS535" s="10"/>
      <c r="DT535" s="10"/>
      <c r="DU535" s="10"/>
      <c r="DV535" s="10"/>
      <c r="DW535" s="10"/>
      <c r="DX535" s="10"/>
      <c r="DY535" s="10"/>
      <c r="DZ535" s="10"/>
      <c r="EA535" s="10"/>
      <c r="EB535" s="10"/>
      <c r="EC535" s="10"/>
      <c r="ED535" s="10"/>
      <c r="EE535" s="10"/>
      <c r="EF535" s="10"/>
      <c r="EG535" s="10"/>
      <c r="EH535" s="10"/>
      <c r="EI535" s="10"/>
      <c r="EJ535" s="10"/>
      <c r="EK535" s="10"/>
      <c r="EL535" s="10"/>
      <c r="EM535" s="10"/>
      <c r="EN535" s="10"/>
      <c r="EO535" s="10"/>
      <c r="EP535" s="10"/>
      <c r="EQ535" s="10"/>
    </row>
    <row r="536" spans="1:147" ht="18.75">
      <c r="B536" s="14"/>
      <c r="C536" s="32"/>
      <c r="D536" s="33"/>
      <c r="E536" s="33">
        <v>10122409</v>
      </c>
      <c r="G536" s="14" t="s">
        <v>623</v>
      </c>
      <c r="H536" s="14" t="s">
        <v>624</v>
      </c>
      <c r="I536" s="14" t="s">
        <v>625</v>
      </c>
      <c r="J536" s="32">
        <v>3345810</v>
      </c>
      <c r="M536" s="32">
        <v>78734</v>
      </c>
      <c r="N536" s="54">
        <v>12</v>
      </c>
      <c r="O536" s="53">
        <v>1.77</v>
      </c>
      <c r="P536" s="59">
        <v>39513</v>
      </c>
      <c r="Q536" s="14"/>
      <c r="R536" s="94" t="s">
        <v>263</v>
      </c>
      <c r="S536" s="94" t="s">
        <v>787</v>
      </c>
      <c r="T536" s="32" t="s">
        <v>2860</v>
      </c>
      <c r="U536" s="32" t="s">
        <v>562</v>
      </c>
      <c r="V536" s="32" t="s">
        <v>3923</v>
      </c>
      <c r="X536" s="43"/>
      <c r="Y536" s="44"/>
      <c r="Z536" s="43"/>
      <c r="AA536" s="8"/>
      <c r="AB536" s="6"/>
      <c r="AC536" s="8"/>
      <c r="AD536" s="8"/>
      <c r="AE536" s="8"/>
      <c r="AF536" s="36"/>
      <c r="AG536" s="8"/>
      <c r="AH536" s="6"/>
      <c r="AI536" s="10"/>
      <c r="AJ536" s="10"/>
      <c r="AK536" s="10"/>
      <c r="AL536" s="6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  <c r="CC536" s="10"/>
      <c r="CD536" s="10"/>
      <c r="CE536" s="10"/>
      <c r="CF536" s="10"/>
      <c r="CG536" s="10"/>
      <c r="CH536" s="10"/>
      <c r="CI536" s="10"/>
      <c r="CJ536" s="10"/>
      <c r="CK536" s="10"/>
      <c r="CL536" s="10"/>
      <c r="CM536" s="10"/>
      <c r="CN536" s="10"/>
      <c r="CO536" s="10"/>
      <c r="CP536" s="10"/>
      <c r="CQ536" s="10"/>
      <c r="CR536" s="10"/>
      <c r="CS536" s="10"/>
      <c r="CT536" s="10"/>
      <c r="CU536" s="10"/>
      <c r="CV536" s="10"/>
      <c r="CW536" s="10"/>
      <c r="CX536" s="10"/>
      <c r="CY536" s="10"/>
      <c r="CZ536" s="10"/>
      <c r="DA536" s="10"/>
      <c r="DB536" s="10"/>
      <c r="DC536" s="10"/>
      <c r="DD536" s="10"/>
      <c r="DE536" s="10"/>
      <c r="DF536" s="10"/>
      <c r="DG536" s="10"/>
      <c r="DH536" s="10"/>
      <c r="DI536" s="10"/>
      <c r="DJ536" s="10"/>
      <c r="DK536" s="10"/>
      <c r="DL536" s="10"/>
      <c r="DM536" s="10"/>
      <c r="DN536" s="10"/>
      <c r="DO536" s="10"/>
      <c r="DP536" s="10"/>
      <c r="DQ536" s="10"/>
      <c r="DR536" s="10"/>
      <c r="DS536" s="10"/>
      <c r="DT536" s="10"/>
      <c r="DU536" s="10"/>
      <c r="DV536" s="10"/>
      <c r="DW536" s="10"/>
      <c r="DX536" s="10"/>
      <c r="DY536" s="10"/>
      <c r="DZ536" s="10"/>
      <c r="EA536" s="10"/>
      <c r="EB536" s="10"/>
      <c r="EC536" s="10"/>
      <c r="ED536" s="10"/>
      <c r="EE536" s="10"/>
      <c r="EF536" s="10"/>
      <c r="EG536" s="10"/>
      <c r="EH536" s="10"/>
      <c r="EI536" s="10"/>
      <c r="EJ536" s="10"/>
      <c r="EK536" s="10"/>
      <c r="EL536" s="10"/>
      <c r="EM536" s="10"/>
      <c r="EN536" s="10"/>
      <c r="EO536" s="10"/>
      <c r="EP536" s="10"/>
      <c r="EQ536" s="10"/>
    </row>
    <row r="537" spans="1:147" ht="18.75">
      <c r="B537" s="14"/>
      <c r="C537" s="32"/>
      <c r="D537" s="33"/>
      <c r="E537" s="33">
        <v>10110162</v>
      </c>
      <c r="G537" s="14" t="s">
        <v>2394</v>
      </c>
      <c r="H537" s="14" t="s">
        <v>2633</v>
      </c>
      <c r="I537" s="14" t="s">
        <v>2395</v>
      </c>
      <c r="J537" s="32">
        <v>3208476</v>
      </c>
      <c r="M537" s="32">
        <v>78749</v>
      </c>
      <c r="N537" s="32">
        <v>148</v>
      </c>
      <c r="O537" s="53">
        <v>7.57</v>
      </c>
      <c r="P537" s="59">
        <v>39476</v>
      </c>
      <c r="Q537" s="59">
        <v>39661</v>
      </c>
      <c r="R537" s="32" t="s">
        <v>2033</v>
      </c>
      <c r="S537" s="94" t="s">
        <v>3384</v>
      </c>
      <c r="T537" s="32" t="s">
        <v>3385</v>
      </c>
      <c r="U537" s="32" t="s">
        <v>178</v>
      </c>
      <c r="V537" s="32" t="s">
        <v>3923</v>
      </c>
      <c r="X537" s="43"/>
      <c r="Y537" s="44"/>
      <c r="Z537" s="43"/>
      <c r="AA537" s="8"/>
      <c r="AB537" s="6"/>
      <c r="AC537" s="8"/>
      <c r="AD537" s="8"/>
      <c r="AE537" s="8"/>
      <c r="AF537" s="36"/>
      <c r="AG537" s="8"/>
      <c r="AH537" s="6"/>
      <c r="AI537" s="10"/>
      <c r="AJ537" s="10"/>
      <c r="AK537" s="10"/>
      <c r="AL537" s="6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  <c r="BV537" s="10"/>
      <c r="BW537" s="10"/>
      <c r="BX537" s="10"/>
      <c r="BY537" s="10"/>
      <c r="BZ537" s="10"/>
      <c r="CA537" s="10"/>
      <c r="CB537" s="10"/>
      <c r="CC537" s="10"/>
      <c r="CD537" s="10"/>
      <c r="CE537" s="10"/>
      <c r="CF537" s="10"/>
      <c r="CG537" s="10"/>
      <c r="CH537" s="10"/>
      <c r="CI537" s="10"/>
      <c r="CJ537" s="10"/>
      <c r="CK537" s="10"/>
      <c r="CL537" s="10"/>
      <c r="CM537" s="10"/>
      <c r="CN537" s="10"/>
      <c r="CO537" s="10"/>
      <c r="CP537" s="10"/>
      <c r="CQ537" s="10"/>
      <c r="CR537" s="10"/>
      <c r="CS537" s="10"/>
      <c r="CT537" s="10"/>
      <c r="CU537" s="10"/>
      <c r="CV537" s="10"/>
      <c r="CW537" s="10"/>
      <c r="CX537" s="10"/>
      <c r="CY537" s="10"/>
      <c r="CZ537" s="10"/>
      <c r="DA537" s="10"/>
      <c r="DB537" s="10"/>
      <c r="DC537" s="10"/>
      <c r="DD537" s="10"/>
      <c r="DE537" s="10"/>
      <c r="DF537" s="10"/>
      <c r="DG537" s="10"/>
      <c r="DH537" s="10"/>
      <c r="DI537" s="10"/>
      <c r="DJ537" s="10"/>
      <c r="DK537" s="10"/>
      <c r="DL537" s="10"/>
      <c r="DM537" s="10"/>
      <c r="DN537" s="10"/>
      <c r="DO537" s="10"/>
      <c r="DP537" s="10"/>
      <c r="DQ537" s="10"/>
      <c r="DR537" s="10"/>
      <c r="DS537" s="10"/>
      <c r="DT537" s="10"/>
      <c r="DU537" s="10"/>
      <c r="DV537" s="10"/>
      <c r="DW537" s="10"/>
      <c r="DX537" s="10"/>
      <c r="DY537" s="10"/>
      <c r="DZ537" s="10"/>
      <c r="EA537" s="10"/>
      <c r="EB537" s="10"/>
      <c r="EC537" s="10"/>
      <c r="ED537" s="10"/>
      <c r="EE537" s="10"/>
      <c r="EF537" s="10"/>
      <c r="EG537" s="10"/>
      <c r="EH537" s="10"/>
      <c r="EI537" s="10"/>
      <c r="EJ537" s="10"/>
      <c r="EK537" s="10"/>
      <c r="EL537" s="10"/>
      <c r="EM537" s="10"/>
      <c r="EN537" s="10"/>
      <c r="EO537" s="10"/>
      <c r="EP537" s="10"/>
      <c r="EQ537" s="10"/>
    </row>
    <row r="538" spans="1:147" ht="18.75">
      <c r="B538" s="14"/>
      <c r="C538" s="32"/>
      <c r="D538" s="33"/>
      <c r="E538" s="58" t="s">
        <v>3401</v>
      </c>
      <c r="G538" s="14" t="s">
        <v>2394</v>
      </c>
      <c r="H538" s="60" t="s">
        <v>3400</v>
      </c>
      <c r="I538" s="60" t="s">
        <v>2427</v>
      </c>
      <c r="J538" s="93"/>
      <c r="K538" s="93"/>
      <c r="L538" s="60" t="s">
        <v>2427</v>
      </c>
      <c r="M538" s="93">
        <v>78749</v>
      </c>
      <c r="N538" s="93">
        <v>148</v>
      </c>
      <c r="O538" s="100">
        <v>7.57</v>
      </c>
      <c r="P538" s="115">
        <v>39476</v>
      </c>
      <c r="Q538" s="115">
        <v>39661</v>
      </c>
      <c r="R538" s="32" t="s">
        <v>4112</v>
      </c>
      <c r="S538" s="93" t="s">
        <v>461</v>
      </c>
      <c r="T538" s="93" t="s">
        <v>462</v>
      </c>
      <c r="U538" s="32" t="s">
        <v>3338</v>
      </c>
      <c r="V538" s="32" t="s">
        <v>4362</v>
      </c>
      <c r="X538" s="43"/>
      <c r="Y538" s="44"/>
      <c r="Z538" s="43"/>
      <c r="AA538" s="8"/>
      <c r="AB538" s="10"/>
      <c r="AC538" s="8"/>
      <c r="AD538" s="8"/>
      <c r="AE538" s="8"/>
      <c r="AF538" s="7"/>
      <c r="AG538" s="8"/>
      <c r="AH538" s="6"/>
      <c r="AI538" s="10"/>
      <c r="AJ538" s="10"/>
      <c r="AK538" s="10"/>
      <c r="AL538" s="6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  <c r="BV538" s="10"/>
      <c r="BW538" s="10"/>
      <c r="BX538" s="10"/>
      <c r="BY538" s="10"/>
      <c r="BZ538" s="10"/>
      <c r="CA538" s="10"/>
      <c r="CB538" s="10"/>
      <c r="CC538" s="10"/>
      <c r="CD538" s="10"/>
      <c r="CE538" s="10"/>
      <c r="CF538" s="10"/>
      <c r="CG538" s="10"/>
      <c r="CH538" s="10"/>
      <c r="CI538" s="10"/>
      <c r="CJ538" s="10"/>
      <c r="CK538" s="10"/>
      <c r="CL538" s="10"/>
      <c r="CM538" s="10"/>
      <c r="CN538" s="10"/>
      <c r="CO538" s="10"/>
      <c r="CP538" s="10"/>
      <c r="CQ538" s="10"/>
      <c r="CR538" s="10"/>
      <c r="CS538" s="10"/>
      <c r="CT538" s="10"/>
      <c r="CU538" s="10"/>
      <c r="CV538" s="10"/>
      <c r="CW538" s="10"/>
      <c r="CX538" s="10"/>
      <c r="CY538" s="10"/>
      <c r="CZ538" s="10"/>
      <c r="DA538" s="10"/>
      <c r="DB538" s="10"/>
      <c r="DC538" s="10"/>
      <c r="DD538" s="10"/>
      <c r="DE538" s="10"/>
      <c r="DF538" s="10"/>
      <c r="DG538" s="10"/>
      <c r="DH538" s="10"/>
      <c r="DI538" s="10"/>
      <c r="DJ538" s="10"/>
      <c r="DK538" s="10"/>
      <c r="DL538" s="10"/>
      <c r="DM538" s="10"/>
      <c r="DN538" s="10"/>
      <c r="DO538" s="10"/>
      <c r="DP538" s="10"/>
      <c r="DQ538" s="10"/>
      <c r="DR538" s="10"/>
      <c r="DS538" s="10"/>
      <c r="DT538" s="10"/>
      <c r="DU538" s="10"/>
      <c r="DV538" s="10"/>
      <c r="DW538" s="10"/>
      <c r="DX538" s="10"/>
      <c r="DY538" s="10"/>
      <c r="DZ538" s="10"/>
      <c r="EA538" s="10"/>
      <c r="EB538" s="10"/>
      <c r="EC538" s="10"/>
      <c r="ED538" s="10"/>
      <c r="EE538" s="10"/>
      <c r="EF538" s="10"/>
      <c r="EG538" s="10"/>
      <c r="EH538" s="10"/>
      <c r="EI538" s="10"/>
      <c r="EJ538" s="10"/>
      <c r="EK538" s="10"/>
      <c r="EL538" s="10"/>
      <c r="EM538" s="10"/>
      <c r="EN538" s="10"/>
      <c r="EO538" s="10"/>
      <c r="EP538" s="10"/>
      <c r="EQ538" s="10"/>
    </row>
    <row r="539" spans="1:147" ht="18.75">
      <c r="B539" s="14"/>
      <c r="C539" s="32"/>
      <c r="D539" s="33"/>
      <c r="E539" s="60">
        <v>313025</v>
      </c>
      <c r="G539" s="56" t="s">
        <v>694</v>
      </c>
      <c r="H539" s="56" t="s">
        <v>2289</v>
      </c>
      <c r="I539" s="56" t="s">
        <v>695</v>
      </c>
      <c r="J539" s="93">
        <v>92534</v>
      </c>
      <c r="K539" s="93"/>
      <c r="L539" s="56" t="s">
        <v>695</v>
      </c>
      <c r="M539" s="93">
        <v>78701</v>
      </c>
      <c r="N539" s="32">
        <v>6</v>
      </c>
      <c r="O539" s="100">
        <v>0.1837</v>
      </c>
      <c r="P539" s="59">
        <v>39142</v>
      </c>
      <c r="Q539" s="59">
        <v>39419</v>
      </c>
      <c r="R539" s="94" t="s">
        <v>4365</v>
      </c>
      <c r="S539" s="94" t="s">
        <v>3195</v>
      </c>
      <c r="T539" s="32" t="s">
        <v>1336</v>
      </c>
      <c r="U539" s="94" t="s">
        <v>914</v>
      </c>
      <c r="V539" s="94" t="s">
        <v>2285</v>
      </c>
      <c r="X539" s="43"/>
      <c r="Y539" s="8"/>
      <c r="Z539" s="43"/>
      <c r="AA539" s="8"/>
      <c r="AB539" s="10"/>
      <c r="AC539" s="8"/>
      <c r="AD539" s="8"/>
      <c r="AE539" s="8"/>
      <c r="AF539" s="7"/>
      <c r="AG539" s="8"/>
      <c r="AH539" s="6"/>
      <c r="AI539" s="10"/>
      <c r="AJ539" s="10"/>
      <c r="AK539" s="10"/>
      <c r="AL539" s="6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  <c r="BV539" s="10"/>
      <c r="BW539" s="10"/>
      <c r="BX539" s="10"/>
      <c r="BY539" s="10"/>
      <c r="BZ539" s="10"/>
      <c r="CA539" s="10"/>
      <c r="CB539" s="10"/>
      <c r="CC539" s="10"/>
      <c r="CD539" s="10"/>
      <c r="CE539" s="10"/>
      <c r="CF539" s="10"/>
      <c r="CG539" s="10"/>
      <c r="CH539" s="10"/>
      <c r="CI539" s="10"/>
      <c r="CJ539" s="10"/>
      <c r="CK539" s="10"/>
      <c r="CL539" s="10"/>
      <c r="CM539" s="10"/>
      <c r="CN539" s="10"/>
      <c r="CO539" s="10"/>
      <c r="CP539" s="10"/>
      <c r="CQ539" s="10"/>
      <c r="CR539" s="10"/>
      <c r="CS539" s="10"/>
      <c r="CT539" s="10"/>
      <c r="CU539" s="10"/>
      <c r="CV539" s="10"/>
      <c r="CW539" s="10"/>
      <c r="CX539" s="10"/>
      <c r="CY539" s="10"/>
      <c r="CZ539" s="10"/>
      <c r="DA539" s="10"/>
      <c r="DB539" s="10"/>
      <c r="DC539" s="10"/>
      <c r="DD539" s="10"/>
      <c r="DE539" s="10"/>
      <c r="DF539" s="10"/>
      <c r="DG539" s="10"/>
      <c r="DH539" s="10"/>
      <c r="DI539" s="10"/>
      <c r="DJ539" s="10"/>
      <c r="DK539" s="10"/>
      <c r="DL539" s="10"/>
      <c r="DM539" s="10"/>
      <c r="DN539" s="10"/>
      <c r="DO539" s="10"/>
      <c r="DP539" s="10"/>
      <c r="DQ539" s="10"/>
      <c r="DR539" s="10"/>
      <c r="DS539" s="10"/>
      <c r="DT539" s="10"/>
      <c r="DU539" s="10"/>
      <c r="DV539" s="10"/>
      <c r="DW539" s="10"/>
      <c r="DX539" s="10"/>
      <c r="DY539" s="10"/>
      <c r="DZ539" s="10"/>
      <c r="EA539" s="10"/>
      <c r="EB539" s="10"/>
      <c r="EC539" s="10"/>
      <c r="ED539" s="10"/>
      <c r="EE539" s="10"/>
      <c r="EF539" s="10"/>
      <c r="EG539" s="10"/>
      <c r="EH539" s="10"/>
      <c r="EI539" s="10"/>
      <c r="EJ539" s="10"/>
      <c r="EK539" s="10"/>
      <c r="EL539" s="10"/>
      <c r="EM539" s="10"/>
      <c r="EN539" s="10"/>
      <c r="EO539" s="10"/>
      <c r="EP539" s="10"/>
      <c r="EQ539" s="10"/>
    </row>
    <row r="540" spans="1:147" ht="18.75">
      <c r="B540" s="14"/>
      <c r="C540" s="32"/>
      <c r="D540" s="33"/>
      <c r="E540" s="33">
        <v>106508</v>
      </c>
      <c r="G540" s="14" t="s">
        <v>2831</v>
      </c>
      <c r="H540" s="14" t="s">
        <v>2986</v>
      </c>
      <c r="I540" s="14" t="s">
        <v>954</v>
      </c>
      <c r="L540" s="14" t="s">
        <v>1810</v>
      </c>
      <c r="M540" s="32">
        <v>78701</v>
      </c>
      <c r="N540" s="41">
        <v>61</v>
      </c>
      <c r="O540" s="53">
        <v>0.95</v>
      </c>
      <c r="P540" s="31">
        <v>36441</v>
      </c>
      <c r="Q540" s="31">
        <v>36714</v>
      </c>
      <c r="R540" s="31"/>
      <c r="S540" s="32" t="s">
        <v>2832</v>
      </c>
      <c r="T540" s="32" t="s">
        <v>2833</v>
      </c>
      <c r="U540" s="32" t="s">
        <v>562</v>
      </c>
      <c r="V540" s="32" t="s">
        <v>2842</v>
      </c>
      <c r="X540" s="43"/>
      <c r="Y540" s="8"/>
      <c r="Z540" s="43"/>
      <c r="AA540" s="8"/>
      <c r="AB540" s="10"/>
      <c r="AC540" s="8"/>
      <c r="AD540" s="8"/>
      <c r="AE540" s="8"/>
      <c r="AF540" s="7"/>
      <c r="AG540" s="8"/>
      <c r="AH540" s="6"/>
      <c r="AI540" s="10"/>
      <c r="AJ540" s="10"/>
      <c r="AK540" s="10"/>
      <c r="AL540" s="6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  <c r="BV540" s="10"/>
      <c r="BW540" s="10"/>
      <c r="BX540" s="10"/>
      <c r="BY540" s="10"/>
      <c r="BZ540" s="10"/>
      <c r="CA540" s="10"/>
      <c r="CB540" s="10"/>
      <c r="CC540" s="10"/>
      <c r="CD540" s="10"/>
      <c r="CE540" s="10"/>
      <c r="CF540" s="10"/>
      <c r="CG540" s="10"/>
      <c r="CH540" s="10"/>
      <c r="CI540" s="10"/>
      <c r="CJ540" s="10"/>
      <c r="CK540" s="10"/>
      <c r="CL540" s="10"/>
      <c r="CM540" s="10"/>
      <c r="CN540" s="10"/>
      <c r="CO540" s="10"/>
      <c r="CP540" s="10"/>
      <c r="CQ540" s="10"/>
      <c r="CR540" s="10"/>
      <c r="CS540" s="10"/>
      <c r="CT540" s="10"/>
      <c r="CU540" s="10"/>
      <c r="CV540" s="10"/>
      <c r="CW540" s="10"/>
      <c r="CX540" s="10"/>
      <c r="CY540" s="10"/>
      <c r="CZ540" s="10"/>
      <c r="DA540" s="10"/>
      <c r="DB540" s="10"/>
      <c r="DC540" s="10"/>
      <c r="DD540" s="10"/>
      <c r="DE540" s="10"/>
      <c r="DF540" s="10"/>
      <c r="DG540" s="10"/>
      <c r="DH540" s="10"/>
      <c r="DI540" s="10"/>
      <c r="DJ540" s="10"/>
      <c r="DK540" s="10"/>
      <c r="DL540" s="10"/>
      <c r="DM540" s="10"/>
      <c r="DN540" s="10"/>
      <c r="DO540" s="10"/>
      <c r="DP540" s="10"/>
      <c r="DQ540" s="10"/>
      <c r="DR540" s="10"/>
      <c r="DS540" s="10"/>
      <c r="DT540" s="10"/>
      <c r="DU540" s="10"/>
      <c r="DV540" s="10"/>
      <c r="DW540" s="10"/>
      <c r="DX540" s="10"/>
      <c r="DY540" s="10"/>
      <c r="DZ540" s="10"/>
      <c r="EA540" s="10"/>
      <c r="EB540" s="10"/>
      <c r="EC540" s="10"/>
      <c r="ED540" s="10"/>
      <c r="EE540" s="10"/>
      <c r="EF540" s="10"/>
      <c r="EG540" s="10"/>
      <c r="EH540" s="10"/>
      <c r="EI540" s="10"/>
      <c r="EJ540" s="10"/>
      <c r="EK540" s="10"/>
      <c r="EL540" s="10"/>
      <c r="EM540" s="10"/>
      <c r="EN540" s="10"/>
      <c r="EO540" s="10"/>
      <c r="EP540" s="10"/>
      <c r="EQ540" s="10"/>
    </row>
    <row r="541" spans="1:147" ht="18.75">
      <c r="B541" s="14"/>
      <c r="C541" s="32"/>
      <c r="D541" s="33"/>
      <c r="E541" s="33">
        <v>10076639</v>
      </c>
      <c r="G541" s="14" t="s">
        <v>3307</v>
      </c>
      <c r="H541" s="14" t="s">
        <v>3308</v>
      </c>
      <c r="I541" s="14" t="s">
        <v>3309</v>
      </c>
      <c r="L541" s="35"/>
      <c r="M541" s="32">
        <v>78745</v>
      </c>
      <c r="N541" s="103">
        <v>310</v>
      </c>
      <c r="O541" s="100">
        <v>18.2</v>
      </c>
      <c r="P541" s="59">
        <v>39356</v>
      </c>
      <c r="Q541" s="14"/>
      <c r="R541" s="94"/>
      <c r="S541" s="94" t="s">
        <v>3310</v>
      </c>
      <c r="T541" s="32" t="s">
        <v>3529</v>
      </c>
      <c r="U541" s="32" t="s">
        <v>562</v>
      </c>
      <c r="V541" s="94" t="s">
        <v>4108</v>
      </c>
      <c r="X541" s="43"/>
      <c r="Y541" s="8"/>
      <c r="Z541" s="43"/>
      <c r="AA541" s="8"/>
      <c r="AB541" s="10"/>
      <c r="AC541" s="8"/>
      <c r="AD541" s="8"/>
      <c r="AE541" s="8"/>
      <c r="AF541" s="7"/>
      <c r="AG541" s="8"/>
      <c r="AH541" s="6"/>
      <c r="AI541" s="10"/>
      <c r="AJ541" s="10"/>
      <c r="AK541" s="10"/>
      <c r="AL541" s="6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  <c r="BV541" s="10"/>
      <c r="BW541" s="10"/>
      <c r="BX541" s="10"/>
      <c r="BY541" s="10"/>
      <c r="BZ541" s="10"/>
      <c r="CA541" s="10"/>
      <c r="CB541" s="10"/>
      <c r="CC541" s="10"/>
      <c r="CD541" s="10"/>
      <c r="CE541" s="10"/>
      <c r="CF541" s="10"/>
      <c r="CG541" s="10"/>
      <c r="CH541" s="10"/>
      <c r="CI541" s="10"/>
      <c r="CJ541" s="10"/>
      <c r="CK541" s="10"/>
      <c r="CL541" s="10"/>
      <c r="CM541" s="10"/>
      <c r="CN541" s="10"/>
      <c r="CO541" s="10"/>
      <c r="CP541" s="10"/>
      <c r="CQ541" s="10"/>
      <c r="CR541" s="10"/>
      <c r="CS541" s="10"/>
      <c r="CT541" s="10"/>
      <c r="CU541" s="10"/>
      <c r="CV541" s="10"/>
      <c r="CW541" s="10"/>
      <c r="CX541" s="10"/>
      <c r="CY541" s="10"/>
      <c r="CZ541" s="10"/>
      <c r="DA541" s="10"/>
      <c r="DB541" s="10"/>
      <c r="DC541" s="10"/>
      <c r="DD541" s="10"/>
      <c r="DE541" s="10"/>
      <c r="DF541" s="10"/>
      <c r="DG541" s="10"/>
      <c r="DH541" s="10"/>
      <c r="DI541" s="10"/>
      <c r="DJ541" s="10"/>
      <c r="DK541" s="10"/>
      <c r="DL541" s="10"/>
      <c r="DM541" s="10"/>
      <c r="DN541" s="10"/>
      <c r="DO541" s="10"/>
      <c r="DP541" s="10"/>
      <c r="DQ541" s="10"/>
      <c r="DR541" s="10"/>
      <c r="DS541" s="10"/>
      <c r="DT541" s="10"/>
      <c r="DU541" s="10"/>
      <c r="DV541" s="10"/>
      <c r="DW541" s="10"/>
      <c r="DX541" s="10"/>
      <c r="DY541" s="10"/>
      <c r="DZ541" s="10"/>
      <c r="EA541" s="10"/>
      <c r="EB541" s="10"/>
      <c r="EC541" s="10"/>
      <c r="ED541" s="10"/>
      <c r="EE541" s="10"/>
      <c r="EF541" s="10"/>
      <c r="EG541" s="10"/>
      <c r="EH541" s="10"/>
      <c r="EI541" s="10"/>
      <c r="EJ541" s="10"/>
      <c r="EK541" s="10"/>
      <c r="EL541" s="10"/>
      <c r="EM541" s="10"/>
      <c r="EN541" s="10"/>
      <c r="EO541" s="10"/>
      <c r="EP541" s="10"/>
      <c r="EQ541" s="10"/>
    </row>
    <row r="542" spans="1:147" ht="18.75">
      <c r="D542" s="33"/>
      <c r="E542" s="132">
        <v>10199593</v>
      </c>
      <c r="F542" s="14"/>
      <c r="G542" s="133" t="s">
        <v>1643</v>
      </c>
      <c r="H542" s="133" t="s">
        <v>1644</v>
      </c>
      <c r="I542" s="133" t="s">
        <v>2224</v>
      </c>
      <c r="J542" s="134">
        <v>3371362</v>
      </c>
      <c r="K542" s="14"/>
      <c r="M542" s="134" t="s">
        <v>2801</v>
      </c>
      <c r="N542" s="32">
        <v>272</v>
      </c>
      <c r="O542" s="136">
        <v>15.244999999999999</v>
      </c>
      <c r="P542" s="135">
        <v>39727</v>
      </c>
      <c r="Q542" s="135">
        <v>40102</v>
      </c>
      <c r="R542" s="32" t="s">
        <v>4112</v>
      </c>
      <c r="S542" s="134" t="s">
        <v>74</v>
      </c>
      <c r="T542" s="134" t="s">
        <v>3229</v>
      </c>
      <c r="U542" s="32" t="s">
        <v>3338</v>
      </c>
      <c r="V542" s="32" t="s">
        <v>188</v>
      </c>
      <c r="X542" s="43"/>
      <c r="Y542" s="44"/>
      <c r="Z542" s="43"/>
      <c r="AA542" s="8"/>
      <c r="AB542" s="6"/>
      <c r="AC542" s="8"/>
      <c r="AD542" s="8"/>
      <c r="AE542" s="8"/>
      <c r="AF542" s="36"/>
      <c r="AG542" s="8"/>
      <c r="AH542" s="6"/>
      <c r="AI542" s="10"/>
      <c r="AJ542" s="10"/>
      <c r="AK542" s="10"/>
      <c r="AL542" s="6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  <c r="BV542" s="10"/>
      <c r="BW542" s="10"/>
      <c r="BX542" s="10"/>
      <c r="BY542" s="10"/>
      <c r="BZ542" s="10"/>
      <c r="CA542" s="10"/>
      <c r="CB542" s="10"/>
      <c r="CC542" s="10"/>
      <c r="CD542" s="10"/>
      <c r="CE542" s="10"/>
      <c r="CF542" s="10"/>
      <c r="CG542" s="10"/>
      <c r="CH542" s="10"/>
      <c r="CI542" s="10"/>
      <c r="CJ542" s="10"/>
      <c r="CK542" s="10"/>
      <c r="CL542" s="10"/>
      <c r="CM542" s="10"/>
      <c r="CN542" s="10"/>
      <c r="CO542" s="10"/>
      <c r="CP542" s="10"/>
      <c r="CQ542" s="10"/>
      <c r="CR542" s="10"/>
      <c r="CS542" s="10"/>
      <c r="CT542" s="10"/>
      <c r="CU542" s="10"/>
      <c r="CV542" s="10"/>
      <c r="CW542" s="10"/>
      <c r="CX542" s="10"/>
      <c r="CY542" s="10"/>
      <c r="CZ542" s="10"/>
      <c r="DA542" s="10"/>
      <c r="DB542" s="10"/>
      <c r="DC542" s="10"/>
      <c r="DD542" s="10"/>
      <c r="DE542" s="10"/>
      <c r="DF542" s="10"/>
      <c r="DG542" s="10"/>
      <c r="DH542" s="10"/>
      <c r="DI542" s="10"/>
      <c r="DJ542" s="10"/>
      <c r="DK542" s="10"/>
      <c r="DL542" s="10"/>
      <c r="DM542" s="10"/>
      <c r="DN542" s="10"/>
      <c r="DO542" s="10"/>
      <c r="DP542" s="10"/>
      <c r="DQ542" s="10"/>
      <c r="DR542" s="10"/>
      <c r="DS542" s="10"/>
      <c r="DT542" s="10"/>
      <c r="DU542" s="10"/>
      <c r="DV542" s="10"/>
      <c r="DW542" s="10"/>
      <c r="DX542" s="10"/>
      <c r="DY542" s="10"/>
      <c r="DZ542" s="10"/>
      <c r="EA542" s="10"/>
      <c r="EB542" s="10"/>
      <c r="EC542" s="10"/>
      <c r="ED542" s="10"/>
      <c r="EE542" s="10"/>
      <c r="EF542" s="10"/>
      <c r="EG542" s="10"/>
      <c r="EH542" s="10"/>
      <c r="EI542" s="10"/>
      <c r="EJ542" s="10"/>
      <c r="EK542" s="10"/>
      <c r="EL542" s="10"/>
      <c r="EM542" s="10"/>
      <c r="EN542" s="10"/>
      <c r="EO542" s="10"/>
      <c r="EP542" s="10"/>
      <c r="EQ542" s="10"/>
    </row>
    <row r="543" spans="1:147" ht="18.75">
      <c r="B543" s="137"/>
      <c r="C543" s="32"/>
      <c r="D543" s="33"/>
      <c r="G543" s="14" t="s">
        <v>3729</v>
      </c>
      <c r="H543" s="14" t="s">
        <v>3730</v>
      </c>
      <c r="I543" s="14" t="s">
        <v>3731</v>
      </c>
      <c r="L543" s="14" t="s">
        <v>1811</v>
      </c>
      <c r="M543" s="32">
        <v>78749</v>
      </c>
      <c r="N543" s="41">
        <v>448</v>
      </c>
      <c r="O543" s="53">
        <v>27.75</v>
      </c>
      <c r="P543" s="31">
        <v>35235</v>
      </c>
      <c r="Q543" s="31">
        <v>35502</v>
      </c>
      <c r="R543" s="31"/>
      <c r="S543" s="32" t="s">
        <v>3732</v>
      </c>
      <c r="T543" s="32" t="s">
        <v>3115</v>
      </c>
      <c r="U543" s="32" t="s">
        <v>3338</v>
      </c>
      <c r="V543" s="32" t="s">
        <v>3557</v>
      </c>
      <c r="X543" s="43"/>
      <c r="Y543" s="44"/>
      <c r="Z543" s="43"/>
      <c r="AA543" s="8"/>
      <c r="AB543" s="6"/>
      <c r="AC543" s="8"/>
      <c r="AD543" s="8"/>
      <c r="AE543" s="8"/>
      <c r="AF543" s="36"/>
      <c r="AG543" s="8"/>
      <c r="AH543" s="6"/>
      <c r="AI543" s="10"/>
      <c r="AJ543" s="10"/>
      <c r="AK543" s="10"/>
      <c r="AL543" s="6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  <c r="CB543" s="10"/>
      <c r="CC543" s="10"/>
      <c r="CD543" s="10"/>
      <c r="CE543" s="10"/>
      <c r="CF543" s="10"/>
      <c r="CG543" s="10"/>
      <c r="CH543" s="10"/>
      <c r="CI543" s="10"/>
      <c r="CJ543" s="10"/>
      <c r="CK543" s="10"/>
      <c r="CL543" s="10"/>
      <c r="CM543" s="10"/>
      <c r="CN543" s="10"/>
      <c r="CO543" s="10"/>
      <c r="CP543" s="10"/>
      <c r="CQ543" s="10"/>
      <c r="CR543" s="10"/>
      <c r="CS543" s="10"/>
      <c r="CT543" s="10"/>
      <c r="CU543" s="10"/>
      <c r="CV543" s="10"/>
      <c r="CW543" s="10"/>
      <c r="CX543" s="10"/>
      <c r="CY543" s="10"/>
      <c r="CZ543" s="10"/>
      <c r="DA543" s="10"/>
      <c r="DB543" s="10"/>
      <c r="DC543" s="10"/>
      <c r="DD543" s="10"/>
      <c r="DE543" s="10"/>
      <c r="DF543" s="10"/>
      <c r="DG543" s="10"/>
      <c r="DH543" s="10"/>
      <c r="DI543" s="10"/>
      <c r="DJ543" s="10"/>
      <c r="DK543" s="10"/>
      <c r="DL543" s="10"/>
      <c r="DM543" s="10"/>
      <c r="DN543" s="10"/>
      <c r="DO543" s="10"/>
      <c r="DP543" s="10"/>
      <c r="DQ543" s="10"/>
      <c r="DR543" s="10"/>
      <c r="DS543" s="10"/>
      <c r="DT543" s="10"/>
      <c r="DU543" s="10"/>
      <c r="DV543" s="10"/>
      <c r="DW543" s="10"/>
      <c r="DX543" s="10"/>
      <c r="DY543" s="10"/>
      <c r="DZ543" s="10"/>
      <c r="EA543" s="10"/>
      <c r="EB543" s="10"/>
      <c r="EC543" s="10"/>
      <c r="ED543" s="10"/>
      <c r="EE543" s="10"/>
      <c r="EF543" s="10"/>
      <c r="EG543" s="10"/>
      <c r="EH543" s="10"/>
      <c r="EI543" s="10"/>
      <c r="EJ543" s="10"/>
      <c r="EK543" s="10"/>
      <c r="EL543" s="10"/>
      <c r="EM543" s="10"/>
      <c r="EN543" s="10"/>
      <c r="EO543" s="10"/>
      <c r="EP543" s="10"/>
      <c r="EQ543" s="10"/>
    </row>
    <row r="544" spans="1:147" ht="18.75">
      <c r="B544" s="14"/>
      <c r="C544" s="32"/>
      <c r="D544" s="33"/>
      <c r="E544" s="58" t="s">
        <v>421</v>
      </c>
      <c r="G544" s="57" t="s">
        <v>419</v>
      </c>
      <c r="H544" s="57" t="s">
        <v>3248</v>
      </c>
      <c r="I544" s="57" t="s">
        <v>2322</v>
      </c>
      <c r="J544" s="94">
        <v>3312505</v>
      </c>
      <c r="K544" s="94"/>
      <c r="L544" s="57" t="s">
        <v>3249</v>
      </c>
      <c r="M544" s="93">
        <v>78748</v>
      </c>
      <c r="N544" s="32">
        <v>78</v>
      </c>
      <c r="O544" s="100">
        <v>8.02</v>
      </c>
      <c r="P544" s="59">
        <v>39263</v>
      </c>
      <c r="Q544" s="59">
        <v>39422</v>
      </c>
      <c r="R544" s="94"/>
      <c r="S544" s="94" t="s">
        <v>3250</v>
      </c>
      <c r="T544" s="32" t="s">
        <v>3251</v>
      </c>
      <c r="U544" s="32" t="s">
        <v>178</v>
      </c>
      <c r="V544" s="94" t="s">
        <v>2284</v>
      </c>
      <c r="X544" s="43"/>
      <c r="Y544" s="44"/>
      <c r="Z544" s="43"/>
      <c r="AA544" s="8"/>
      <c r="AB544" s="6"/>
      <c r="AC544" s="8"/>
      <c r="AD544" s="8"/>
      <c r="AE544" s="8"/>
      <c r="AF544" s="36"/>
      <c r="AG544" s="8"/>
      <c r="AH544" s="6"/>
      <c r="AI544" s="10"/>
      <c r="AJ544" s="10"/>
      <c r="AK544" s="10"/>
      <c r="AL544" s="6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  <c r="BV544" s="10"/>
      <c r="BW544" s="10"/>
      <c r="BX544" s="10"/>
      <c r="BY544" s="10"/>
      <c r="BZ544" s="10"/>
      <c r="CA544" s="10"/>
      <c r="CB544" s="10"/>
      <c r="CC544" s="10"/>
      <c r="CD544" s="10"/>
      <c r="CE544" s="10"/>
      <c r="CF544" s="10"/>
      <c r="CG544" s="10"/>
      <c r="CH544" s="10"/>
      <c r="CI544" s="10"/>
      <c r="CJ544" s="10"/>
      <c r="CK544" s="10"/>
      <c r="CL544" s="10"/>
      <c r="CM544" s="10"/>
      <c r="CN544" s="10"/>
      <c r="CO544" s="10"/>
      <c r="CP544" s="10"/>
      <c r="CQ544" s="10"/>
      <c r="CR544" s="10"/>
      <c r="CS544" s="10"/>
      <c r="CT544" s="10"/>
      <c r="CU544" s="10"/>
      <c r="CV544" s="10"/>
      <c r="CW544" s="10"/>
      <c r="CX544" s="10"/>
      <c r="CY544" s="10"/>
      <c r="CZ544" s="10"/>
      <c r="DA544" s="10"/>
      <c r="DB544" s="10"/>
      <c r="DC544" s="10"/>
      <c r="DD544" s="10"/>
      <c r="DE544" s="10"/>
      <c r="DF544" s="10"/>
      <c r="DG544" s="10"/>
      <c r="DH544" s="10"/>
      <c r="DI544" s="10"/>
      <c r="DJ544" s="10"/>
      <c r="DK544" s="10"/>
      <c r="DL544" s="10"/>
      <c r="DM544" s="10"/>
      <c r="DN544" s="10"/>
      <c r="DO544" s="10"/>
      <c r="DP544" s="10"/>
      <c r="DQ544" s="10"/>
      <c r="DR544" s="10"/>
      <c r="DS544" s="10"/>
      <c r="DT544" s="10"/>
      <c r="DU544" s="10"/>
      <c r="DV544" s="10"/>
      <c r="DW544" s="10"/>
      <c r="DX544" s="10"/>
      <c r="DY544" s="10"/>
      <c r="DZ544" s="10"/>
      <c r="EA544" s="10"/>
      <c r="EB544" s="10"/>
      <c r="EC544" s="10"/>
      <c r="ED544" s="10"/>
      <c r="EE544" s="10"/>
      <c r="EF544" s="10"/>
      <c r="EG544" s="10"/>
      <c r="EH544" s="10"/>
      <c r="EI544" s="10"/>
      <c r="EJ544" s="10"/>
      <c r="EK544" s="10"/>
      <c r="EL544" s="10"/>
      <c r="EM544" s="10"/>
      <c r="EN544" s="10"/>
      <c r="EO544" s="10"/>
      <c r="EP544" s="10"/>
      <c r="EQ544" s="10"/>
    </row>
    <row r="545" spans="2:147" ht="18.75">
      <c r="B545" s="14"/>
      <c r="C545" s="138"/>
      <c r="D545" s="33"/>
      <c r="E545" s="58" t="s">
        <v>422</v>
      </c>
      <c r="G545" s="57" t="s">
        <v>420</v>
      </c>
      <c r="H545" s="57" t="s">
        <v>3252</v>
      </c>
      <c r="I545" s="57" t="s">
        <v>2323</v>
      </c>
      <c r="J545" s="94">
        <v>3312506</v>
      </c>
      <c r="K545" s="94"/>
      <c r="L545" s="57" t="s">
        <v>1435</v>
      </c>
      <c r="M545" s="93">
        <v>78748</v>
      </c>
      <c r="N545" s="32">
        <v>18</v>
      </c>
      <c r="O545" s="100">
        <v>3.4</v>
      </c>
      <c r="P545" s="59">
        <v>39263</v>
      </c>
      <c r="Q545" s="59">
        <v>39422</v>
      </c>
      <c r="R545" s="94"/>
      <c r="S545" s="94" t="s">
        <v>3250</v>
      </c>
      <c r="T545" s="32" t="s">
        <v>3251</v>
      </c>
      <c r="U545" s="5" t="s">
        <v>3338</v>
      </c>
      <c r="V545" s="94" t="s">
        <v>2284</v>
      </c>
      <c r="X545" s="43"/>
      <c r="Y545" s="8"/>
      <c r="Z545" s="43"/>
      <c r="AA545" s="8"/>
      <c r="AB545" s="6"/>
      <c r="AC545" s="8"/>
      <c r="AD545" s="8"/>
      <c r="AE545" s="8"/>
      <c r="AF545" s="36"/>
      <c r="AG545" s="8"/>
      <c r="AH545" s="6"/>
      <c r="AI545" s="10"/>
      <c r="AJ545" s="10"/>
      <c r="AK545" s="10"/>
      <c r="AL545" s="6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  <c r="BV545" s="10"/>
      <c r="BW545" s="10"/>
      <c r="BX545" s="10"/>
      <c r="BY545" s="10"/>
      <c r="BZ545" s="10"/>
      <c r="CA545" s="10"/>
      <c r="CB545" s="10"/>
      <c r="CC545" s="10"/>
      <c r="CD545" s="10"/>
      <c r="CE545" s="10"/>
      <c r="CF545" s="10"/>
      <c r="CG545" s="10"/>
      <c r="CH545" s="10"/>
      <c r="CI545" s="10"/>
      <c r="CJ545" s="10"/>
      <c r="CK545" s="10"/>
      <c r="CL545" s="10"/>
      <c r="CM545" s="10"/>
      <c r="CN545" s="10"/>
      <c r="CO545" s="10"/>
      <c r="CP545" s="10"/>
      <c r="CQ545" s="10"/>
      <c r="CR545" s="10"/>
      <c r="CS545" s="10"/>
      <c r="CT545" s="10"/>
      <c r="CU545" s="10"/>
      <c r="CV545" s="10"/>
      <c r="CW545" s="10"/>
      <c r="CX545" s="10"/>
      <c r="CY545" s="10"/>
      <c r="CZ545" s="10"/>
      <c r="DA545" s="10"/>
      <c r="DB545" s="10"/>
      <c r="DC545" s="10"/>
      <c r="DD545" s="10"/>
      <c r="DE545" s="10"/>
      <c r="DF545" s="10"/>
      <c r="DG545" s="10"/>
      <c r="DH545" s="10"/>
      <c r="DI545" s="10"/>
      <c r="DJ545" s="10"/>
      <c r="DK545" s="10"/>
      <c r="DL545" s="10"/>
      <c r="DM545" s="10"/>
      <c r="DN545" s="10"/>
      <c r="DO545" s="10"/>
      <c r="DP545" s="10"/>
      <c r="DQ545" s="10"/>
      <c r="DR545" s="10"/>
      <c r="DS545" s="10"/>
      <c r="DT545" s="10"/>
      <c r="DU545" s="10"/>
      <c r="DV545" s="10"/>
      <c r="DW545" s="10"/>
      <c r="DX545" s="10"/>
      <c r="DY545" s="10"/>
      <c r="DZ545" s="10"/>
      <c r="EA545" s="10"/>
      <c r="EB545" s="10"/>
      <c r="EC545" s="10"/>
      <c r="ED545" s="10"/>
      <c r="EE545" s="10"/>
      <c r="EF545" s="10"/>
      <c r="EG545" s="10"/>
      <c r="EH545" s="10"/>
      <c r="EI545" s="10"/>
      <c r="EJ545" s="10"/>
      <c r="EK545" s="10"/>
      <c r="EL545" s="10"/>
      <c r="EM545" s="10"/>
      <c r="EN545" s="10"/>
      <c r="EO545" s="10"/>
      <c r="EP545" s="10"/>
      <c r="EQ545" s="10"/>
    </row>
    <row r="546" spans="2:147" ht="18.75">
      <c r="B546" s="14"/>
      <c r="C546" s="32"/>
      <c r="D546" s="33"/>
      <c r="E546" s="60">
        <v>253299</v>
      </c>
      <c r="G546" s="56" t="s">
        <v>2476</v>
      </c>
      <c r="H546" s="56" t="s">
        <v>3623</v>
      </c>
      <c r="I546" s="14" t="s">
        <v>1952</v>
      </c>
      <c r="J546" s="32">
        <v>741585</v>
      </c>
      <c r="L546" s="56" t="s">
        <v>2477</v>
      </c>
      <c r="M546" s="32">
        <v>78701</v>
      </c>
      <c r="N546" s="93">
        <v>94</v>
      </c>
      <c r="O546" s="100">
        <v>1.2570000000000001</v>
      </c>
      <c r="P546" s="59">
        <v>38468</v>
      </c>
      <c r="Q546" s="59">
        <v>38657</v>
      </c>
      <c r="R546" s="32" t="s">
        <v>1157</v>
      </c>
      <c r="S546" s="32" t="s">
        <v>3461</v>
      </c>
      <c r="T546" s="32" t="s">
        <v>3462</v>
      </c>
      <c r="U546" s="5" t="s">
        <v>3338</v>
      </c>
      <c r="V546" s="32" t="s">
        <v>3050</v>
      </c>
      <c r="X546" s="43"/>
      <c r="Y546" s="17"/>
      <c r="Z546" s="43"/>
      <c r="AA546" s="8"/>
      <c r="AB546" s="6"/>
      <c r="AC546" s="8"/>
      <c r="AD546" s="8"/>
      <c r="AE546" s="8"/>
      <c r="AF546" s="36"/>
      <c r="AG546" s="8"/>
      <c r="AH546" s="6"/>
      <c r="AI546" s="10"/>
      <c r="AJ546" s="10"/>
      <c r="AK546" s="10"/>
      <c r="AL546" s="6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  <c r="BV546" s="10"/>
      <c r="BW546" s="10"/>
      <c r="BX546" s="10"/>
      <c r="BY546" s="10"/>
      <c r="BZ546" s="10"/>
      <c r="CA546" s="10"/>
      <c r="CB546" s="10"/>
      <c r="CC546" s="10"/>
      <c r="CD546" s="10"/>
      <c r="CE546" s="10"/>
      <c r="CF546" s="10"/>
      <c r="CG546" s="10"/>
      <c r="CH546" s="10"/>
      <c r="CI546" s="10"/>
      <c r="CJ546" s="10"/>
      <c r="CK546" s="10"/>
      <c r="CL546" s="10"/>
      <c r="CM546" s="10"/>
      <c r="CN546" s="10"/>
      <c r="CO546" s="10"/>
      <c r="CP546" s="10"/>
      <c r="CQ546" s="10"/>
      <c r="CR546" s="10"/>
      <c r="CS546" s="10"/>
      <c r="CT546" s="10"/>
      <c r="CU546" s="10"/>
      <c r="CV546" s="10"/>
      <c r="CW546" s="10"/>
      <c r="CX546" s="10"/>
      <c r="CY546" s="10"/>
      <c r="CZ546" s="10"/>
      <c r="DA546" s="10"/>
      <c r="DB546" s="10"/>
      <c r="DC546" s="10"/>
      <c r="DD546" s="10"/>
      <c r="DE546" s="10"/>
      <c r="DF546" s="10"/>
      <c r="DG546" s="10"/>
      <c r="DH546" s="10"/>
      <c r="DI546" s="10"/>
      <c r="DJ546" s="10"/>
      <c r="DK546" s="10"/>
      <c r="DL546" s="10"/>
      <c r="DM546" s="10"/>
      <c r="DN546" s="10"/>
      <c r="DO546" s="10"/>
      <c r="DP546" s="10"/>
      <c r="DQ546" s="10"/>
      <c r="DR546" s="10"/>
      <c r="DS546" s="10"/>
      <c r="DT546" s="10"/>
      <c r="DU546" s="10"/>
      <c r="DV546" s="10"/>
      <c r="DW546" s="10"/>
      <c r="DX546" s="10"/>
      <c r="DY546" s="10"/>
      <c r="DZ546" s="10"/>
      <c r="EA546" s="10"/>
      <c r="EB546" s="10"/>
      <c r="EC546" s="10"/>
      <c r="ED546" s="10"/>
      <c r="EE546" s="10"/>
      <c r="EF546" s="10"/>
      <c r="EG546" s="10"/>
      <c r="EH546" s="10"/>
      <c r="EI546" s="10"/>
      <c r="EJ546" s="10"/>
      <c r="EK546" s="10"/>
      <c r="EL546" s="10"/>
      <c r="EM546" s="10"/>
      <c r="EN546" s="10"/>
      <c r="EO546" s="10"/>
      <c r="EP546" s="10"/>
      <c r="EQ546" s="10"/>
    </row>
    <row r="547" spans="2:147" ht="18.75">
      <c r="B547" s="14"/>
      <c r="C547" s="32"/>
      <c r="D547" s="33"/>
      <c r="G547" s="14" t="s">
        <v>3116</v>
      </c>
      <c r="H547" s="14" t="s">
        <v>1548</v>
      </c>
      <c r="I547" s="14" t="s">
        <v>1549</v>
      </c>
      <c r="L547" s="14" t="s">
        <v>1812</v>
      </c>
      <c r="M547" s="32">
        <v>78758</v>
      </c>
      <c r="N547" s="41">
        <v>130</v>
      </c>
      <c r="O547" s="53">
        <v>2.5</v>
      </c>
      <c r="P547" s="31">
        <v>34816</v>
      </c>
      <c r="Q547" s="31">
        <v>35174</v>
      </c>
      <c r="R547" s="31"/>
      <c r="S547" s="32" t="s">
        <v>3117</v>
      </c>
      <c r="T547" s="32" t="s">
        <v>3118</v>
      </c>
      <c r="U547" s="32" t="s">
        <v>3338</v>
      </c>
      <c r="V547" s="32" t="s">
        <v>3553</v>
      </c>
      <c r="X547" s="43"/>
      <c r="Y547" s="17"/>
      <c r="Z547" s="43"/>
      <c r="AA547" s="8"/>
      <c r="AB547" s="6"/>
      <c r="AC547" s="8"/>
      <c r="AD547" s="8"/>
      <c r="AE547" s="8"/>
      <c r="AF547" s="36"/>
      <c r="AG547" s="8"/>
      <c r="AH547" s="6"/>
      <c r="AI547" s="10"/>
      <c r="AJ547" s="10"/>
      <c r="AK547" s="10"/>
      <c r="AL547" s="6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  <c r="BV547" s="10"/>
      <c r="BW547" s="10"/>
      <c r="BX547" s="10"/>
      <c r="BY547" s="10"/>
      <c r="BZ547" s="10"/>
      <c r="CA547" s="10"/>
      <c r="CB547" s="10"/>
      <c r="CC547" s="10"/>
      <c r="CD547" s="10"/>
      <c r="CE547" s="10"/>
      <c r="CF547" s="10"/>
      <c r="CG547" s="10"/>
      <c r="CH547" s="10"/>
      <c r="CI547" s="10"/>
      <c r="CJ547" s="10"/>
      <c r="CK547" s="10"/>
      <c r="CL547" s="10"/>
      <c r="CM547" s="10"/>
      <c r="CN547" s="10"/>
      <c r="CO547" s="10"/>
      <c r="CP547" s="10"/>
      <c r="CQ547" s="10"/>
      <c r="CR547" s="10"/>
      <c r="CS547" s="10"/>
      <c r="CT547" s="10"/>
      <c r="CU547" s="10"/>
      <c r="CV547" s="10"/>
      <c r="CW547" s="10"/>
      <c r="CX547" s="10"/>
      <c r="CY547" s="10"/>
      <c r="CZ547" s="10"/>
      <c r="DA547" s="10"/>
      <c r="DB547" s="10"/>
      <c r="DC547" s="10"/>
      <c r="DD547" s="10"/>
      <c r="DE547" s="10"/>
      <c r="DF547" s="10"/>
      <c r="DG547" s="10"/>
      <c r="DH547" s="10"/>
      <c r="DI547" s="10"/>
      <c r="DJ547" s="10"/>
      <c r="DK547" s="10"/>
      <c r="DL547" s="10"/>
      <c r="DM547" s="10"/>
      <c r="DN547" s="10"/>
      <c r="DO547" s="10"/>
      <c r="DP547" s="10"/>
      <c r="DQ547" s="10"/>
      <c r="DR547" s="10"/>
      <c r="DS547" s="10"/>
      <c r="DT547" s="10"/>
      <c r="DU547" s="10"/>
      <c r="DV547" s="10"/>
      <c r="DW547" s="10"/>
      <c r="DX547" s="10"/>
      <c r="DY547" s="10"/>
      <c r="DZ547" s="10"/>
      <c r="EA547" s="10"/>
      <c r="EB547" s="10"/>
      <c r="EC547" s="10"/>
      <c r="ED547" s="10"/>
      <c r="EE547" s="10"/>
      <c r="EF547" s="10"/>
      <c r="EG547" s="10"/>
      <c r="EH547" s="10"/>
      <c r="EI547" s="10"/>
      <c r="EJ547" s="10"/>
      <c r="EK547" s="10"/>
      <c r="EL547" s="10"/>
      <c r="EM547" s="10"/>
      <c r="EN547" s="10"/>
      <c r="EO547" s="10"/>
      <c r="EP547" s="10"/>
      <c r="EQ547" s="10"/>
    </row>
    <row r="548" spans="2:147" ht="18.75">
      <c r="B548" s="14"/>
      <c r="C548" s="32"/>
      <c r="D548" s="33"/>
      <c r="E548" s="132">
        <v>10869449</v>
      </c>
      <c r="F548" s="14"/>
      <c r="G548" s="133" t="s">
        <v>4593</v>
      </c>
      <c r="H548" s="133" t="s">
        <v>4679</v>
      </c>
      <c r="I548" s="133" t="s">
        <v>4592</v>
      </c>
      <c r="J548" s="134">
        <v>589454</v>
      </c>
      <c r="K548" s="14"/>
      <c r="M548" s="134" t="s">
        <v>540</v>
      </c>
      <c r="N548" s="32">
        <v>104</v>
      </c>
      <c r="O548" s="136">
        <v>0.70720000000000005</v>
      </c>
      <c r="P548" s="135">
        <v>41254</v>
      </c>
      <c r="R548" s="32" t="s">
        <v>1892</v>
      </c>
      <c r="S548" s="134" t="s">
        <v>2156</v>
      </c>
      <c r="T548" s="134" t="s">
        <v>2248</v>
      </c>
      <c r="U548" s="32" t="s">
        <v>915</v>
      </c>
      <c r="V548" s="32" t="s">
        <v>4713</v>
      </c>
      <c r="X548" s="43"/>
      <c r="Y548" s="44"/>
      <c r="Z548" s="43"/>
      <c r="AA548" s="8"/>
      <c r="AB548" s="6"/>
      <c r="AC548" s="8"/>
      <c r="AD548" s="8"/>
      <c r="AE548" s="8"/>
      <c r="AF548" s="36"/>
      <c r="AG548" s="8"/>
      <c r="AH548" s="6"/>
      <c r="AI548" s="10"/>
      <c r="AJ548" s="10"/>
      <c r="AK548" s="10"/>
      <c r="AL548" s="6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  <c r="BV548" s="10"/>
      <c r="BW548" s="10"/>
      <c r="BX548" s="10"/>
      <c r="BY548" s="10"/>
      <c r="BZ548" s="10"/>
      <c r="CA548" s="10"/>
      <c r="CB548" s="10"/>
      <c r="CC548" s="10"/>
      <c r="CD548" s="10"/>
      <c r="CE548" s="10"/>
      <c r="CF548" s="10"/>
      <c r="CG548" s="10"/>
      <c r="CH548" s="10"/>
      <c r="CI548" s="10"/>
      <c r="CJ548" s="10"/>
      <c r="CK548" s="10"/>
      <c r="CL548" s="10"/>
      <c r="CM548" s="10"/>
      <c r="CN548" s="10"/>
      <c r="CO548" s="10"/>
      <c r="CP548" s="10"/>
      <c r="CQ548" s="10"/>
      <c r="CR548" s="10"/>
      <c r="CS548" s="10"/>
      <c r="CT548" s="10"/>
      <c r="CU548" s="10"/>
      <c r="CV548" s="10"/>
      <c r="CW548" s="10"/>
      <c r="CX548" s="10"/>
      <c r="CY548" s="10"/>
      <c r="CZ548" s="10"/>
      <c r="DA548" s="10"/>
      <c r="DB548" s="10"/>
      <c r="DC548" s="10"/>
      <c r="DD548" s="10"/>
      <c r="DE548" s="10"/>
      <c r="DF548" s="10"/>
      <c r="DG548" s="10"/>
      <c r="DH548" s="10"/>
      <c r="DI548" s="10"/>
      <c r="DJ548" s="10"/>
      <c r="DK548" s="10"/>
      <c r="DL548" s="10"/>
      <c r="DM548" s="10"/>
      <c r="DN548" s="10"/>
      <c r="DO548" s="10"/>
      <c r="DP548" s="10"/>
      <c r="DQ548" s="10"/>
      <c r="DR548" s="10"/>
      <c r="DS548" s="10"/>
      <c r="DT548" s="10"/>
      <c r="DU548" s="10"/>
      <c r="DV548" s="10"/>
      <c r="DW548" s="10"/>
      <c r="DX548" s="10"/>
      <c r="DY548" s="10"/>
      <c r="DZ548" s="10"/>
      <c r="EA548" s="10"/>
      <c r="EB548" s="10"/>
      <c r="EC548" s="10"/>
      <c r="ED548" s="10"/>
      <c r="EE548" s="10"/>
      <c r="EF548" s="10"/>
      <c r="EG548" s="10"/>
      <c r="EH548" s="10"/>
      <c r="EI548" s="10"/>
      <c r="EJ548" s="10"/>
      <c r="EK548" s="10"/>
      <c r="EL548" s="10"/>
      <c r="EM548" s="10"/>
      <c r="EN548" s="10"/>
      <c r="EO548" s="10"/>
      <c r="EP548" s="10"/>
      <c r="EQ548" s="10"/>
    </row>
    <row r="549" spans="2:147" ht="18.75">
      <c r="B549" s="14"/>
      <c r="C549" s="32"/>
      <c r="D549" s="33"/>
      <c r="E549" s="33">
        <v>166977</v>
      </c>
      <c r="G549" s="14" t="s">
        <v>4235</v>
      </c>
      <c r="H549" s="14" t="s">
        <v>1770</v>
      </c>
      <c r="I549" s="14" t="s">
        <v>2550</v>
      </c>
      <c r="L549" s="14" t="s">
        <v>1813</v>
      </c>
      <c r="M549" s="32">
        <v>78729</v>
      </c>
      <c r="N549" s="41">
        <v>271</v>
      </c>
      <c r="O549" s="53">
        <v>12.179</v>
      </c>
      <c r="P549" s="31">
        <v>36794</v>
      </c>
      <c r="Q549" s="31">
        <v>36894</v>
      </c>
      <c r="R549" s="31"/>
      <c r="S549" s="32" t="s">
        <v>3125</v>
      </c>
      <c r="T549" s="32" t="s">
        <v>4236</v>
      </c>
      <c r="U549" s="32" t="s">
        <v>2070</v>
      </c>
      <c r="V549" s="32" t="s">
        <v>1768</v>
      </c>
      <c r="X549" s="43"/>
      <c r="Y549" s="44"/>
      <c r="Z549" s="43"/>
      <c r="AA549" s="8"/>
      <c r="AB549" s="6"/>
      <c r="AC549" s="8"/>
      <c r="AD549" s="8"/>
      <c r="AE549" s="8"/>
      <c r="AF549" s="36"/>
      <c r="AG549" s="8"/>
      <c r="AH549" s="6"/>
      <c r="AI549" s="10"/>
      <c r="AJ549" s="10"/>
      <c r="AK549" s="10"/>
      <c r="AL549" s="6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  <c r="BV549" s="10"/>
      <c r="BW549" s="10"/>
      <c r="BX549" s="10"/>
      <c r="BY549" s="10"/>
      <c r="BZ549" s="10"/>
      <c r="CA549" s="10"/>
      <c r="CB549" s="10"/>
      <c r="CC549" s="10"/>
      <c r="CD549" s="10"/>
      <c r="CE549" s="10"/>
      <c r="CF549" s="10"/>
      <c r="CG549" s="10"/>
      <c r="CH549" s="10"/>
      <c r="CI549" s="10"/>
      <c r="CJ549" s="10"/>
      <c r="CK549" s="10"/>
      <c r="CL549" s="10"/>
      <c r="CM549" s="10"/>
      <c r="CN549" s="10"/>
      <c r="CO549" s="10"/>
      <c r="CP549" s="10"/>
      <c r="CQ549" s="10"/>
      <c r="CR549" s="10"/>
      <c r="CS549" s="10"/>
      <c r="CT549" s="10"/>
      <c r="CU549" s="10"/>
      <c r="CV549" s="10"/>
      <c r="CW549" s="10"/>
      <c r="CX549" s="10"/>
      <c r="CY549" s="10"/>
      <c r="CZ549" s="10"/>
      <c r="DA549" s="10"/>
      <c r="DB549" s="10"/>
      <c r="DC549" s="10"/>
      <c r="DD549" s="10"/>
      <c r="DE549" s="10"/>
      <c r="DF549" s="10"/>
      <c r="DG549" s="10"/>
      <c r="DH549" s="10"/>
      <c r="DI549" s="10"/>
      <c r="DJ549" s="10"/>
      <c r="DK549" s="10"/>
      <c r="DL549" s="10"/>
      <c r="DM549" s="10"/>
      <c r="DN549" s="10"/>
      <c r="DO549" s="10"/>
      <c r="DP549" s="10"/>
      <c r="DQ549" s="10"/>
      <c r="DR549" s="10"/>
      <c r="DS549" s="10"/>
      <c r="DT549" s="10"/>
      <c r="DU549" s="10"/>
      <c r="DV549" s="10"/>
      <c r="DW549" s="10"/>
      <c r="DX549" s="10"/>
      <c r="DY549" s="10"/>
      <c r="DZ549" s="10"/>
      <c r="EA549" s="10"/>
      <c r="EB549" s="10"/>
      <c r="EC549" s="10"/>
      <c r="ED549" s="10"/>
      <c r="EE549" s="10"/>
      <c r="EF549" s="10"/>
      <c r="EG549" s="10"/>
      <c r="EH549" s="10"/>
      <c r="EI549" s="10"/>
      <c r="EJ549" s="10"/>
      <c r="EK549" s="10"/>
      <c r="EL549" s="10"/>
      <c r="EM549" s="10"/>
      <c r="EN549" s="10"/>
      <c r="EO549" s="10"/>
      <c r="EP549" s="10"/>
      <c r="EQ549" s="10"/>
    </row>
    <row r="550" spans="2:147" ht="18.75">
      <c r="B550" s="138"/>
      <c r="E550" s="132">
        <v>10874636</v>
      </c>
      <c r="F550" s="14"/>
      <c r="G550" s="133" t="s">
        <v>4598</v>
      </c>
      <c r="H550" s="133" t="s">
        <v>4675</v>
      </c>
      <c r="I550" s="133" t="s">
        <v>4597</v>
      </c>
      <c r="J550" s="134">
        <v>624290</v>
      </c>
      <c r="K550" s="14"/>
      <c r="M550" s="134" t="s">
        <v>3670</v>
      </c>
      <c r="N550" s="32">
        <v>216</v>
      </c>
      <c r="O550" s="136">
        <v>0.81</v>
      </c>
      <c r="P550" s="135">
        <v>41264</v>
      </c>
      <c r="R550" s="14" t="s">
        <v>4520</v>
      </c>
      <c r="S550" s="134" t="s">
        <v>4656</v>
      </c>
      <c r="T550" s="134" t="s">
        <v>4190</v>
      </c>
      <c r="U550" s="32" t="s">
        <v>915</v>
      </c>
      <c r="V550" s="32" t="s">
        <v>4713</v>
      </c>
      <c r="X550" s="43"/>
      <c r="Y550" s="44"/>
      <c r="Z550" s="43"/>
      <c r="AA550" s="8"/>
      <c r="AB550" s="6"/>
      <c r="AC550" s="8"/>
      <c r="AD550" s="8"/>
      <c r="AE550" s="8"/>
      <c r="AF550" s="36"/>
      <c r="AG550" s="8"/>
      <c r="AH550" s="6"/>
      <c r="AI550" s="10"/>
      <c r="AJ550" s="10"/>
      <c r="AK550" s="10"/>
      <c r="AL550" s="6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  <c r="BV550" s="10"/>
      <c r="BW550" s="10"/>
      <c r="BX550" s="10"/>
      <c r="BY550" s="10"/>
      <c r="BZ550" s="10"/>
      <c r="CA550" s="10"/>
      <c r="CB550" s="10"/>
      <c r="CC550" s="10"/>
      <c r="CD550" s="10"/>
      <c r="CE550" s="10"/>
      <c r="CF550" s="10"/>
      <c r="CG550" s="10"/>
      <c r="CH550" s="10"/>
      <c r="CI550" s="10"/>
      <c r="CJ550" s="10"/>
      <c r="CK550" s="10"/>
      <c r="CL550" s="10"/>
      <c r="CM550" s="10"/>
      <c r="CN550" s="10"/>
      <c r="CO550" s="10"/>
      <c r="CP550" s="10"/>
      <c r="CQ550" s="10"/>
      <c r="CR550" s="10"/>
      <c r="CS550" s="10"/>
      <c r="CT550" s="10"/>
      <c r="CU550" s="10"/>
      <c r="CV550" s="10"/>
      <c r="CW550" s="10"/>
      <c r="CX550" s="10"/>
      <c r="CY550" s="10"/>
      <c r="CZ550" s="10"/>
      <c r="DA550" s="10"/>
      <c r="DB550" s="10"/>
      <c r="DC550" s="10"/>
      <c r="DD550" s="10"/>
      <c r="DE550" s="10"/>
      <c r="DF550" s="10"/>
      <c r="DG550" s="10"/>
      <c r="DH550" s="10"/>
      <c r="DI550" s="10"/>
      <c r="DJ550" s="10"/>
      <c r="DK550" s="10"/>
      <c r="DL550" s="10"/>
      <c r="DM550" s="10"/>
      <c r="DN550" s="10"/>
      <c r="DO550" s="10"/>
      <c r="DP550" s="10"/>
      <c r="DQ550" s="10"/>
      <c r="DR550" s="10"/>
      <c r="DS550" s="10"/>
      <c r="DT550" s="10"/>
      <c r="DU550" s="10"/>
      <c r="DV550" s="10"/>
      <c r="DW550" s="10"/>
      <c r="DX550" s="10"/>
      <c r="DY550" s="10"/>
      <c r="DZ550" s="10"/>
      <c r="EA550" s="10"/>
      <c r="EB550" s="10"/>
      <c r="EC550" s="10"/>
      <c r="ED550" s="10"/>
      <c r="EE550" s="10"/>
      <c r="EF550" s="10"/>
      <c r="EG550" s="10"/>
      <c r="EH550" s="10"/>
      <c r="EI550" s="10"/>
      <c r="EJ550" s="10"/>
      <c r="EK550" s="10"/>
      <c r="EL550" s="10"/>
      <c r="EM550" s="10"/>
      <c r="EN550" s="10"/>
      <c r="EO550" s="10"/>
      <c r="EP550" s="10"/>
      <c r="EQ550" s="10"/>
    </row>
    <row r="551" spans="2:147" ht="18.75">
      <c r="B551" s="14"/>
      <c r="C551" s="32"/>
      <c r="D551" s="33"/>
      <c r="G551" s="14" t="s">
        <v>3119</v>
      </c>
      <c r="H551" s="14" t="s">
        <v>3120</v>
      </c>
      <c r="I551" s="14" t="s">
        <v>3121</v>
      </c>
      <c r="L551" s="14" t="s">
        <v>1814</v>
      </c>
      <c r="M551" s="32">
        <v>78759</v>
      </c>
      <c r="N551" s="41">
        <v>267</v>
      </c>
      <c r="O551" s="53">
        <v>23.7</v>
      </c>
      <c r="P551" s="31">
        <v>29952</v>
      </c>
      <c r="Q551" s="31">
        <v>31564</v>
      </c>
      <c r="R551" s="31"/>
      <c r="S551" s="32" t="s">
        <v>51</v>
      </c>
      <c r="T551" s="32" t="s">
        <v>52</v>
      </c>
      <c r="U551" s="32" t="s">
        <v>3338</v>
      </c>
      <c r="V551" s="32" t="s">
        <v>53</v>
      </c>
      <c r="X551" s="43"/>
      <c r="Y551" s="44"/>
      <c r="Z551" s="43"/>
      <c r="AA551" s="8"/>
      <c r="AB551" s="6"/>
      <c r="AC551" s="8"/>
      <c r="AD551" s="8"/>
      <c r="AE551" s="8"/>
      <c r="AF551" s="36"/>
      <c r="AG551" s="8"/>
      <c r="AH551" s="6"/>
      <c r="AI551" s="10"/>
      <c r="AJ551" s="10"/>
      <c r="AK551" s="10"/>
      <c r="AL551" s="6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  <c r="BV551" s="10"/>
      <c r="BW551" s="10"/>
      <c r="BX551" s="10"/>
      <c r="BY551" s="10"/>
      <c r="BZ551" s="10"/>
      <c r="CA551" s="10"/>
      <c r="CB551" s="10"/>
      <c r="CC551" s="10"/>
      <c r="CD551" s="10"/>
      <c r="CE551" s="10"/>
      <c r="CF551" s="10"/>
      <c r="CG551" s="10"/>
      <c r="CH551" s="10"/>
      <c r="CI551" s="10"/>
      <c r="CJ551" s="10"/>
      <c r="CK551" s="10"/>
      <c r="CL551" s="10"/>
      <c r="CM551" s="10"/>
      <c r="CN551" s="10"/>
      <c r="CO551" s="10"/>
      <c r="CP551" s="10"/>
      <c r="CQ551" s="10"/>
      <c r="CR551" s="10"/>
      <c r="CS551" s="10"/>
      <c r="CT551" s="10"/>
      <c r="CU551" s="10"/>
      <c r="CV551" s="10"/>
      <c r="CW551" s="10"/>
      <c r="CX551" s="10"/>
      <c r="CY551" s="10"/>
      <c r="CZ551" s="10"/>
      <c r="DA551" s="10"/>
      <c r="DB551" s="10"/>
      <c r="DC551" s="10"/>
      <c r="DD551" s="10"/>
      <c r="DE551" s="10"/>
      <c r="DF551" s="10"/>
      <c r="DG551" s="10"/>
      <c r="DH551" s="10"/>
      <c r="DI551" s="10"/>
      <c r="DJ551" s="10"/>
      <c r="DK551" s="10"/>
      <c r="DL551" s="10"/>
      <c r="DM551" s="10"/>
      <c r="DN551" s="10"/>
      <c r="DO551" s="10"/>
      <c r="DP551" s="10"/>
      <c r="DQ551" s="10"/>
      <c r="DR551" s="10"/>
      <c r="DS551" s="10"/>
      <c r="DT551" s="10"/>
      <c r="DU551" s="10"/>
      <c r="DV551" s="10"/>
      <c r="DW551" s="10"/>
      <c r="DX551" s="10"/>
      <c r="DY551" s="10"/>
      <c r="DZ551" s="10"/>
      <c r="EA551" s="10"/>
      <c r="EB551" s="10"/>
      <c r="EC551" s="10"/>
      <c r="ED551" s="10"/>
      <c r="EE551" s="10"/>
      <c r="EF551" s="10"/>
      <c r="EG551" s="10"/>
      <c r="EH551" s="10"/>
      <c r="EI551" s="10"/>
      <c r="EJ551" s="10"/>
      <c r="EK551" s="10"/>
      <c r="EL551" s="10"/>
      <c r="EM551" s="10"/>
      <c r="EN551" s="10"/>
      <c r="EO551" s="10"/>
      <c r="EP551" s="10"/>
      <c r="EQ551" s="10"/>
    </row>
    <row r="552" spans="2:147" ht="18.75">
      <c r="B552" s="14"/>
      <c r="C552" s="32"/>
      <c r="D552" s="33"/>
      <c r="E552" s="33">
        <v>10082111</v>
      </c>
      <c r="G552" s="14" t="s">
        <v>722</v>
      </c>
      <c r="H552" s="14" t="s">
        <v>4318</v>
      </c>
      <c r="I552" s="14" t="s">
        <v>4319</v>
      </c>
      <c r="J552" s="32">
        <v>3324846</v>
      </c>
      <c r="L552" s="59"/>
      <c r="M552" s="32" t="s">
        <v>4320</v>
      </c>
      <c r="N552" s="32">
        <v>224</v>
      </c>
      <c r="O552" s="32">
        <v>22.5</v>
      </c>
      <c r="P552" s="59">
        <v>39372</v>
      </c>
      <c r="Q552" s="59">
        <v>39650</v>
      </c>
      <c r="R552" s="94" t="s">
        <v>2033</v>
      </c>
      <c r="S552" s="94" t="s">
        <v>1534</v>
      </c>
      <c r="T552" s="32" t="s">
        <v>1535</v>
      </c>
      <c r="U552" s="5" t="s">
        <v>3338</v>
      </c>
      <c r="V552" s="32" t="s">
        <v>2317</v>
      </c>
      <c r="X552" s="43"/>
      <c r="Y552" s="44"/>
      <c r="Z552" s="43"/>
      <c r="AA552" s="8"/>
      <c r="AB552" s="6"/>
      <c r="AC552" s="8"/>
      <c r="AD552" s="8"/>
      <c r="AE552" s="8"/>
      <c r="AF552" s="36"/>
      <c r="AG552" s="8"/>
      <c r="AH552" s="6"/>
      <c r="AI552" s="10"/>
      <c r="AJ552" s="10"/>
      <c r="AK552" s="10"/>
      <c r="AL552" s="6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  <c r="BV552" s="10"/>
      <c r="BW552" s="10"/>
      <c r="BX552" s="10"/>
      <c r="BY552" s="10"/>
      <c r="BZ552" s="10"/>
      <c r="CA552" s="10"/>
      <c r="CB552" s="10"/>
      <c r="CC552" s="10"/>
      <c r="CD552" s="10"/>
      <c r="CE552" s="10"/>
      <c r="CF552" s="10"/>
      <c r="CG552" s="10"/>
      <c r="CH552" s="10"/>
      <c r="CI552" s="10"/>
      <c r="CJ552" s="10"/>
      <c r="CK552" s="10"/>
      <c r="CL552" s="10"/>
      <c r="CM552" s="10"/>
      <c r="CN552" s="10"/>
      <c r="CO552" s="10"/>
      <c r="CP552" s="10"/>
      <c r="CQ552" s="10"/>
      <c r="CR552" s="10"/>
      <c r="CS552" s="10"/>
      <c r="CT552" s="10"/>
      <c r="CU552" s="10"/>
      <c r="CV552" s="10"/>
      <c r="CW552" s="10"/>
      <c r="CX552" s="10"/>
      <c r="CY552" s="10"/>
      <c r="CZ552" s="10"/>
      <c r="DA552" s="10"/>
      <c r="DB552" s="10"/>
      <c r="DC552" s="10"/>
      <c r="DD552" s="10"/>
      <c r="DE552" s="10"/>
      <c r="DF552" s="10"/>
      <c r="DG552" s="10"/>
      <c r="DH552" s="10"/>
      <c r="DI552" s="10"/>
      <c r="DJ552" s="10"/>
      <c r="DK552" s="10"/>
      <c r="DL552" s="10"/>
      <c r="DM552" s="10"/>
      <c r="DN552" s="10"/>
      <c r="DO552" s="10"/>
      <c r="DP552" s="10"/>
      <c r="DQ552" s="10"/>
      <c r="DR552" s="10"/>
      <c r="DS552" s="10"/>
      <c r="DT552" s="10"/>
      <c r="DU552" s="10"/>
      <c r="DV552" s="10"/>
      <c r="DW552" s="10"/>
      <c r="DX552" s="10"/>
      <c r="DY552" s="10"/>
      <c r="DZ552" s="10"/>
      <c r="EA552" s="10"/>
      <c r="EB552" s="10"/>
      <c r="EC552" s="10"/>
      <c r="ED552" s="10"/>
      <c r="EE552" s="10"/>
      <c r="EF552" s="10"/>
      <c r="EG552" s="10"/>
      <c r="EH552" s="10"/>
      <c r="EI552" s="10"/>
      <c r="EJ552" s="10"/>
      <c r="EK552" s="10"/>
      <c r="EL552" s="10"/>
      <c r="EM552" s="10"/>
      <c r="EN552" s="10"/>
      <c r="EO552" s="10"/>
      <c r="EP552" s="10"/>
      <c r="EQ552" s="10"/>
    </row>
    <row r="553" spans="2:147" ht="18.75">
      <c r="B553" s="14"/>
      <c r="C553" s="32"/>
      <c r="D553" s="33"/>
      <c r="G553" s="14" t="s">
        <v>54</v>
      </c>
      <c r="H553" s="14" t="s">
        <v>4337</v>
      </c>
      <c r="I553" s="14" t="s">
        <v>4338</v>
      </c>
      <c r="L553" s="14" t="s">
        <v>1899</v>
      </c>
      <c r="M553" s="32">
        <v>78727</v>
      </c>
      <c r="N553" s="41">
        <v>1866</v>
      </c>
      <c r="O553" s="53">
        <v>117.8</v>
      </c>
      <c r="P553" s="31">
        <v>35006</v>
      </c>
      <c r="Q553" s="31">
        <v>35191</v>
      </c>
      <c r="R553" s="31"/>
      <c r="S553" s="32" t="s">
        <v>55</v>
      </c>
      <c r="T553" s="32" t="s">
        <v>56</v>
      </c>
      <c r="U553" s="32" t="s">
        <v>3338</v>
      </c>
      <c r="V553" s="32" t="s">
        <v>3555</v>
      </c>
      <c r="X553" s="43"/>
      <c r="Y553" s="44"/>
      <c r="Z553" s="43"/>
      <c r="AA553" s="8"/>
      <c r="AB553" s="6"/>
      <c r="AC553" s="8"/>
      <c r="AD553" s="8"/>
      <c r="AE553" s="8"/>
      <c r="AF553" s="36"/>
      <c r="AG553" s="8"/>
      <c r="AH553" s="6"/>
      <c r="AI553" s="10"/>
      <c r="AJ553" s="10"/>
      <c r="AK553" s="10"/>
      <c r="AL553" s="6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  <c r="BV553" s="10"/>
      <c r="BW553" s="10"/>
      <c r="BX553" s="10"/>
      <c r="BY553" s="10"/>
      <c r="BZ553" s="10"/>
      <c r="CA553" s="10"/>
      <c r="CB553" s="10"/>
      <c r="CC553" s="10"/>
      <c r="CD553" s="10"/>
      <c r="CE553" s="10"/>
      <c r="CF553" s="10"/>
      <c r="CG553" s="10"/>
      <c r="CH553" s="10"/>
      <c r="CI553" s="10"/>
      <c r="CJ553" s="10"/>
      <c r="CK553" s="10"/>
      <c r="CL553" s="10"/>
      <c r="CM553" s="10"/>
      <c r="CN553" s="10"/>
      <c r="CO553" s="10"/>
      <c r="CP553" s="10"/>
      <c r="CQ553" s="10"/>
      <c r="CR553" s="10"/>
      <c r="CS553" s="10"/>
      <c r="CT553" s="10"/>
      <c r="CU553" s="10"/>
      <c r="CV553" s="10"/>
      <c r="CW553" s="10"/>
      <c r="CX553" s="10"/>
      <c r="CY553" s="10"/>
      <c r="CZ553" s="10"/>
      <c r="DA553" s="10"/>
      <c r="DB553" s="10"/>
      <c r="DC553" s="10"/>
      <c r="DD553" s="10"/>
      <c r="DE553" s="10"/>
      <c r="DF553" s="10"/>
      <c r="DG553" s="10"/>
      <c r="DH553" s="10"/>
      <c r="DI553" s="10"/>
      <c r="DJ553" s="10"/>
      <c r="DK553" s="10"/>
      <c r="DL553" s="10"/>
      <c r="DM553" s="10"/>
      <c r="DN553" s="10"/>
      <c r="DO553" s="10"/>
      <c r="DP553" s="10"/>
      <c r="DQ553" s="10"/>
      <c r="DR553" s="10"/>
      <c r="DS553" s="10"/>
      <c r="DT553" s="10"/>
      <c r="DU553" s="10"/>
      <c r="DV553" s="10"/>
      <c r="DW553" s="10"/>
      <c r="DX553" s="10"/>
      <c r="DY553" s="10"/>
      <c r="DZ553" s="10"/>
      <c r="EA553" s="10"/>
      <c r="EB553" s="10"/>
      <c r="EC553" s="10"/>
      <c r="ED553" s="10"/>
      <c r="EE553" s="10"/>
      <c r="EF553" s="10"/>
      <c r="EG553" s="10"/>
      <c r="EH553" s="10"/>
      <c r="EI553" s="10"/>
      <c r="EJ553" s="10"/>
      <c r="EK553" s="10"/>
      <c r="EL553" s="10"/>
      <c r="EM553" s="10"/>
      <c r="EN553" s="10"/>
      <c r="EO553" s="10"/>
      <c r="EP553" s="10"/>
      <c r="EQ553" s="10"/>
    </row>
    <row r="554" spans="2:147" ht="18.75">
      <c r="B554" s="14"/>
      <c r="C554" s="32"/>
      <c r="D554" s="33"/>
      <c r="E554" s="132" t="s">
        <v>2974</v>
      </c>
      <c r="F554" s="14"/>
      <c r="G554" s="133" t="s">
        <v>3688</v>
      </c>
      <c r="H554" s="133" t="s">
        <v>2973</v>
      </c>
      <c r="I554" s="133" t="s">
        <v>3752</v>
      </c>
      <c r="J554" s="134">
        <v>3327192</v>
      </c>
      <c r="K554" s="134"/>
      <c r="L554" s="133"/>
      <c r="M554" s="134" t="s">
        <v>570</v>
      </c>
      <c r="N554" s="134">
        <v>298</v>
      </c>
      <c r="O554" s="142">
        <v>14.25</v>
      </c>
      <c r="P554" s="135">
        <v>39769</v>
      </c>
      <c r="Q554" s="135" t="s">
        <v>2277</v>
      </c>
      <c r="R554" s="134" t="s">
        <v>4365</v>
      </c>
      <c r="S554" s="134" t="s">
        <v>3536</v>
      </c>
      <c r="T554" s="32" t="s">
        <v>3537</v>
      </c>
      <c r="U554" s="32" t="s">
        <v>3338</v>
      </c>
      <c r="V554" s="32" t="s">
        <v>270</v>
      </c>
      <c r="X554" s="43"/>
      <c r="Y554" s="44"/>
      <c r="Z554" s="43"/>
      <c r="AA554" s="8"/>
      <c r="AB554" s="6"/>
      <c r="AC554" s="8"/>
      <c r="AD554" s="8"/>
      <c r="AE554" s="8"/>
      <c r="AF554" s="36"/>
      <c r="AG554" s="8"/>
      <c r="AH554" s="6"/>
      <c r="AI554" s="10"/>
      <c r="AJ554" s="10"/>
      <c r="AK554" s="10"/>
      <c r="AL554" s="6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10"/>
      <c r="BU554" s="10"/>
      <c r="BV554" s="10"/>
      <c r="BW554" s="10"/>
      <c r="BX554" s="10"/>
      <c r="BY554" s="10"/>
      <c r="BZ554" s="10"/>
      <c r="CA554" s="10"/>
      <c r="CB554" s="10"/>
      <c r="CC554" s="10"/>
      <c r="CD554" s="10"/>
      <c r="CE554" s="10"/>
      <c r="CF554" s="10"/>
      <c r="CG554" s="10"/>
      <c r="CH554" s="10"/>
      <c r="CI554" s="10"/>
      <c r="CJ554" s="10"/>
      <c r="CK554" s="10"/>
      <c r="CL554" s="10"/>
      <c r="CM554" s="10"/>
      <c r="CN554" s="10"/>
      <c r="CO554" s="10"/>
      <c r="CP554" s="10"/>
      <c r="CQ554" s="10"/>
      <c r="CR554" s="10"/>
      <c r="CS554" s="10"/>
      <c r="CT554" s="10"/>
      <c r="CU554" s="10"/>
      <c r="CV554" s="10"/>
      <c r="CW554" s="10"/>
      <c r="CX554" s="10"/>
      <c r="CY554" s="10"/>
      <c r="CZ554" s="10"/>
      <c r="DA554" s="10"/>
      <c r="DB554" s="10"/>
      <c r="DC554" s="10"/>
      <c r="DD554" s="10"/>
      <c r="DE554" s="10"/>
      <c r="DF554" s="10"/>
      <c r="DG554" s="10"/>
      <c r="DH554" s="10"/>
      <c r="DI554" s="10"/>
      <c r="DJ554" s="10"/>
      <c r="DK554" s="10"/>
      <c r="DL554" s="10"/>
      <c r="DM554" s="10"/>
      <c r="DN554" s="10"/>
      <c r="DO554" s="10"/>
      <c r="DP554" s="10"/>
      <c r="DQ554" s="10"/>
      <c r="DR554" s="10"/>
      <c r="DS554" s="10"/>
      <c r="DT554" s="10"/>
      <c r="DU554" s="10"/>
      <c r="DV554" s="10"/>
      <c r="DW554" s="10"/>
      <c r="DX554" s="10"/>
      <c r="DY554" s="10"/>
      <c r="DZ554" s="10"/>
      <c r="EA554" s="10"/>
      <c r="EB554" s="10"/>
      <c r="EC554" s="10"/>
      <c r="ED554" s="10"/>
      <c r="EE554" s="10"/>
      <c r="EF554" s="10"/>
      <c r="EG554" s="10"/>
      <c r="EH554" s="10"/>
      <c r="EI554" s="10"/>
      <c r="EJ554" s="10"/>
      <c r="EK554" s="10"/>
      <c r="EL554" s="10"/>
      <c r="EM554" s="10"/>
      <c r="EN554" s="10"/>
      <c r="EO554" s="10"/>
      <c r="EP554" s="10"/>
      <c r="EQ554" s="10"/>
    </row>
    <row r="555" spans="2:147" ht="18.75">
      <c r="B555" s="14"/>
      <c r="C555" s="32"/>
      <c r="D555" s="33"/>
      <c r="G555" s="14" t="s">
        <v>57</v>
      </c>
      <c r="H555" s="14" t="s">
        <v>2205</v>
      </c>
      <c r="I555" s="14" t="s">
        <v>2206</v>
      </c>
      <c r="L555" s="14" t="s">
        <v>1900</v>
      </c>
      <c r="M555" s="8">
        <v>78728</v>
      </c>
      <c r="N555" s="41">
        <v>284</v>
      </c>
      <c r="O555" s="53">
        <v>12.25</v>
      </c>
      <c r="P555" s="31">
        <v>34354</v>
      </c>
      <c r="Q555" s="31">
        <v>34500</v>
      </c>
      <c r="R555" s="31"/>
      <c r="S555" s="32" t="s">
        <v>4343</v>
      </c>
      <c r="T555" s="32" t="s">
        <v>2907</v>
      </c>
      <c r="U555" s="32" t="s">
        <v>3338</v>
      </c>
      <c r="V555" s="32" t="s">
        <v>3548</v>
      </c>
      <c r="X555" s="43"/>
      <c r="Y555" s="44"/>
      <c r="Z555" s="43"/>
      <c r="AA555" s="8"/>
      <c r="AB555" s="6"/>
      <c r="AC555" s="8"/>
      <c r="AD555" s="8"/>
      <c r="AE555" s="8"/>
      <c r="AF555" s="36"/>
      <c r="AG555" s="8"/>
      <c r="AH555" s="6"/>
      <c r="AI555" s="10"/>
      <c r="AJ555" s="10"/>
      <c r="AK555" s="10"/>
      <c r="AL555" s="6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  <c r="BR555" s="10"/>
      <c r="BS555" s="10"/>
      <c r="BT555" s="10"/>
      <c r="BU555" s="10"/>
      <c r="BV555" s="10"/>
      <c r="BW555" s="10"/>
      <c r="BX555" s="10"/>
      <c r="BY555" s="10"/>
      <c r="BZ555" s="10"/>
      <c r="CA555" s="10"/>
      <c r="CB555" s="10"/>
      <c r="CC555" s="10"/>
      <c r="CD555" s="10"/>
      <c r="CE555" s="10"/>
      <c r="CF555" s="10"/>
      <c r="CG555" s="10"/>
      <c r="CH555" s="10"/>
      <c r="CI555" s="10"/>
      <c r="CJ555" s="10"/>
      <c r="CK555" s="10"/>
      <c r="CL555" s="10"/>
      <c r="CM555" s="10"/>
      <c r="CN555" s="10"/>
      <c r="CO555" s="10"/>
      <c r="CP555" s="10"/>
      <c r="CQ555" s="10"/>
      <c r="CR555" s="10"/>
      <c r="CS555" s="10"/>
      <c r="CT555" s="10"/>
      <c r="CU555" s="10"/>
      <c r="CV555" s="10"/>
      <c r="CW555" s="10"/>
      <c r="CX555" s="10"/>
      <c r="CY555" s="10"/>
      <c r="CZ555" s="10"/>
      <c r="DA555" s="10"/>
      <c r="DB555" s="10"/>
      <c r="DC555" s="10"/>
      <c r="DD555" s="10"/>
      <c r="DE555" s="10"/>
      <c r="DF555" s="10"/>
      <c r="DG555" s="10"/>
      <c r="DH555" s="10"/>
      <c r="DI555" s="10"/>
      <c r="DJ555" s="10"/>
      <c r="DK555" s="10"/>
      <c r="DL555" s="10"/>
      <c r="DM555" s="10"/>
      <c r="DN555" s="10"/>
      <c r="DO555" s="10"/>
      <c r="DP555" s="10"/>
      <c r="DQ555" s="10"/>
      <c r="DR555" s="10"/>
      <c r="DS555" s="10"/>
      <c r="DT555" s="10"/>
      <c r="DU555" s="10"/>
      <c r="DV555" s="10"/>
      <c r="DW555" s="10"/>
      <c r="DX555" s="10"/>
      <c r="DY555" s="10"/>
      <c r="DZ555" s="10"/>
      <c r="EA555" s="10"/>
      <c r="EB555" s="10"/>
      <c r="EC555" s="10"/>
      <c r="ED555" s="10"/>
      <c r="EE555" s="10"/>
      <c r="EF555" s="10"/>
      <c r="EG555" s="10"/>
      <c r="EH555" s="10"/>
      <c r="EI555" s="10"/>
      <c r="EJ555" s="10"/>
      <c r="EK555" s="10"/>
      <c r="EL555" s="10"/>
      <c r="EM555" s="10"/>
      <c r="EN555" s="10"/>
      <c r="EO555" s="10"/>
      <c r="EP555" s="10"/>
      <c r="EQ555" s="10"/>
    </row>
    <row r="556" spans="2:147" ht="18.75">
      <c r="B556" s="14"/>
      <c r="C556" s="32"/>
      <c r="D556" s="33"/>
      <c r="E556" s="33">
        <v>172512</v>
      </c>
      <c r="G556" s="14" t="s">
        <v>1270</v>
      </c>
      <c r="H556" s="14" t="s">
        <v>1087</v>
      </c>
      <c r="I556" s="14" t="s">
        <v>134</v>
      </c>
      <c r="L556" s="14" t="s">
        <v>135</v>
      </c>
      <c r="M556" s="32">
        <v>78749</v>
      </c>
      <c r="N556" s="41">
        <v>300</v>
      </c>
      <c r="O556" s="53">
        <v>25.7</v>
      </c>
      <c r="P556" s="31">
        <v>36985</v>
      </c>
      <c r="Q556" s="31" t="s">
        <v>3616</v>
      </c>
      <c r="R556" s="32" t="s">
        <v>750</v>
      </c>
      <c r="S556" s="32" t="s">
        <v>1271</v>
      </c>
      <c r="T556" s="32" t="s">
        <v>1272</v>
      </c>
      <c r="U556" s="32" t="s">
        <v>3338</v>
      </c>
      <c r="V556" s="32" t="s">
        <v>1090</v>
      </c>
      <c r="X556" s="43"/>
      <c r="Y556" s="44"/>
      <c r="Z556" s="43"/>
      <c r="AA556" s="8"/>
      <c r="AB556" s="6"/>
      <c r="AC556" s="8"/>
      <c r="AD556" s="8"/>
      <c r="AE556" s="8"/>
      <c r="AF556" s="36"/>
      <c r="AG556" s="8"/>
      <c r="AH556" s="6"/>
      <c r="AI556" s="10"/>
      <c r="AJ556" s="10"/>
      <c r="AK556" s="10"/>
      <c r="AL556" s="6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R556" s="10"/>
      <c r="BS556" s="10"/>
      <c r="BT556" s="10"/>
      <c r="BU556" s="10"/>
      <c r="BV556" s="10"/>
      <c r="BW556" s="10"/>
      <c r="BX556" s="10"/>
      <c r="BY556" s="10"/>
      <c r="BZ556" s="10"/>
      <c r="CA556" s="10"/>
      <c r="CB556" s="10"/>
      <c r="CC556" s="10"/>
      <c r="CD556" s="10"/>
      <c r="CE556" s="10"/>
      <c r="CF556" s="10"/>
      <c r="CG556" s="10"/>
      <c r="CH556" s="10"/>
      <c r="CI556" s="10"/>
      <c r="CJ556" s="10"/>
      <c r="CK556" s="10"/>
      <c r="CL556" s="10"/>
      <c r="CM556" s="10"/>
      <c r="CN556" s="10"/>
      <c r="CO556" s="10"/>
      <c r="CP556" s="10"/>
      <c r="CQ556" s="10"/>
      <c r="CR556" s="10"/>
      <c r="CS556" s="10"/>
      <c r="CT556" s="10"/>
      <c r="CU556" s="10"/>
      <c r="CV556" s="10"/>
      <c r="CW556" s="10"/>
      <c r="CX556" s="10"/>
      <c r="CY556" s="10"/>
      <c r="CZ556" s="10"/>
      <c r="DA556" s="10"/>
      <c r="DB556" s="10"/>
      <c r="DC556" s="10"/>
      <c r="DD556" s="10"/>
      <c r="DE556" s="10"/>
      <c r="DF556" s="10"/>
      <c r="DG556" s="10"/>
      <c r="DH556" s="10"/>
      <c r="DI556" s="10"/>
      <c r="DJ556" s="10"/>
      <c r="DK556" s="10"/>
      <c r="DL556" s="10"/>
      <c r="DM556" s="10"/>
      <c r="DN556" s="10"/>
      <c r="DO556" s="10"/>
      <c r="DP556" s="10"/>
      <c r="DQ556" s="10"/>
      <c r="DR556" s="10"/>
      <c r="DS556" s="10"/>
      <c r="DT556" s="10"/>
      <c r="DU556" s="10"/>
      <c r="DV556" s="10"/>
      <c r="DW556" s="10"/>
      <c r="DX556" s="10"/>
      <c r="DY556" s="10"/>
      <c r="DZ556" s="10"/>
      <c r="EA556" s="10"/>
      <c r="EB556" s="10"/>
      <c r="EC556" s="10"/>
      <c r="ED556" s="10"/>
      <c r="EE556" s="10"/>
      <c r="EF556" s="10"/>
      <c r="EG556" s="10"/>
      <c r="EH556" s="10"/>
      <c r="EI556" s="10"/>
      <c r="EJ556" s="10"/>
      <c r="EK556" s="10"/>
      <c r="EL556" s="10"/>
      <c r="EM556" s="10"/>
      <c r="EN556" s="10"/>
      <c r="EO556" s="10"/>
      <c r="EP556" s="10"/>
      <c r="EQ556" s="10"/>
    </row>
    <row r="557" spans="2:147" ht="18.75">
      <c r="B557" s="14"/>
      <c r="C557" s="32"/>
      <c r="D557" s="33"/>
      <c r="E557" s="33">
        <v>10064586</v>
      </c>
      <c r="G557" s="14" t="s">
        <v>3675</v>
      </c>
      <c r="H557" s="14" t="s">
        <v>3676</v>
      </c>
      <c r="I557" s="14" t="s">
        <v>3677</v>
      </c>
      <c r="L557" s="35"/>
      <c r="M557" s="32" t="s">
        <v>540</v>
      </c>
      <c r="N557" s="93">
        <v>14</v>
      </c>
      <c r="O557" s="100">
        <v>0.224</v>
      </c>
      <c r="P557" s="59">
        <v>39316</v>
      </c>
      <c r="Q557" s="14"/>
      <c r="R557" s="94" t="s">
        <v>3093</v>
      </c>
      <c r="S557" s="94" t="s">
        <v>3606</v>
      </c>
      <c r="T557" s="32" t="s">
        <v>2166</v>
      </c>
      <c r="U557" s="32" t="s">
        <v>562</v>
      </c>
      <c r="V557" s="94" t="s">
        <v>4108</v>
      </c>
      <c r="X557" s="43"/>
      <c r="Y557" s="44"/>
      <c r="Z557" s="43"/>
      <c r="AA557" s="8"/>
      <c r="AB557" s="6"/>
      <c r="AC557" s="8"/>
      <c r="AD557" s="8"/>
      <c r="AE557" s="8"/>
      <c r="AF557" s="36"/>
      <c r="AG557" s="8"/>
      <c r="AH557" s="6"/>
      <c r="AI557" s="10"/>
      <c r="AJ557" s="10"/>
      <c r="AK557" s="10"/>
      <c r="AL557" s="6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  <c r="BT557" s="10"/>
      <c r="BU557" s="10"/>
      <c r="BV557" s="10"/>
      <c r="BW557" s="10"/>
      <c r="BX557" s="10"/>
      <c r="BY557" s="10"/>
      <c r="BZ557" s="10"/>
      <c r="CA557" s="10"/>
      <c r="CB557" s="10"/>
      <c r="CC557" s="10"/>
      <c r="CD557" s="10"/>
      <c r="CE557" s="10"/>
      <c r="CF557" s="10"/>
      <c r="CG557" s="10"/>
      <c r="CH557" s="10"/>
      <c r="CI557" s="10"/>
      <c r="CJ557" s="10"/>
      <c r="CK557" s="10"/>
      <c r="CL557" s="10"/>
      <c r="CM557" s="10"/>
      <c r="CN557" s="10"/>
      <c r="CO557" s="10"/>
      <c r="CP557" s="10"/>
      <c r="CQ557" s="10"/>
      <c r="CR557" s="10"/>
      <c r="CS557" s="10"/>
      <c r="CT557" s="10"/>
      <c r="CU557" s="10"/>
      <c r="CV557" s="10"/>
      <c r="CW557" s="10"/>
      <c r="CX557" s="10"/>
      <c r="CY557" s="10"/>
      <c r="CZ557" s="10"/>
      <c r="DA557" s="10"/>
      <c r="DB557" s="10"/>
      <c r="DC557" s="10"/>
      <c r="DD557" s="10"/>
      <c r="DE557" s="10"/>
      <c r="DF557" s="10"/>
      <c r="DG557" s="10"/>
      <c r="DH557" s="10"/>
      <c r="DI557" s="10"/>
      <c r="DJ557" s="10"/>
      <c r="DK557" s="10"/>
      <c r="DL557" s="10"/>
      <c r="DM557" s="10"/>
      <c r="DN557" s="10"/>
      <c r="DO557" s="10"/>
      <c r="DP557" s="10"/>
      <c r="DQ557" s="10"/>
      <c r="DR557" s="10"/>
      <c r="DS557" s="10"/>
      <c r="DT557" s="10"/>
      <c r="DU557" s="10"/>
      <c r="DV557" s="10"/>
      <c r="DW557" s="10"/>
      <c r="DX557" s="10"/>
      <c r="DY557" s="10"/>
      <c r="DZ557" s="10"/>
      <c r="EA557" s="10"/>
      <c r="EB557" s="10"/>
      <c r="EC557" s="10"/>
      <c r="ED557" s="10"/>
      <c r="EE557" s="10"/>
      <c r="EF557" s="10"/>
      <c r="EG557" s="10"/>
      <c r="EH557" s="10"/>
      <c r="EI557" s="10"/>
      <c r="EJ557" s="10"/>
      <c r="EK557" s="10"/>
      <c r="EL557" s="10"/>
      <c r="EM557" s="10"/>
      <c r="EN557" s="10"/>
      <c r="EO557" s="10"/>
      <c r="EP557" s="10"/>
      <c r="EQ557" s="10"/>
    </row>
    <row r="558" spans="2:147" ht="18.75">
      <c r="B558" s="14"/>
      <c r="C558" s="32"/>
      <c r="D558" s="33"/>
      <c r="E558" s="33">
        <v>192113</v>
      </c>
      <c r="G558" s="14" t="s">
        <v>4379</v>
      </c>
      <c r="H558" s="14" t="s">
        <v>2340</v>
      </c>
      <c r="I558" s="14" t="s">
        <v>2348</v>
      </c>
      <c r="L558" s="14" t="s">
        <v>4380</v>
      </c>
      <c r="M558" s="32">
        <v>78705</v>
      </c>
      <c r="N558" s="54">
        <v>24</v>
      </c>
      <c r="O558" s="53">
        <v>0.5</v>
      </c>
      <c r="P558" s="31">
        <v>37200</v>
      </c>
      <c r="Q558" s="31">
        <v>37368</v>
      </c>
      <c r="R558" s="32" t="s">
        <v>4375</v>
      </c>
      <c r="S558" s="32" t="s">
        <v>940</v>
      </c>
      <c r="T558" s="32" t="s">
        <v>4381</v>
      </c>
      <c r="U558" s="32" t="s">
        <v>3338</v>
      </c>
      <c r="V558" s="32" t="s">
        <v>4039</v>
      </c>
      <c r="X558" s="43"/>
      <c r="Y558" s="44"/>
      <c r="Z558" s="43"/>
      <c r="AA558" s="8"/>
      <c r="AB558" s="6"/>
      <c r="AC558" s="8"/>
      <c r="AD558" s="8"/>
      <c r="AE558" s="8"/>
      <c r="AF558" s="36">
        <f>AF532</f>
        <v>0</v>
      </c>
      <c r="AG558" s="8"/>
      <c r="AH558" s="6"/>
      <c r="AI558" s="10"/>
      <c r="AJ558" s="10"/>
      <c r="AK558" s="10"/>
      <c r="AL558" s="6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R558" s="10"/>
      <c r="BS558" s="10"/>
      <c r="BT558" s="10"/>
      <c r="BU558" s="10"/>
      <c r="BV558" s="10"/>
      <c r="BW558" s="10"/>
      <c r="BX558" s="10"/>
      <c r="BY558" s="10"/>
      <c r="BZ558" s="10"/>
      <c r="CA558" s="10"/>
      <c r="CB558" s="10"/>
      <c r="CC558" s="10"/>
      <c r="CD558" s="10"/>
      <c r="CE558" s="10"/>
      <c r="CF558" s="10"/>
      <c r="CG558" s="10"/>
      <c r="CH558" s="10"/>
      <c r="CI558" s="10"/>
      <c r="CJ558" s="10"/>
      <c r="CK558" s="10"/>
      <c r="CL558" s="10"/>
      <c r="CM558" s="10"/>
      <c r="CN558" s="10"/>
      <c r="CO558" s="10"/>
      <c r="CP558" s="10"/>
      <c r="CQ558" s="10"/>
      <c r="CR558" s="10"/>
      <c r="CS558" s="10"/>
      <c r="CT558" s="10"/>
      <c r="CU558" s="10"/>
      <c r="CV558" s="10"/>
      <c r="CW558" s="10"/>
      <c r="CX558" s="10"/>
      <c r="CY558" s="10"/>
      <c r="CZ558" s="10"/>
      <c r="DA558" s="10"/>
      <c r="DB558" s="10"/>
      <c r="DC558" s="10"/>
      <c r="DD558" s="10"/>
      <c r="DE558" s="10"/>
      <c r="DF558" s="10"/>
      <c r="DG558" s="10"/>
      <c r="DH558" s="10"/>
      <c r="DI558" s="10"/>
      <c r="DJ558" s="10"/>
      <c r="DK558" s="10"/>
      <c r="DL558" s="10"/>
      <c r="DM558" s="10"/>
      <c r="DN558" s="10"/>
      <c r="DO558" s="10"/>
      <c r="DP558" s="10"/>
      <c r="DQ558" s="10"/>
      <c r="DR558" s="10"/>
      <c r="DS558" s="10"/>
      <c r="DT558" s="10"/>
      <c r="DU558" s="10"/>
      <c r="DV558" s="10"/>
      <c r="DW558" s="10"/>
      <c r="DX558" s="10"/>
      <c r="DY558" s="10"/>
      <c r="DZ558" s="10"/>
      <c r="EA558" s="10"/>
      <c r="EB558" s="10"/>
      <c r="EC558" s="10"/>
      <c r="ED558" s="10"/>
      <c r="EE558" s="10"/>
      <c r="EF558" s="10"/>
      <c r="EG558" s="10"/>
      <c r="EH558" s="10"/>
      <c r="EI558" s="10"/>
      <c r="EJ558" s="10"/>
      <c r="EK558" s="10"/>
      <c r="EL558" s="10"/>
      <c r="EM558" s="10"/>
      <c r="EN558" s="10"/>
      <c r="EO558" s="10"/>
      <c r="EP558" s="10"/>
      <c r="EQ558" s="10"/>
    </row>
    <row r="559" spans="2:147" ht="18.75">
      <c r="B559" s="14"/>
      <c r="C559" s="32"/>
      <c r="D559" s="33"/>
      <c r="G559" s="14" t="s">
        <v>2207</v>
      </c>
      <c r="H559" s="14" t="s">
        <v>4344</v>
      </c>
      <c r="I559" s="14" t="s">
        <v>1496</v>
      </c>
      <c r="L559" s="14" t="s">
        <v>1816</v>
      </c>
      <c r="M559" s="32">
        <v>78730</v>
      </c>
      <c r="N559" s="41">
        <v>498</v>
      </c>
      <c r="O559" s="53">
        <v>39.450000000000003</v>
      </c>
      <c r="P559" s="31">
        <v>35488</v>
      </c>
      <c r="Q559" s="31">
        <v>35957</v>
      </c>
      <c r="R559" s="31"/>
      <c r="S559" s="32" t="s">
        <v>2208</v>
      </c>
      <c r="T559" s="32" t="s">
        <v>3342</v>
      </c>
      <c r="U559" s="32" t="s">
        <v>3338</v>
      </c>
      <c r="V559" s="32" t="s">
        <v>3560</v>
      </c>
      <c r="X559" s="43"/>
      <c r="Y559" s="44"/>
      <c r="Z559" s="43"/>
      <c r="AA559" s="8"/>
      <c r="AB559" s="6"/>
      <c r="AC559" s="8"/>
      <c r="AD559" s="8"/>
      <c r="AE559" s="8"/>
      <c r="AF559" s="36"/>
      <c r="AG559" s="8"/>
      <c r="AH559" s="6"/>
      <c r="AI559" s="10"/>
      <c r="AJ559" s="10"/>
      <c r="AK559" s="10"/>
      <c r="AL559" s="6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  <c r="BS559" s="10"/>
      <c r="BT559" s="10"/>
      <c r="BU559" s="10"/>
      <c r="BV559" s="10"/>
      <c r="BW559" s="10"/>
      <c r="BX559" s="10"/>
      <c r="BY559" s="10"/>
      <c r="BZ559" s="10"/>
      <c r="CA559" s="10"/>
      <c r="CB559" s="10"/>
      <c r="CC559" s="10"/>
      <c r="CD559" s="10"/>
      <c r="CE559" s="10"/>
      <c r="CF559" s="10"/>
      <c r="CG559" s="10"/>
      <c r="CH559" s="10"/>
      <c r="CI559" s="10"/>
      <c r="CJ559" s="10"/>
      <c r="CK559" s="10"/>
      <c r="CL559" s="10"/>
      <c r="CM559" s="10"/>
      <c r="CN559" s="10"/>
      <c r="CO559" s="10"/>
      <c r="CP559" s="10"/>
      <c r="CQ559" s="10"/>
      <c r="CR559" s="10"/>
      <c r="CS559" s="10"/>
      <c r="CT559" s="10"/>
      <c r="CU559" s="10"/>
      <c r="CV559" s="10"/>
      <c r="CW559" s="10"/>
      <c r="CX559" s="10"/>
      <c r="CY559" s="10"/>
      <c r="CZ559" s="10"/>
      <c r="DA559" s="10"/>
      <c r="DB559" s="10"/>
      <c r="DC559" s="10"/>
      <c r="DD559" s="10"/>
      <c r="DE559" s="10"/>
      <c r="DF559" s="10"/>
      <c r="DG559" s="10"/>
      <c r="DH559" s="10"/>
      <c r="DI559" s="10"/>
      <c r="DJ559" s="10"/>
      <c r="DK559" s="10"/>
      <c r="DL559" s="10"/>
      <c r="DM559" s="10"/>
      <c r="DN559" s="10"/>
      <c r="DO559" s="10"/>
      <c r="DP559" s="10"/>
      <c r="DQ559" s="10"/>
      <c r="DR559" s="10"/>
      <c r="DS559" s="10"/>
      <c r="DT559" s="10"/>
      <c r="DU559" s="10"/>
      <c r="DV559" s="10"/>
      <c r="DW559" s="10"/>
      <c r="DX559" s="10"/>
      <c r="DY559" s="10"/>
      <c r="DZ559" s="10"/>
      <c r="EA559" s="10"/>
      <c r="EB559" s="10"/>
      <c r="EC559" s="10"/>
      <c r="ED559" s="10"/>
      <c r="EE559" s="10"/>
      <c r="EF559" s="10"/>
      <c r="EG559" s="10"/>
      <c r="EH559" s="10"/>
      <c r="EI559" s="10"/>
      <c r="EJ559" s="10"/>
      <c r="EK559" s="10"/>
      <c r="EL559" s="10"/>
      <c r="EM559" s="10"/>
      <c r="EN559" s="10"/>
      <c r="EO559" s="10"/>
      <c r="EP559" s="10"/>
      <c r="EQ559" s="10"/>
    </row>
    <row r="560" spans="2:147" ht="18.75">
      <c r="B560" s="14"/>
      <c r="C560" s="32"/>
      <c r="D560" s="33"/>
      <c r="E560" s="60">
        <v>10018191</v>
      </c>
      <c r="G560" s="56" t="s">
        <v>730</v>
      </c>
      <c r="H560" s="56" t="s">
        <v>4080</v>
      </c>
      <c r="I560" s="56" t="s">
        <v>1457</v>
      </c>
      <c r="J560" s="93">
        <v>3308061</v>
      </c>
      <c r="K560" s="93"/>
      <c r="L560" s="56" t="s">
        <v>731</v>
      </c>
      <c r="M560" s="93">
        <v>78741</v>
      </c>
      <c r="N560" s="93">
        <v>142</v>
      </c>
      <c r="O560" s="100">
        <v>9.3330000000000002</v>
      </c>
      <c r="P560" s="59">
        <v>39171</v>
      </c>
      <c r="Q560" s="59">
        <v>39406</v>
      </c>
      <c r="R560" s="94" t="s">
        <v>2033</v>
      </c>
      <c r="S560" s="94" t="s">
        <v>3819</v>
      </c>
      <c r="T560" s="32" t="s">
        <v>3820</v>
      </c>
      <c r="U560" s="5" t="s">
        <v>2070</v>
      </c>
      <c r="V560" s="94" t="s">
        <v>2285</v>
      </c>
      <c r="X560" s="43"/>
      <c r="Y560" s="44"/>
      <c r="Z560" s="43"/>
      <c r="AA560" s="8"/>
      <c r="AB560" s="6"/>
      <c r="AC560" s="8"/>
      <c r="AD560" s="8"/>
      <c r="AE560" s="8"/>
      <c r="AF560" s="36"/>
      <c r="AG560" s="8"/>
      <c r="AH560" s="6"/>
      <c r="AI560" s="10"/>
      <c r="AJ560" s="10"/>
      <c r="AK560" s="10"/>
      <c r="AL560" s="6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  <c r="BR560" s="10"/>
      <c r="BS560" s="10"/>
      <c r="BT560" s="10"/>
      <c r="BU560" s="10"/>
      <c r="BV560" s="10"/>
      <c r="BW560" s="10"/>
      <c r="BX560" s="10"/>
      <c r="BY560" s="10"/>
      <c r="BZ560" s="10"/>
      <c r="CA560" s="10"/>
      <c r="CB560" s="10"/>
      <c r="CC560" s="10"/>
      <c r="CD560" s="10"/>
      <c r="CE560" s="10"/>
      <c r="CF560" s="10"/>
      <c r="CG560" s="10"/>
      <c r="CH560" s="10"/>
      <c r="CI560" s="10"/>
      <c r="CJ560" s="10"/>
      <c r="CK560" s="10"/>
      <c r="CL560" s="10"/>
      <c r="CM560" s="10"/>
      <c r="CN560" s="10"/>
      <c r="CO560" s="10"/>
      <c r="CP560" s="10"/>
      <c r="CQ560" s="10"/>
      <c r="CR560" s="10"/>
      <c r="CS560" s="10"/>
      <c r="CT560" s="10"/>
      <c r="CU560" s="10"/>
      <c r="CV560" s="10"/>
      <c r="CW560" s="10"/>
      <c r="CX560" s="10"/>
      <c r="CY560" s="10"/>
      <c r="CZ560" s="10"/>
      <c r="DA560" s="10"/>
      <c r="DB560" s="10"/>
      <c r="DC560" s="10"/>
      <c r="DD560" s="10"/>
      <c r="DE560" s="10"/>
      <c r="DF560" s="10"/>
      <c r="DG560" s="10"/>
      <c r="DH560" s="10"/>
      <c r="DI560" s="10"/>
      <c r="DJ560" s="10"/>
      <c r="DK560" s="10"/>
      <c r="DL560" s="10"/>
      <c r="DM560" s="10"/>
      <c r="DN560" s="10"/>
      <c r="DO560" s="10"/>
      <c r="DP560" s="10"/>
      <c r="DQ560" s="10"/>
      <c r="DR560" s="10"/>
      <c r="DS560" s="10"/>
      <c r="DT560" s="10"/>
      <c r="DU560" s="10"/>
      <c r="DV560" s="10"/>
      <c r="DW560" s="10"/>
      <c r="DX560" s="10"/>
      <c r="DY560" s="10"/>
      <c r="DZ560" s="10"/>
      <c r="EA560" s="10"/>
      <c r="EB560" s="10"/>
      <c r="EC560" s="10"/>
      <c r="ED560" s="10"/>
      <c r="EE560" s="10"/>
      <c r="EF560" s="10"/>
      <c r="EG560" s="10"/>
      <c r="EH560" s="10"/>
      <c r="EI560" s="10"/>
      <c r="EJ560" s="10"/>
      <c r="EK560" s="10"/>
      <c r="EL560" s="10"/>
      <c r="EM560" s="10"/>
      <c r="EN560" s="10"/>
      <c r="EO560" s="10"/>
      <c r="EP560" s="10"/>
      <c r="EQ560" s="10"/>
    </row>
    <row r="561" spans="1:147" ht="18.75">
      <c r="B561" s="14"/>
      <c r="C561" s="32"/>
      <c r="D561" s="33"/>
      <c r="E561" s="60">
        <v>282059</v>
      </c>
      <c r="G561" s="56" t="s">
        <v>3327</v>
      </c>
      <c r="H561" s="56" t="s">
        <v>2175</v>
      </c>
      <c r="I561" s="56" t="s">
        <v>130</v>
      </c>
      <c r="J561" s="93"/>
      <c r="K561" s="93"/>
      <c r="L561" s="56" t="s">
        <v>3328</v>
      </c>
      <c r="M561" s="32">
        <v>78730</v>
      </c>
      <c r="N561" s="62">
        <v>10</v>
      </c>
      <c r="O561" s="100">
        <v>3.3</v>
      </c>
      <c r="P561" s="59">
        <v>38583</v>
      </c>
      <c r="Q561" s="59">
        <v>38888</v>
      </c>
      <c r="R561" s="32" t="s">
        <v>1157</v>
      </c>
      <c r="S561" s="32" t="s">
        <v>4287</v>
      </c>
      <c r="T561" s="32" t="s">
        <v>1398</v>
      </c>
      <c r="U561" s="32" t="s">
        <v>562</v>
      </c>
      <c r="V561" s="32" t="s">
        <v>738</v>
      </c>
      <c r="X561" s="43"/>
      <c r="Y561" s="44"/>
      <c r="Z561" s="43"/>
      <c r="AA561" s="8"/>
      <c r="AB561" s="6"/>
      <c r="AC561" s="8"/>
      <c r="AD561" s="8"/>
      <c r="AE561" s="8"/>
      <c r="AF561" s="36"/>
      <c r="AG561" s="8"/>
      <c r="AH561" s="6"/>
      <c r="AI561" s="10"/>
      <c r="AJ561" s="10"/>
      <c r="AK561" s="10"/>
      <c r="AL561" s="6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  <c r="BT561" s="10"/>
      <c r="BU561" s="10"/>
      <c r="BV561" s="10"/>
      <c r="BW561" s="10"/>
      <c r="BX561" s="10"/>
      <c r="BY561" s="10"/>
      <c r="BZ561" s="10"/>
      <c r="CA561" s="10"/>
      <c r="CB561" s="10"/>
      <c r="CC561" s="10"/>
      <c r="CD561" s="10"/>
      <c r="CE561" s="10"/>
      <c r="CF561" s="10"/>
      <c r="CG561" s="10"/>
      <c r="CH561" s="10"/>
      <c r="CI561" s="10"/>
      <c r="CJ561" s="10"/>
      <c r="CK561" s="10"/>
      <c r="CL561" s="10"/>
      <c r="CM561" s="10"/>
      <c r="CN561" s="10"/>
      <c r="CO561" s="10"/>
      <c r="CP561" s="10"/>
      <c r="CQ561" s="10"/>
      <c r="CR561" s="10"/>
      <c r="CS561" s="10"/>
      <c r="CT561" s="10"/>
      <c r="CU561" s="10"/>
      <c r="CV561" s="10"/>
      <c r="CW561" s="10"/>
      <c r="CX561" s="10"/>
      <c r="CY561" s="10"/>
      <c r="CZ561" s="10"/>
      <c r="DA561" s="10"/>
      <c r="DB561" s="10"/>
      <c r="DC561" s="10"/>
      <c r="DD561" s="10"/>
      <c r="DE561" s="10"/>
      <c r="DF561" s="10"/>
      <c r="DG561" s="10"/>
      <c r="DH561" s="10"/>
      <c r="DI561" s="10"/>
      <c r="DJ561" s="10"/>
      <c r="DK561" s="10"/>
      <c r="DL561" s="10"/>
      <c r="DM561" s="10"/>
      <c r="DN561" s="10"/>
      <c r="DO561" s="10"/>
      <c r="DP561" s="10"/>
      <c r="DQ561" s="10"/>
      <c r="DR561" s="10"/>
      <c r="DS561" s="10"/>
      <c r="DT561" s="10"/>
      <c r="DU561" s="10"/>
      <c r="DV561" s="10"/>
      <c r="DW561" s="10"/>
      <c r="DX561" s="10"/>
      <c r="DY561" s="10"/>
      <c r="DZ561" s="10"/>
      <c r="EA561" s="10"/>
      <c r="EB561" s="10"/>
      <c r="EC561" s="10"/>
      <c r="ED561" s="10"/>
      <c r="EE561" s="10"/>
      <c r="EF561" s="10"/>
      <c r="EG561" s="10"/>
      <c r="EH561" s="10"/>
      <c r="EI561" s="10"/>
      <c r="EJ561" s="10"/>
      <c r="EK561" s="10"/>
      <c r="EL561" s="10"/>
      <c r="EM561" s="10"/>
      <c r="EN561" s="10"/>
      <c r="EO561" s="10"/>
      <c r="EP561" s="10"/>
      <c r="EQ561" s="10"/>
    </row>
    <row r="562" spans="1:147" ht="18.75">
      <c r="B562" s="50"/>
      <c r="C562" s="123"/>
      <c r="D562" s="33"/>
      <c r="E562" s="60">
        <v>296505</v>
      </c>
      <c r="G562" s="56" t="s">
        <v>1914</v>
      </c>
      <c r="H562" s="57" t="s">
        <v>2175</v>
      </c>
      <c r="I562" s="56" t="s">
        <v>3328</v>
      </c>
      <c r="J562" s="93">
        <v>72914</v>
      </c>
      <c r="K562" s="93"/>
      <c r="L562" s="56" t="s">
        <v>3328</v>
      </c>
      <c r="M562" s="93">
        <v>78730</v>
      </c>
      <c r="N562" s="93">
        <v>10</v>
      </c>
      <c r="O562" s="100">
        <v>3</v>
      </c>
      <c r="P562" s="59">
        <v>38856</v>
      </c>
      <c r="Q562" s="59">
        <v>39064</v>
      </c>
      <c r="R562" s="94" t="s">
        <v>1157</v>
      </c>
      <c r="S562" s="94" t="s">
        <v>4287</v>
      </c>
      <c r="T562" s="94" t="s">
        <v>1398</v>
      </c>
      <c r="U562" s="94" t="s">
        <v>914</v>
      </c>
      <c r="V562" s="32" t="s">
        <v>1829</v>
      </c>
      <c r="X562" s="43"/>
      <c r="Y562" s="44"/>
      <c r="Z562" s="43"/>
      <c r="AA562" s="8"/>
      <c r="AB562" s="6"/>
      <c r="AC562" s="8"/>
      <c r="AD562" s="8"/>
      <c r="AE562" s="8"/>
      <c r="AF562" s="36"/>
      <c r="AG562" s="8"/>
      <c r="AH562" s="6"/>
      <c r="AI562" s="10"/>
      <c r="AJ562" s="10"/>
      <c r="AK562" s="10"/>
      <c r="AL562" s="6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0"/>
      <c r="CB562" s="10"/>
      <c r="CC562" s="10"/>
      <c r="CD562" s="10"/>
      <c r="CE562" s="10"/>
      <c r="CF562" s="10"/>
      <c r="CG562" s="10"/>
      <c r="CH562" s="10"/>
      <c r="CI562" s="10"/>
      <c r="CJ562" s="10"/>
      <c r="CK562" s="10"/>
      <c r="CL562" s="10"/>
      <c r="CM562" s="10"/>
      <c r="CN562" s="10"/>
      <c r="CO562" s="10"/>
      <c r="CP562" s="10"/>
      <c r="CQ562" s="10"/>
      <c r="CR562" s="10"/>
      <c r="CS562" s="10"/>
      <c r="CT562" s="10"/>
      <c r="CU562" s="10"/>
      <c r="CV562" s="10"/>
      <c r="CW562" s="10"/>
      <c r="CX562" s="10"/>
      <c r="CY562" s="10"/>
      <c r="CZ562" s="10"/>
      <c r="DA562" s="10"/>
      <c r="DB562" s="10"/>
      <c r="DC562" s="10"/>
      <c r="DD562" s="10"/>
      <c r="DE562" s="10"/>
      <c r="DF562" s="10"/>
      <c r="DG562" s="10"/>
      <c r="DH562" s="10"/>
      <c r="DI562" s="10"/>
      <c r="DJ562" s="10"/>
      <c r="DK562" s="10"/>
      <c r="DL562" s="10"/>
      <c r="DM562" s="10"/>
      <c r="DN562" s="10"/>
      <c r="DO562" s="10"/>
      <c r="DP562" s="10"/>
      <c r="DQ562" s="10"/>
      <c r="DR562" s="10"/>
      <c r="DS562" s="10"/>
      <c r="DT562" s="10"/>
      <c r="DU562" s="10"/>
      <c r="DV562" s="10"/>
      <c r="DW562" s="10"/>
      <c r="DX562" s="10"/>
      <c r="DY562" s="10"/>
      <c r="DZ562" s="10"/>
      <c r="EA562" s="10"/>
      <c r="EB562" s="10"/>
      <c r="EC562" s="10"/>
      <c r="ED562" s="10"/>
      <c r="EE562" s="10"/>
      <c r="EF562" s="10"/>
      <c r="EG562" s="10"/>
      <c r="EH562" s="10"/>
      <c r="EI562" s="10"/>
      <c r="EJ562" s="10"/>
      <c r="EK562" s="10"/>
      <c r="EL562" s="10"/>
      <c r="EM562" s="10"/>
      <c r="EN562" s="10"/>
      <c r="EO562" s="10"/>
      <c r="EP562" s="10"/>
      <c r="EQ562" s="10"/>
    </row>
    <row r="563" spans="1:147" ht="18.75">
      <c r="B563" s="14"/>
      <c r="C563" s="32"/>
      <c r="D563" s="33"/>
      <c r="E563" s="132">
        <v>10814793</v>
      </c>
      <c r="F563" s="14"/>
      <c r="G563" s="133" t="s">
        <v>4539</v>
      </c>
      <c r="H563" s="133" t="s">
        <v>4561</v>
      </c>
      <c r="I563" s="133" t="s">
        <v>4538</v>
      </c>
      <c r="J563" s="134">
        <v>119157</v>
      </c>
      <c r="K563" s="14"/>
      <c r="M563" s="134" t="s">
        <v>547</v>
      </c>
      <c r="N563" s="32">
        <v>197</v>
      </c>
      <c r="O563" s="145">
        <v>0.99</v>
      </c>
      <c r="P563" s="135">
        <v>41138</v>
      </c>
      <c r="R563" s="32" t="s">
        <v>4520</v>
      </c>
      <c r="S563" s="134" t="s">
        <v>4562</v>
      </c>
      <c r="T563" s="134" t="s">
        <v>2249</v>
      </c>
      <c r="U563" s="32" t="s">
        <v>915</v>
      </c>
      <c r="V563" s="32" t="s">
        <v>4582</v>
      </c>
      <c r="X563" s="43"/>
      <c r="Y563" s="44"/>
      <c r="Z563" s="43"/>
      <c r="AA563" s="8"/>
      <c r="AB563" s="6"/>
      <c r="AC563" s="8"/>
      <c r="AD563" s="8"/>
      <c r="AE563" s="8"/>
      <c r="AF563" s="36"/>
      <c r="AG563" s="8"/>
      <c r="AH563" s="6"/>
      <c r="AI563" s="10"/>
      <c r="AJ563" s="10"/>
      <c r="AK563" s="10"/>
      <c r="AL563" s="6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  <c r="CF563" s="10"/>
      <c r="CG563" s="10"/>
      <c r="CH563" s="10"/>
      <c r="CI563" s="10"/>
      <c r="CJ563" s="10"/>
      <c r="CK563" s="10"/>
      <c r="CL563" s="10"/>
      <c r="CM563" s="10"/>
      <c r="CN563" s="10"/>
      <c r="CO563" s="10"/>
      <c r="CP563" s="10"/>
      <c r="CQ563" s="10"/>
      <c r="CR563" s="10"/>
      <c r="CS563" s="10"/>
      <c r="CT563" s="10"/>
      <c r="CU563" s="10"/>
      <c r="CV563" s="10"/>
      <c r="CW563" s="10"/>
      <c r="CX563" s="10"/>
      <c r="CY563" s="10"/>
      <c r="CZ563" s="10"/>
      <c r="DA563" s="10"/>
      <c r="DB563" s="10"/>
      <c r="DC563" s="10"/>
      <c r="DD563" s="10"/>
      <c r="DE563" s="10"/>
      <c r="DF563" s="10"/>
      <c r="DG563" s="10"/>
      <c r="DH563" s="10"/>
      <c r="DI563" s="10"/>
      <c r="DJ563" s="10"/>
      <c r="DK563" s="10"/>
      <c r="DL563" s="10"/>
      <c r="DM563" s="10"/>
      <c r="DN563" s="10"/>
      <c r="DO563" s="10"/>
      <c r="DP563" s="10"/>
      <c r="DQ563" s="10"/>
      <c r="DR563" s="10"/>
      <c r="DS563" s="10"/>
      <c r="DT563" s="10"/>
      <c r="DU563" s="10"/>
      <c r="DV563" s="10"/>
      <c r="DW563" s="10"/>
      <c r="DX563" s="10"/>
      <c r="DY563" s="10"/>
      <c r="DZ563" s="10"/>
      <c r="EA563" s="10"/>
      <c r="EB563" s="10"/>
      <c r="EC563" s="10"/>
      <c r="ED563" s="10"/>
      <c r="EE563" s="10"/>
      <c r="EF563" s="10"/>
      <c r="EG563" s="10"/>
      <c r="EH563" s="10"/>
      <c r="EI563" s="10"/>
      <c r="EJ563" s="10"/>
      <c r="EK563" s="10"/>
      <c r="EL563" s="10"/>
      <c r="EM563" s="10"/>
      <c r="EN563" s="10"/>
      <c r="EO563" s="10"/>
      <c r="EP563" s="10"/>
      <c r="EQ563" s="10"/>
    </row>
    <row r="564" spans="1:147" ht="18.75">
      <c r="B564" s="14"/>
      <c r="C564" s="32"/>
      <c r="D564" s="33"/>
      <c r="E564" s="33">
        <v>10085319</v>
      </c>
      <c r="G564" s="14" t="s">
        <v>2795</v>
      </c>
      <c r="H564" s="14" t="s">
        <v>2796</v>
      </c>
      <c r="I564" s="14" t="s">
        <v>2797</v>
      </c>
      <c r="L564" s="59"/>
      <c r="M564" s="32" t="s">
        <v>4110</v>
      </c>
      <c r="N564" s="32">
        <v>47</v>
      </c>
      <c r="O564" s="122">
        <v>8</v>
      </c>
      <c r="P564" s="59">
        <v>39381</v>
      </c>
      <c r="Q564" s="14"/>
      <c r="R564" s="94" t="s">
        <v>4365</v>
      </c>
      <c r="S564" s="94" t="s">
        <v>4014</v>
      </c>
      <c r="T564" s="32" t="s">
        <v>4015</v>
      </c>
      <c r="U564" s="32" t="s">
        <v>562</v>
      </c>
      <c r="V564" s="32" t="s">
        <v>2317</v>
      </c>
      <c r="X564" s="43"/>
      <c r="Y564" s="44"/>
      <c r="Z564" s="43"/>
      <c r="AA564" s="8"/>
      <c r="AB564" s="6"/>
      <c r="AC564" s="8"/>
      <c r="AD564" s="8"/>
      <c r="AE564" s="8"/>
      <c r="AF564" s="36"/>
      <c r="AG564" s="8"/>
      <c r="AH564" s="6"/>
      <c r="AI564" s="10"/>
      <c r="AJ564" s="10"/>
      <c r="AK564" s="10"/>
      <c r="AL564" s="6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  <c r="CE564" s="10"/>
      <c r="CF564" s="10"/>
      <c r="CG564" s="10"/>
      <c r="CH564" s="10"/>
      <c r="CI564" s="10"/>
      <c r="CJ564" s="10"/>
      <c r="CK564" s="10"/>
      <c r="CL564" s="10"/>
      <c r="CM564" s="10"/>
      <c r="CN564" s="10"/>
      <c r="CO564" s="10"/>
      <c r="CP564" s="10"/>
      <c r="CQ564" s="10"/>
      <c r="CR564" s="10"/>
      <c r="CS564" s="10"/>
      <c r="CT564" s="10"/>
      <c r="CU564" s="10"/>
      <c r="CV564" s="10"/>
      <c r="CW564" s="10"/>
      <c r="CX564" s="10"/>
      <c r="CY564" s="10"/>
      <c r="CZ564" s="10"/>
      <c r="DA564" s="10"/>
      <c r="DB564" s="10"/>
      <c r="DC564" s="10"/>
      <c r="DD564" s="10"/>
      <c r="DE564" s="10"/>
      <c r="DF564" s="10"/>
      <c r="DG564" s="10"/>
      <c r="DH564" s="10"/>
      <c r="DI564" s="10"/>
      <c r="DJ564" s="10"/>
      <c r="DK564" s="10"/>
      <c r="DL564" s="10"/>
      <c r="DM564" s="10"/>
      <c r="DN564" s="10"/>
      <c r="DO564" s="10"/>
      <c r="DP564" s="10"/>
      <c r="DQ564" s="10"/>
      <c r="DR564" s="10"/>
      <c r="DS564" s="10"/>
      <c r="DT564" s="10"/>
      <c r="DU564" s="10"/>
      <c r="DV564" s="10"/>
      <c r="DW564" s="10"/>
      <c r="DX564" s="10"/>
      <c r="DY564" s="10"/>
      <c r="DZ564" s="10"/>
      <c r="EA564" s="10"/>
      <c r="EB564" s="10"/>
      <c r="EC564" s="10"/>
      <c r="ED564" s="10"/>
      <c r="EE564" s="10"/>
      <c r="EF564" s="10"/>
      <c r="EG564" s="10"/>
      <c r="EH564" s="10"/>
      <c r="EI564" s="10"/>
      <c r="EJ564" s="10"/>
      <c r="EK564" s="10"/>
      <c r="EL564" s="10"/>
      <c r="EM564" s="10"/>
      <c r="EN564" s="10"/>
      <c r="EO564" s="10"/>
      <c r="EP564" s="10"/>
      <c r="EQ564" s="10"/>
    </row>
    <row r="565" spans="1:147" ht="18.75">
      <c r="A565" s="138"/>
      <c r="B565" s="14"/>
      <c r="C565" s="137"/>
      <c r="D565" s="33"/>
      <c r="E565" s="132">
        <v>10148641</v>
      </c>
      <c r="F565" s="14"/>
      <c r="G565" s="133" t="s">
        <v>3742</v>
      </c>
      <c r="H565" s="133" t="s">
        <v>2796</v>
      </c>
      <c r="I565" s="133" t="s">
        <v>2797</v>
      </c>
      <c r="J565" s="134">
        <v>3325181</v>
      </c>
      <c r="K565" s="134"/>
      <c r="L565" s="133"/>
      <c r="M565" s="134" t="s">
        <v>4110</v>
      </c>
      <c r="N565" s="134">
        <v>45</v>
      </c>
      <c r="O565" s="142">
        <v>5.83</v>
      </c>
      <c r="P565" s="135">
        <v>39582</v>
      </c>
      <c r="R565" s="134" t="s">
        <v>4365</v>
      </c>
      <c r="S565" s="134" t="s">
        <v>2272</v>
      </c>
      <c r="T565" s="32" t="s">
        <v>2250</v>
      </c>
      <c r="U565" s="134" t="s">
        <v>562</v>
      </c>
      <c r="V565" s="32" t="s">
        <v>270</v>
      </c>
      <c r="X565" s="43"/>
      <c r="Y565" s="44"/>
      <c r="Z565" s="43"/>
      <c r="AA565" s="8"/>
      <c r="AB565" s="6"/>
      <c r="AC565" s="8"/>
      <c r="AD565" s="8"/>
      <c r="AE565" s="8"/>
      <c r="AF565" s="36"/>
      <c r="AG565" s="8"/>
      <c r="AH565" s="6"/>
      <c r="AI565" s="10"/>
      <c r="AJ565" s="10"/>
      <c r="AK565" s="10"/>
      <c r="AL565" s="6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  <c r="BT565" s="10"/>
      <c r="BU565" s="10"/>
      <c r="BV565" s="10"/>
      <c r="BW565" s="10"/>
      <c r="BX565" s="10"/>
      <c r="BY565" s="10"/>
      <c r="BZ565" s="10"/>
      <c r="CA565" s="10"/>
      <c r="CB565" s="10"/>
      <c r="CC565" s="10"/>
      <c r="CD565" s="10"/>
      <c r="CE565" s="10"/>
      <c r="CF565" s="10"/>
      <c r="CG565" s="10"/>
      <c r="CH565" s="10"/>
      <c r="CI565" s="10"/>
      <c r="CJ565" s="10"/>
      <c r="CK565" s="10"/>
      <c r="CL565" s="10"/>
      <c r="CM565" s="10"/>
      <c r="CN565" s="10"/>
      <c r="CO565" s="10"/>
      <c r="CP565" s="10"/>
      <c r="CQ565" s="10"/>
      <c r="CR565" s="10"/>
      <c r="CS565" s="10"/>
      <c r="CT565" s="10"/>
      <c r="CU565" s="10"/>
      <c r="CV565" s="10"/>
      <c r="CW565" s="10"/>
      <c r="CX565" s="10"/>
      <c r="CY565" s="10"/>
      <c r="CZ565" s="10"/>
      <c r="DA565" s="10"/>
      <c r="DB565" s="10"/>
      <c r="DC565" s="10"/>
      <c r="DD565" s="10"/>
      <c r="DE565" s="10"/>
      <c r="DF565" s="10"/>
      <c r="DG565" s="10"/>
      <c r="DH565" s="10"/>
      <c r="DI565" s="10"/>
      <c r="DJ565" s="10"/>
      <c r="DK565" s="10"/>
      <c r="DL565" s="10"/>
      <c r="DM565" s="10"/>
      <c r="DN565" s="10"/>
      <c r="DO565" s="10"/>
      <c r="DP565" s="10"/>
      <c r="DQ565" s="10"/>
      <c r="DR565" s="10"/>
      <c r="DS565" s="10"/>
      <c r="DT565" s="10"/>
      <c r="DU565" s="10"/>
      <c r="DV565" s="10"/>
      <c r="DW565" s="10"/>
      <c r="DX565" s="10"/>
      <c r="DY565" s="10"/>
      <c r="DZ565" s="10"/>
      <c r="EA565" s="10"/>
      <c r="EB565" s="10"/>
      <c r="EC565" s="10"/>
      <c r="ED565" s="10"/>
      <c r="EE565" s="10"/>
      <c r="EF565" s="10"/>
      <c r="EG565" s="10"/>
      <c r="EH565" s="10"/>
      <c r="EI565" s="10"/>
      <c r="EJ565" s="10"/>
      <c r="EK565" s="10"/>
      <c r="EL565" s="10"/>
      <c r="EM565" s="10"/>
      <c r="EN565" s="10"/>
      <c r="EO565" s="10"/>
      <c r="EP565" s="10"/>
      <c r="EQ565" s="10"/>
    </row>
    <row r="566" spans="1:147" ht="18.75">
      <c r="B566" s="14"/>
      <c r="C566" s="32"/>
      <c r="D566" s="33"/>
      <c r="E566" s="132">
        <v>10567945</v>
      </c>
      <c r="F566" s="14"/>
      <c r="G566" s="133" t="s">
        <v>3147</v>
      </c>
      <c r="H566" s="133" t="s">
        <v>2796</v>
      </c>
      <c r="I566" s="133" t="s">
        <v>3146</v>
      </c>
      <c r="J566" s="134">
        <v>3325181</v>
      </c>
      <c r="K566" s="14"/>
      <c r="M566" s="134" t="s">
        <v>4110</v>
      </c>
      <c r="N566" s="32">
        <v>35</v>
      </c>
      <c r="O566" s="136">
        <v>4.72</v>
      </c>
      <c r="P566" s="135">
        <v>40634</v>
      </c>
      <c r="Q566" s="135">
        <v>40875</v>
      </c>
      <c r="R566" s="32" t="s">
        <v>4112</v>
      </c>
      <c r="S566" s="134" t="s">
        <v>523</v>
      </c>
      <c r="T566" s="134" t="s">
        <v>2355</v>
      </c>
      <c r="U566" s="134" t="s">
        <v>914</v>
      </c>
      <c r="V566" s="32" t="s">
        <v>2582</v>
      </c>
      <c r="X566" s="43"/>
      <c r="Y566" s="44"/>
      <c r="Z566" s="43"/>
      <c r="AA566" s="8"/>
      <c r="AB566" s="6"/>
      <c r="AC566" s="8"/>
      <c r="AD566" s="8"/>
      <c r="AE566" s="8"/>
      <c r="AF566" s="36"/>
      <c r="AG566" s="8"/>
      <c r="AH566" s="6"/>
      <c r="AI566" s="10"/>
      <c r="AJ566" s="10"/>
      <c r="AK566" s="10"/>
      <c r="AL566" s="6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  <c r="BT566" s="10"/>
      <c r="BU566" s="10"/>
      <c r="BV566" s="10"/>
      <c r="BW566" s="10"/>
      <c r="BX566" s="10"/>
      <c r="BY566" s="10"/>
      <c r="BZ566" s="10"/>
      <c r="CA566" s="10"/>
      <c r="CB566" s="10"/>
      <c r="CC566" s="10"/>
      <c r="CD566" s="10"/>
      <c r="CE566" s="10"/>
      <c r="CF566" s="10"/>
      <c r="CG566" s="10"/>
      <c r="CH566" s="10"/>
      <c r="CI566" s="10"/>
      <c r="CJ566" s="10"/>
      <c r="CK566" s="10"/>
      <c r="CL566" s="10"/>
      <c r="CM566" s="10"/>
      <c r="CN566" s="10"/>
      <c r="CO566" s="10"/>
      <c r="CP566" s="10"/>
      <c r="CQ566" s="10"/>
      <c r="CR566" s="10"/>
      <c r="CS566" s="10"/>
      <c r="CT566" s="10"/>
      <c r="CU566" s="10"/>
      <c r="CV566" s="10"/>
      <c r="CW566" s="10"/>
      <c r="CX566" s="10"/>
      <c r="CY566" s="10"/>
      <c r="CZ566" s="10"/>
      <c r="DA566" s="10"/>
      <c r="DB566" s="10"/>
      <c r="DC566" s="10"/>
      <c r="DD566" s="10"/>
      <c r="DE566" s="10"/>
      <c r="DF566" s="10"/>
      <c r="DG566" s="10"/>
      <c r="DH566" s="10"/>
      <c r="DI566" s="10"/>
      <c r="DJ566" s="10"/>
      <c r="DK566" s="10"/>
      <c r="DL566" s="10"/>
      <c r="DM566" s="10"/>
      <c r="DN566" s="10"/>
      <c r="DO566" s="10"/>
      <c r="DP566" s="10"/>
      <c r="DQ566" s="10"/>
      <c r="DR566" s="10"/>
      <c r="DS566" s="10"/>
      <c r="DT566" s="10"/>
      <c r="DU566" s="10"/>
      <c r="DV566" s="10"/>
      <c r="DW566" s="10"/>
      <c r="DX566" s="10"/>
      <c r="DY566" s="10"/>
      <c r="DZ566" s="10"/>
      <c r="EA566" s="10"/>
      <c r="EB566" s="10"/>
      <c r="EC566" s="10"/>
      <c r="ED566" s="10"/>
      <c r="EE566" s="10"/>
      <c r="EF566" s="10"/>
      <c r="EG566" s="10"/>
      <c r="EH566" s="10"/>
      <c r="EI566" s="10"/>
      <c r="EJ566" s="10"/>
      <c r="EK566" s="10"/>
      <c r="EL566" s="10"/>
      <c r="EM566" s="10"/>
      <c r="EN566" s="10"/>
      <c r="EO566" s="10"/>
      <c r="EP566" s="10"/>
      <c r="EQ566" s="10"/>
    </row>
    <row r="567" spans="1:147" ht="18.75">
      <c r="B567" s="14"/>
      <c r="C567" s="32"/>
      <c r="D567" s="33"/>
      <c r="E567" s="33">
        <v>192505</v>
      </c>
      <c r="G567" s="14" t="s">
        <v>4382</v>
      </c>
      <c r="H567" s="14" t="s">
        <v>3647</v>
      </c>
      <c r="I567" s="14" t="s">
        <v>1818</v>
      </c>
      <c r="L567" s="14" t="s">
        <v>1428</v>
      </c>
      <c r="M567" s="32">
        <v>78741</v>
      </c>
      <c r="N567" s="32">
        <v>240</v>
      </c>
      <c r="O567" s="53">
        <v>14.5</v>
      </c>
      <c r="P567" s="31">
        <v>37203</v>
      </c>
      <c r="Q567" s="31">
        <v>37236</v>
      </c>
      <c r="R567" s="32" t="s">
        <v>4367</v>
      </c>
      <c r="S567" s="32" t="s">
        <v>2090</v>
      </c>
      <c r="T567" s="32" t="s">
        <v>1429</v>
      </c>
      <c r="U567" s="32" t="s">
        <v>3338</v>
      </c>
      <c r="V567" s="32" t="s">
        <v>4039</v>
      </c>
      <c r="X567" s="43"/>
      <c r="Y567" s="44"/>
      <c r="Z567" s="43"/>
      <c r="AA567" s="8"/>
      <c r="AB567" s="6"/>
      <c r="AC567" s="8"/>
      <c r="AD567" s="8"/>
      <c r="AE567" s="8"/>
      <c r="AF567" s="36"/>
      <c r="AG567" s="8"/>
      <c r="AH567" s="6"/>
      <c r="AI567" s="10"/>
      <c r="AJ567" s="10"/>
      <c r="AK567" s="10"/>
      <c r="AL567" s="6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  <c r="BX567" s="10"/>
      <c r="BY567" s="10"/>
      <c r="BZ567" s="10"/>
      <c r="CA567" s="10"/>
      <c r="CB567" s="10"/>
      <c r="CC567" s="10"/>
      <c r="CD567" s="10"/>
      <c r="CE567" s="10"/>
      <c r="CF567" s="10"/>
      <c r="CG567" s="10"/>
      <c r="CH567" s="10"/>
      <c r="CI567" s="10"/>
      <c r="CJ567" s="10"/>
      <c r="CK567" s="10"/>
      <c r="CL567" s="10"/>
      <c r="CM567" s="10"/>
      <c r="CN567" s="10"/>
      <c r="CO567" s="10"/>
      <c r="CP567" s="10"/>
      <c r="CQ567" s="10"/>
      <c r="CR567" s="10"/>
      <c r="CS567" s="10"/>
      <c r="CT567" s="10"/>
      <c r="CU567" s="10"/>
      <c r="CV567" s="10"/>
      <c r="CW567" s="10"/>
      <c r="CX567" s="10"/>
      <c r="CY567" s="10"/>
      <c r="CZ567" s="10"/>
      <c r="DA567" s="10"/>
      <c r="DB567" s="10"/>
      <c r="DC567" s="10"/>
      <c r="DD567" s="10"/>
      <c r="DE567" s="10"/>
      <c r="DF567" s="10"/>
      <c r="DG567" s="10"/>
      <c r="DH567" s="10"/>
      <c r="DI567" s="10"/>
      <c r="DJ567" s="10"/>
      <c r="DK567" s="10"/>
      <c r="DL567" s="10"/>
      <c r="DM567" s="10"/>
      <c r="DN567" s="10"/>
      <c r="DO567" s="10"/>
      <c r="DP567" s="10"/>
      <c r="DQ567" s="10"/>
      <c r="DR567" s="10"/>
      <c r="DS567" s="10"/>
      <c r="DT567" s="10"/>
      <c r="DU567" s="10"/>
      <c r="DV567" s="10"/>
      <c r="DW567" s="10"/>
      <c r="DX567" s="10"/>
      <c r="DY567" s="10"/>
      <c r="DZ567" s="10"/>
      <c r="EA567" s="10"/>
      <c r="EB567" s="10"/>
      <c r="EC567" s="10"/>
      <c r="ED567" s="10"/>
      <c r="EE567" s="10"/>
      <c r="EF567" s="10"/>
      <c r="EG567" s="10"/>
      <c r="EH567" s="10"/>
      <c r="EI567" s="10"/>
      <c r="EJ567" s="10"/>
      <c r="EK567" s="10"/>
      <c r="EL567" s="10"/>
      <c r="EM567" s="10"/>
      <c r="EN567" s="10"/>
      <c r="EO567" s="10"/>
      <c r="EP567" s="10"/>
      <c r="EQ567" s="10"/>
    </row>
    <row r="568" spans="1:147" ht="18.75">
      <c r="B568" s="14"/>
      <c r="C568" s="32"/>
      <c r="D568" s="33"/>
      <c r="E568" s="58" t="s">
        <v>1524</v>
      </c>
      <c r="G568" s="56" t="s">
        <v>1253</v>
      </c>
      <c r="H568" s="56" t="s">
        <v>1525</v>
      </c>
      <c r="I568" s="56" t="s">
        <v>2968</v>
      </c>
      <c r="J568" s="93">
        <v>753806</v>
      </c>
      <c r="K568" s="93"/>
      <c r="L568" s="56" t="s">
        <v>2968</v>
      </c>
      <c r="M568" s="93">
        <v>78704</v>
      </c>
      <c r="N568" s="93">
        <v>450</v>
      </c>
      <c r="O568" s="100">
        <v>3.8889999999999998</v>
      </c>
      <c r="P568" s="59">
        <v>38882</v>
      </c>
      <c r="Q568" s="56"/>
      <c r="R568" s="32" t="s">
        <v>1615</v>
      </c>
      <c r="S568" s="94" t="s">
        <v>4287</v>
      </c>
      <c r="T568" s="94" t="s">
        <v>1398</v>
      </c>
      <c r="U568" s="94" t="s">
        <v>2070</v>
      </c>
      <c r="V568" s="32" t="s">
        <v>1829</v>
      </c>
      <c r="X568" s="43"/>
      <c r="Y568" s="44"/>
      <c r="Z568" s="43"/>
      <c r="AA568" s="8"/>
      <c r="AB568" s="6"/>
      <c r="AC568" s="8"/>
      <c r="AD568" s="8"/>
      <c r="AE568" s="8"/>
      <c r="AF568" s="36"/>
      <c r="AG568" s="8"/>
      <c r="AH568" s="6"/>
      <c r="AI568" s="10"/>
      <c r="AJ568" s="10"/>
      <c r="AK568" s="10"/>
      <c r="AL568" s="6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  <c r="BT568" s="10"/>
      <c r="BU568" s="10"/>
      <c r="BV568" s="10"/>
      <c r="BW568" s="10"/>
      <c r="BX568" s="10"/>
      <c r="BY568" s="10"/>
      <c r="BZ568" s="10"/>
      <c r="CA568" s="10"/>
      <c r="CB568" s="10"/>
      <c r="CC568" s="10"/>
      <c r="CD568" s="10"/>
      <c r="CE568" s="10"/>
      <c r="CF568" s="10"/>
      <c r="CG568" s="10"/>
      <c r="CH568" s="10"/>
      <c r="CI568" s="10"/>
      <c r="CJ568" s="10"/>
      <c r="CK568" s="10"/>
      <c r="CL568" s="10"/>
      <c r="CM568" s="10"/>
      <c r="CN568" s="10"/>
      <c r="CO568" s="10"/>
      <c r="CP568" s="10"/>
      <c r="CQ568" s="10"/>
      <c r="CR568" s="10"/>
      <c r="CS568" s="10"/>
      <c r="CT568" s="10"/>
      <c r="CU568" s="10"/>
      <c r="CV568" s="10"/>
      <c r="CW568" s="10"/>
      <c r="CX568" s="10"/>
      <c r="CY568" s="10"/>
      <c r="CZ568" s="10"/>
      <c r="DA568" s="10"/>
      <c r="DB568" s="10"/>
      <c r="DC568" s="10"/>
      <c r="DD568" s="10"/>
      <c r="DE568" s="10"/>
      <c r="DF568" s="10"/>
      <c r="DG568" s="10"/>
      <c r="DH568" s="10"/>
      <c r="DI568" s="10"/>
      <c r="DJ568" s="10"/>
      <c r="DK568" s="10"/>
      <c r="DL568" s="10"/>
      <c r="DM568" s="10"/>
      <c r="DN568" s="10"/>
      <c r="DO568" s="10"/>
      <c r="DP568" s="10"/>
      <c r="DQ568" s="10"/>
      <c r="DR568" s="10"/>
      <c r="DS568" s="10"/>
      <c r="DT568" s="10"/>
      <c r="DU568" s="10"/>
      <c r="DV568" s="10"/>
      <c r="DW568" s="10"/>
      <c r="DX568" s="10"/>
      <c r="DY568" s="10"/>
      <c r="DZ568" s="10"/>
      <c r="EA568" s="10"/>
      <c r="EB568" s="10"/>
      <c r="EC568" s="10"/>
      <c r="ED568" s="10"/>
      <c r="EE568" s="10"/>
      <c r="EF568" s="10"/>
      <c r="EG568" s="10"/>
      <c r="EH568" s="10"/>
      <c r="EI568" s="10"/>
      <c r="EJ568" s="10"/>
      <c r="EK568" s="10"/>
      <c r="EL568" s="10"/>
      <c r="EM568" s="10"/>
      <c r="EN568" s="10"/>
      <c r="EO568" s="10"/>
      <c r="EP568" s="10"/>
      <c r="EQ568" s="10"/>
    </row>
    <row r="569" spans="1:147" ht="18.75">
      <c r="B569" s="14"/>
      <c r="C569" s="32"/>
      <c r="D569" s="33"/>
      <c r="E569" s="132">
        <v>10580817</v>
      </c>
      <c r="F569" s="14"/>
      <c r="G569" s="133" t="s">
        <v>201</v>
      </c>
      <c r="H569" s="133" t="s">
        <v>202</v>
      </c>
      <c r="I569" s="133" t="s">
        <v>200</v>
      </c>
      <c r="J569" s="134">
        <v>3327155</v>
      </c>
      <c r="K569" s="14"/>
      <c r="M569" s="134" t="s">
        <v>4110</v>
      </c>
      <c r="N569" s="32">
        <v>54</v>
      </c>
      <c r="O569" s="136">
        <v>7.84</v>
      </c>
      <c r="P569" s="135">
        <v>40658</v>
      </c>
      <c r="Q569" s="135">
        <v>40875</v>
      </c>
      <c r="R569" s="134" t="s">
        <v>4112</v>
      </c>
      <c r="S569" s="134" t="s">
        <v>523</v>
      </c>
      <c r="T569" s="134" t="s">
        <v>2355</v>
      </c>
      <c r="U569" s="134" t="s">
        <v>178</v>
      </c>
      <c r="V569" s="32" t="s">
        <v>3163</v>
      </c>
      <c r="X569" s="43"/>
      <c r="Y569" s="44"/>
      <c r="Z569" s="43"/>
      <c r="AA569" s="8"/>
      <c r="AB569" s="6"/>
      <c r="AC569" s="8"/>
      <c r="AD569" s="8"/>
      <c r="AE569" s="8"/>
      <c r="AF569" s="36"/>
      <c r="AG569" s="8"/>
      <c r="AH569" s="6"/>
      <c r="AI569" s="10"/>
      <c r="AJ569" s="10"/>
      <c r="AK569" s="10"/>
      <c r="AL569" s="6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  <c r="BT569" s="10"/>
      <c r="BU569" s="10"/>
      <c r="BV569" s="10"/>
      <c r="BW569" s="10"/>
      <c r="BX569" s="10"/>
      <c r="BY569" s="10"/>
      <c r="BZ569" s="10"/>
      <c r="CA569" s="10"/>
      <c r="CB569" s="10"/>
      <c r="CC569" s="10"/>
      <c r="CD569" s="10"/>
      <c r="CE569" s="10"/>
      <c r="CF569" s="10"/>
      <c r="CG569" s="10"/>
      <c r="CH569" s="10"/>
      <c r="CI569" s="10"/>
      <c r="CJ569" s="10"/>
      <c r="CK569" s="10"/>
      <c r="CL569" s="10"/>
      <c r="CM569" s="10"/>
      <c r="CN569" s="10"/>
      <c r="CO569" s="10"/>
      <c r="CP569" s="10"/>
      <c r="CQ569" s="10"/>
      <c r="CR569" s="10"/>
      <c r="CS569" s="10"/>
      <c r="CT569" s="10"/>
      <c r="CU569" s="10"/>
      <c r="CV569" s="10"/>
      <c r="CW569" s="10"/>
      <c r="CX569" s="10"/>
      <c r="CY569" s="10"/>
      <c r="CZ569" s="10"/>
      <c r="DA569" s="10"/>
      <c r="DB569" s="10"/>
      <c r="DC569" s="10"/>
      <c r="DD569" s="10"/>
      <c r="DE569" s="10"/>
      <c r="DF569" s="10"/>
      <c r="DG569" s="10"/>
      <c r="DH569" s="10"/>
      <c r="DI569" s="10"/>
      <c r="DJ569" s="10"/>
      <c r="DK569" s="10"/>
      <c r="DL569" s="10"/>
      <c r="DM569" s="10"/>
      <c r="DN569" s="10"/>
      <c r="DO569" s="10"/>
      <c r="DP569" s="10"/>
      <c r="DQ569" s="10"/>
      <c r="DR569" s="10"/>
      <c r="DS569" s="10"/>
      <c r="DT569" s="10"/>
      <c r="DU569" s="10"/>
      <c r="DV569" s="10"/>
      <c r="DW569" s="10"/>
      <c r="DX569" s="10"/>
      <c r="DY569" s="10"/>
      <c r="DZ569" s="10"/>
      <c r="EA569" s="10"/>
      <c r="EB569" s="10"/>
      <c r="EC569" s="10"/>
      <c r="ED569" s="10"/>
      <c r="EE569" s="10"/>
      <c r="EF569" s="10"/>
      <c r="EG569" s="10"/>
      <c r="EH569" s="10"/>
      <c r="EI569" s="10"/>
      <c r="EJ569" s="10"/>
      <c r="EK569" s="10"/>
      <c r="EL569" s="10"/>
      <c r="EM569" s="10"/>
      <c r="EN569" s="10"/>
      <c r="EO569" s="10"/>
      <c r="EP569" s="10"/>
      <c r="EQ569" s="10"/>
    </row>
    <row r="570" spans="1:147" ht="18.75">
      <c r="B570" s="14"/>
      <c r="C570" s="32"/>
      <c r="D570" s="33"/>
      <c r="E570" s="33">
        <v>10093309</v>
      </c>
      <c r="G570" s="14" t="s">
        <v>18</v>
      </c>
      <c r="H570" s="14" t="s">
        <v>19</v>
      </c>
      <c r="I570" s="14" t="s">
        <v>20</v>
      </c>
      <c r="J570" s="32">
        <v>3327153</v>
      </c>
      <c r="L570" s="59"/>
      <c r="M570" s="32" t="s">
        <v>4110</v>
      </c>
      <c r="N570" s="32">
        <v>105</v>
      </c>
      <c r="O570" s="32">
        <v>7.8</v>
      </c>
      <c r="P570" s="59">
        <v>39414</v>
      </c>
      <c r="Q570" s="14"/>
      <c r="R570" s="32" t="s">
        <v>4112</v>
      </c>
      <c r="S570" s="94" t="s">
        <v>4014</v>
      </c>
      <c r="T570" s="32" t="s">
        <v>4015</v>
      </c>
      <c r="U570" s="32" t="s">
        <v>562</v>
      </c>
      <c r="V570" s="32" t="s">
        <v>2317</v>
      </c>
      <c r="X570" s="43"/>
      <c r="Y570" s="44"/>
      <c r="Z570" s="43"/>
      <c r="AA570" s="8"/>
      <c r="AB570" s="6"/>
      <c r="AC570" s="8"/>
      <c r="AD570" s="8"/>
      <c r="AE570" s="8"/>
      <c r="AF570" s="36"/>
      <c r="AG570" s="8"/>
      <c r="AH570" s="6"/>
      <c r="AI570" s="10"/>
      <c r="AJ570" s="10"/>
      <c r="AK570" s="10"/>
      <c r="AL570" s="6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10"/>
      <c r="BU570" s="10"/>
      <c r="BV570" s="10"/>
      <c r="BW570" s="10"/>
      <c r="BX570" s="10"/>
      <c r="BY570" s="10"/>
      <c r="BZ570" s="10"/>
      <c r="CA570" s="10"/>
      <c r="CB570" s="10"/>
      <c r="CC570" s="10"/>
      <c r="CD570" s="10"/>
      <c r="CE570" s="10"/>
      <c r="CF570" s="10"/>
      <c r="CG570" s="10"/>
      <c r="CH570" s="10"/>
      <c r="CI570" s="10"/>
      <c r="CJ570" s="10"/>
      <c r="CK570" s="10"/>
      <c r="CL570" s="10"/>
      <c r="CM570" s="10"/>
      <c r="CN570" s="10"/>
      <c r="CO570" s="10"/>
      <c r="CP570" s="10"/>
      <c r="CQ570" s="10"/>
      <c r="CR570" s="10"/>
      <c r="CS570" s="10"/>
      <c r="CT570" s="10"/>
      <c r="CU570" s="10"/>
      <c r="CV570" s="10"/>
      <c r="CW570" s="10"/>
      <c r="CX570" s="10"/>
      <c r="CY570" s="10"/>
      <c r="CZ570" s="10"/>
      <c r="DA570" s="10"/>
      <c r="DB570" s="10"/>
      <c r="DC570" s="10"/>
      <c r="DD570" s="10"/>
      <c r="DE570" s="10"/>
      <c r="DF570" s="10"/>
      <c r="DG570" s="10"/>
      <c r="DH570" s="10"/>
      <c r="DI570" s="10"/>
      <c r="DJ570" s="10"/>
      <c r="DK570" s="10"/>
      <c r="DL570" s="10"/>
      <c r="DM570" s="10"/>
      <c r="DN570" s="10"/>
      <c r="DO570" s="10"/>
      <c r="DP570" s="10"/>
      <c r="DQ570" s="10"/>
      <c r="DR570" s="10"/>
      <c r="DS570" s="10"/>
      <c r="DT570" s="10"/>
      <c r="DU570" s="10"/>
      <c r="DV570" s="10"/>
      <c r="DW570" s="10"/>
      <c r="DX570" s="10"/>
      <c r="DY570" s="10"/>
      <c r="DZ570" s="10"/>
      <c r="EA570" s="10"/>
      <c r="EB570" s="10"/>
      <c r="EC570" s="10"/>
      <c r="ED570" s="10"/>
      <c r="EE570" s="10"/>
      <c r="EF570" s="10"/>
      <c r="EG570" s="10"/>
      <c r="EH570" s="10"/>
      <c r="EI570" s="10"/>
      <c r="EJ570" s="10"/>
      <c r="EK570" s="10"/>
      <c r="EL570" s="10"/>
      <c r="EM570" s="10"/>
      <c r="EN570" s="10"/>
      <c r="EO570" s="10"/>
      <c r="EP570" s="10"/>
      <c r="EQ570" s="10"/>
    </row>
    <row r="571" spans="1:147" ht="18.75">
      <c r="B571" s="14"/>
      <c r="C571" s="32"/>
      <c r="D571" s="33"/>
      <c r="E571" s="132">
        <v>10210512</v>
      </c>
      <c r="F571" s="14"/>
      <c r="G571" s="133" t="s">
        <v>4195</v>
      </c>
      <c r="H571" s="133" t="s">
        <v>4196</v>
      </c>
      <c r="I571" s="133" t="s">
        <v>4197</v>
      </c>
      <c r="J571" s="134">
        <v>995666</v>
      </c>
      <c r="K571" s="133"/>
      <c r="M571" s="134" t="s">
        <v>4110</v>
      </c>
      <c r="N571" s="32">
        <v>300</v>
      </c>
      <c r="O571" s="141">
        <v>6.1479999999999997</v>
      </c>
      <c r="P571" s="135">
        <v>39759</v>
      </c>
      <c r="Q571" s="14"/>
      <c r="R571" s="134" t="s">
        <v>4112</v>
      </c>
      <c r="S571" s="134" t="s">
        <v>4198</v>
      </c>
      <c r="T571" s="134" t="s">
        <v>4199</v>
      </c>
      <c r="U571" s="134" t="s">
        <v>562</v>
      </c>
      <c r="V571" s="32" t="s">
        <v>2281</v>
      </c>
      <c r="X571" s="43"/>
      <c r="Y571" s="44"/>
      <c r="Z571" s="43"/>
      <c r="AA571" s="8"/>
      <c r="AB571" s="6"/>
      <c r="AC571" s="8"/>
      <c r="AD571" s="8"/>
      <c r="AE571" s="8"/>
      <c r="AF571" s="36"/>
      <c r="AG571" s="8"/>
      <c r="AH571" s="6"/>
      <c r="AI571" s="10"/>
      <c r="AJ571" s="10"/>
      <c r="AK571" s="10"/>
      <c r="AL571" s="6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  <c r="BT571" s="10"/>
      <c r="BU571" s="10"/>
      <c r="BV571" s="10"/>
      <c r="BW571" s="10"/>
      <c r="BX571" s="10"/>
      <c r="BY571" s="10"/>
      <c r="BZ571" s="10"/>
      <c r="CA571" s="10"/>
      <c r="CB571" s="10"/>
      <c r="CC571" s="10"/>
      <c r="CD571" s="10"/>
      <c r="CE571" s="10"/>
      <c r="CF571" s="10"/>
      <c r="CG571" s="10"/>
      <c r="CH571" s="10"/>
      <c r="CI571" s="10"/>
      <c r="CJ571" s="10"/>
      <c r="CK571" s="10"/>
      <c r="CL571" s="10"/>
      <c r="CM571" s="10"/>
      <c r="CN571" s="10"/>
      <c r="CO571" s="10"/>
      <c r="CP571" s="10"/>
      <c r="CQ571" s="10"/>
      <c r="CR571" s="10"/>
      <c r="CS571" s="10"/>
      <c r="CT571" s="10"/>
      <c r="CU571" s="10"/>
      <c r="CV571" s="10"/>
      <c r="CW571" s="10"/>
      <c r="CX571" s="10"/>
      <c r="CY571" s="10"/>
      <c r="CZ571" s="10"/>
      <c r="DA571" s="10"/>
      <c r="DB571" s="10"/>
      <c r="DC571" s="10"/>
      <c r="DD571" s="10"/>
      <c r="DE571" s="10"/>
      <c r="DF571" s="10"/>
      <c r="DG571" s="10"/>
      <c r="DH571" s="10"/>
      <c r="DI571" s="10"/>
      <c r="DJ571" s="10"/>
      <c r="DK571" s="10"/>
      <c r="DL571" s="10"/>
      <c r="DM571" s="10"/>
      <c r="DN571" s="10"/>
      <c r="DO571" s="10"/>
      <c r="DP571" s="10"/>
      <c r="DQ571" s="10"/>
      <c r="DR571" s="10"/>
      <c r="DS571" s="10"/>
      <c r="DT571" s="10"/>
      <c r="DU571" s="10"/>
      <c r="DV571" s="10"/>
      <c r="DW571" s="10"/>
      <c r="DX571" s="10"/>
      <c r="DY571" s="10"/>
      <c r="DZ571" s="10"/>
      <c r="EA571" s="10"/>
      <c r="EB571" s="10"/>
      <c r="EC571" s="10"/>
      <c r="ED571" s="10"/>
      <c r="EE571" s="10"/>
      <c r="EF571" s="10"/>
      <c r="EG571" s="10"/>
      <c r="EH571" s="10"/>
      <c r="EI571" s="10"/>
      <c r="EJ571" s="10"/>
      <c r="EK571" s="10"/>
      <c r="EL571" s="10"/>
      <c r="EM571" s="10"/>
      <c r="EN571" s="10"/>
      <c r="EO571" s="10"/>
      <c r="EP571" s="10"/>
      <c r="EQ571" s="10"/>
    </row>
    <row r="572" spans="1:147" ht="18.75">
      <c r="B572" s="138"/>
      <c r="C572" s="137"/>
      <c r="E572" s="69">
        <v>234861</v>
      </c>
      <c r="G572" s="68" t="s">
        <v>3313</v>
      </c>
      <c r="H572" s="68" t="s">
        <v>1628</v>
      </c>
      <c r="I572" s="68" t="s">
        <v>4282</v>
      </c>
      <c r="J572" s="73"/>
      <c r="K572" s="73"/>
      <c r="L572" s="68" t="s">
        <v>4279</v>
      </c>
      <c r="M572" s="32">
        <v>78702</v>
      </c>
      <c r="N572" s="41">
        <v>283</v>
      </c>
      <c r="O572" s="53">
        <v>4.03</v>
      </c>
      <c r="P572" s="70">
        <v>38104</v>
      </c>
      <c r="Q572" s="70">
        <v>38335</v>
      </c>
      <c r="R572" s="32" t="s">
        <v>753</v>
      </c>
      <c r="S572" s="32" t="s">
        <v>2895</v>
      </c>
      <c r="T572" s="32" t="s">
        <v>737</v>
      </c>
      <c r="U572" s="32" t="s">
        <v>3338</v>
      </c>
      <c r="V572" s="32" t="s">
        <v>2890</v>
      </c>
      <c r="X572" s="43"/>
      <c r="Y572" s="8"/>
      <c r="Z572" s="43"/>
      <c r="AA572" s="8"/>
      <c r="AB572" s="6"/>
      <c r="AC572" s="8"/>
      <c r="AD572" s="8"/>
      <c r="AE572" s="8"/>
      <c r="AF572" s="36"/>
      <c r="AG572" s="8"/>
      <c r="AH572" s="6"/>
      <c r="AI572" s="10"/>
      <c r="AJ572" s="10"/>
      <c r="AK572" s="10"/>
      <c r="AL572" s="6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  <c r="BT572" s="10"/>
      <c r="BU572" s="10"/>
      <c r="BV572" s="10"/>
      <c r="BW572" s="10"/>
      <c r="BX572" s="10"/>
      <c r="BY572" s="10"/>
      <c r="BZ572" s="10"/>
      <c r="CA572" s="10"/>
      <c r="CB572" s="10"/>
      <c r="CC572" s="10"/>
      <c r="CD572" s="10"/>
      <c r="CE572" s="10"/>
      <c r="CF572" s="10"/>
      <c r="CG572" s="10"/>
      <c r="CH572" s="10"/>
      <c r="CI572" s="10"/>
      <c r="CJ572" s="10"/>
      <c r="CK572" s="10"/>
      <c r="CL572" s="10"/>
      <c r="CM572" s="10"/>
      <c r="CN572" s="10"/>
      <c r="CO572" s="10"/>
      <c r="CP572" s="10"/>
      <c r="CQ572" s="10"/>
      <c r="CR572" s="10"/>
      <c r="CS572" s="10"/>
      <c r="CT572" s="10"/>
      <c r="CU572" s="10"/>
      <c r="CV572" s="10"/>
      <c r="CW572" s="10"/>
      <c r="CX572" s="10"/>
      <c r="CY572" s="10"/>
      <c r="CZ572" s="10"/>
      <c r="DA572" s="10"/>
      <c r="DB572" s="10"/>
      <c r="DC572" s="10"/>
      <c r="DD572" s="10"/>
      <c r="DE572" s="10"/>
      <c r="DF572" s="10"/>
      <c r="DG572" s="10"/>
      <c r="DH572" s="10"/>
      <c r="DI572" s="10"/>
      <c r="DJ572" s="10"/>
      <c r="DK572" s="10"/>
      <c r="DL572" s="10"/>
      <c r="DM572" s="10"/>
      <c r="DN572" s="10"/>
      <c r="DO572" s="10"/>
      <c r="DP572" s="10"/>
      <c r="DQ572" s="10"/>
      <c r="DR572" s="10"/>
      <c r="DS572" s="10"/>
      <c r="DT572" s="10"/>
      <c r="DU572" s="10"/>
      <c r="DV572" s="10"/>
      <c r="DW572" s="10"/>
      <c r="DX572" s="10"/>
      <c r="DY572" s="10"/>
      <c r="DZ572" s="10"/>
      <c r="EA572" s="10"/>
      <c r="EB572" s="10"/>
      <c r="EC572" s="10"/>
      <c r="ED572" s="10"/>
      <c r="EE572" s="10"/>
      <c r="EF572" s="10"/>
      <c r="EG572" s="10"/>
      <c r="EH572" s="10"/>
      <c r="EI572" s="10"/>
      <c r="EJ572" s="10"/>
      <c r="EK572" s="10"/>
      <c r="EL572" s="10"/>
      <c r="EM572" s="10"/>
      <c r="EN572" s="10"/>
      <c r="EO572" s="10"/>
      <c r="EP572" s="10"/>
      <c r="EQ572" s="10"/>
    </row>
    <row r="573" spans="1:147" ht="18.75">
      <c r="B573" s="138"/>
      <c r="C573" s="137"/>
      <c r="E573" s="58" t="s">
        <v>2384</v>
      </c>
      <c r="G573" s="56" t="s">
        <v>2385</v>
      </c>
      <c r="H573" s="68" t="s">
        <v>2386</v>
      </c>
      <c r="I573" s="14" t="s">
        <v>4286</v>
      </c>
      <c r="L573" s="68" t="s">
        <v>4285</v>
      </c>
      <c r="M573" s="32">
        <v>78702</v>
      </c>
      <c r="N573" s="32">
        <v>13</v>
      </c>
      <c r="O573" s="116">
        <v>2</v>
      </c>
      <c r="P573" s="70">
        <v>38161</v>
      </c>
      <c r="Q573" s="59">
        <v>38607</v>
      </c>
      <c r="R573" s="32" t="s">
        <v>2033</v>
      </c>
      <c r="S573" s="32" t="s">
        <v>2034</v>
      </c>
      <c r="T573" s="32" t="s">
        <v>2035</v>
      </c>
      <c r="U573" s="32" t="s">
        <v>562</v>
      </c>
      <c r="V573" s="32" t="s">
        <v>2890</v>
      </c>
      <c r="X573" s="43"/>
      <c r="Y573" s="44"/>
      <c r="Z573" s="43"/>
      <c r="AA573" s="8"/>
      <c r="AB573" s="6"/>
      <c r="AC573" s="8"/>
      <c r="AD573" s="8"/>
      <c r="AE573" s="8"/>
      <c r="AF573" s="36"/>
      <c r="AG573" s="8"/>
      <c r="AH573" s="6"/>
      <c r="AI573" s="10"/>
      <c r="AJ573" s="10"/>
      <c r="AK573" s="10"/>
      <c r="AL573" s="6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  <c r="CB573" s="10"/>
      <c r="CC573" s="10"/>
      <c r="CD573" s="10"/>
      <c r="CE573" s="10"/>
      <c r="CF573" s="10"/>
      <c r="CG573" s="10"/>
      <c r="CH573" s="10"/>
      <c r="CI573" s="10"/>
      <c r="CJ573" s="10"/>
      <c r="CK573" s="10"/>
      <c r="CL573" s="10"/>
      <c r="CM573" s="10"/>
      <c r="CN573" s="10"/>
      <c r="CO573" s="10"/>
      <c r="CP573" s="10"/>
      <c r="CQ573" s="10"/>
      <c r="CR573" s="10"/>
      <c r="CS573" s="10"/>
      <c r="CT573" s="10"/>
      <c r="CU573" s="10"/>
      <c r="CV573" s="10"/>
      <c r="CW573" s="10"/>
      <c r="CX573" s="10"/>
      <c r="CY573" s="10"/>
      <c r="CZ573" s="10"/>
      <c r="DA573" s="10"/>
      <c r="DB573" s="10"/>
      <c r="DC573" s="10"/>
      <c r="DD573" s="10"/>
      <c r="DE573" s="10"/>
      <c r="DF573" s="10"/>
      <c r="DG573" s="10"/>
      <c r="DH573" s="10"/>
      <c r="DI573" s="10"/>
      <c r="DJ573" s="10"/>
      <c r="DK573" s="10"/>
      <c r="DL573" s="10"/>
      <c r="DM573" s="10"/>
      <c r="DN573" s="10"/>
      <c r="DO573" s="10"/>
      <c r="DP573" s="10"/>
      <c r="DQ573" s="10"/>
      <c r="DR573" s="10"/>
      <c r="DS573" s="10"/>
      <c r="DT573" s="10"/>
      <c r="DU573" s="10"/>
      <c r="DV573" s="10"/>
      <c r="DW573" s="10"/>
      <c r="DX573" s="10"/>
      <c r="DY573" s="10"/>
      <c r="DZ573" s="10"/>
      <c r="EA573" s="10"/>
      <c r="EB573" s="10"/>
      <c r="EC573" s="10"/>
      <c r="ED573" s="10"/>
      <c r="EE573" s="10"/>
      <c r="EF573" s="10"/>
      <c r="EG573" s="10"/>
      <c r="EH573" s="10"/>
      <c r="EI573" s="10"/>
      <c r="EJ573" s="10"/>
      <c r="EK573" s="10"/>
      <c r="EL573" s="10"/>
      <c r="EM573" s="10"/>
      <c r="EN573" s="10"/>
      <c r="EO573" s="10"/>
      <c r="EP573" s="10"/>
      <c r="EQ573" s="10"/>
    </row>
    <row r="574" spans="1:147" ht="18.75">
      <c r="B574" s="132"/>
      <c r="E574" s="33">
        <v>10051153</v>
      </c>
      <c r="G574" s="14" t="s">
        <v>541</v>
      </c>
      <c r="H574" s="14" t="s">
        <v>4444</v>
      </c>
      <c r="I574" s="14" t="s">
        <v>1662</v>
      </c>
      <c r="J574" s="32">
        <v>444068</v>
      </c>
      <c r="L574" s="35"/>
      <c r="M574" s="32" t="s">
        <v>542</v>
      </c>
      <c r="N574" s="32">
        <v>322</v>
      </c>
      <c r="O574" s="100">
        <v>2.93</v>
      </c>
      <c r="P574" s="59">
        <v>39274</v>
      </c>
      <c r="Q574" s="59">
        <v>39532</v>
      </c>
      <c r="R574" s="94" t="s">
        <v>1036</v>
      </c>
      <c r="S574" s="94" t="s">
        <v>1661</v>
      </c>
      <c r="T574" s="32" t="s">
        <v>1129</v>
      </c>
      <c r="U574" s="32" t="s">
        <v>562</v>
      </c>
      <c r="V574" s="94" t="s">
        <v>4108</v>
      </c>
      <c r="X574" s="43"/>
      <c r="Y574" s="44"/>
      <c r="Z574" s="43"/>
      <c r="AA574" s="8"/>
      <c r="AB574" s="6"/>
      <c r="AC574" s="8"/>
      <c r="AD574" s="8"/>
      <c r="AE574" s="8"/>
      <c r="AF574" s="36"/>
      <c r="AG574" s="8"/>
      <c r="AH574" s="6"/>
      <c r="AI574" s="10"/>
      <c r="AJ574" s="10"/>
      <c r="AK574" s="10"/>
      <c r="AL574" s="6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  <c r="BT574" s="10"/>
      <c r="BU574" s="10"/>
      <c r="BV574" s="10"/>
      <c r="BW574" s="10"/>
      <c r="BX574" s="10"/>
      <c r="BY574" s="10"/>
      <c r="BZ574" s="10"/>
      <c r="CA574" s="10"/>
      <c r="CB574" s="10"/>
      <c r="CC574" s="10"/>
      <c r="CD574" s="10"/>
      <c r="CE574" s="10"/>
      <c r="CF574" s="10"/>
      <c r="CG574" s="10"/>
      <c r="CH574" s="10"/>
      <c r="CI574" s="10"/>
      <c r="CJ574" s="10"/>
      <c r="CK574" s="10"/>
      <c r="CL574" s="10"/>
      <c r="CM574" s="10"/>
      <c r="CN574" s="10"/>
      <c r="CO574" s="10"/>
      <c r="CP574" s="10"/>
      <c r="CQ574" s="10"/>
      <c r="CR574" s="10"/>
      <c r="CS574" s="10"/>
      <c r="CT574" s="10"/>
      <c r="CU574" s="10"/>
      <c r="CV574" s="10"/>
      <c r="CW574" s="10"/>
      <c r="CX574" s="10"/>
      <c r="CY574" s="10"/>
      <c r="CZ574" s="10"/>
      <c r="DA574" s="10"/>
      <c r="DB574" s="10"/>
      <c r="DC574" s="10"/>
      <c r="DD574" s="10"/>
      <c r="DE574" s="10"/>
      <c r="DF574" s="10"/>
      <c r="DG574" s="10"/>
      <c r="DH574" s="10"/>
      <c r="DI574" s="10"/>
      <c r="DJ574" s="10"/>
      <c r="DK574" s="10"/>
      <c r="DL574" s="10"/>
      <c r="DM574" s="10"/>
      <c r="DN574" s="10"/>
      <c r="DO574" s="10"/>
      <c r="DP574" s="10"/>
      <c r="DQ574" s="10"/>
      <c r="DR574" s="10"/>
      <c r="DS574" s="10"/>
      <c r="DT574" s="10"/>
      <c r="DU574" s="10"/>
      <c r="DV574" s="10"/>
      <c r="DW574" s="10"/>
      <c r="DX574" s="10"/>
      <c r="DY574" s="10"/>
      <c r="DZ574" s="10"/>
      <c r="EA574" s="10"/>
      <c r="EB574" s="10"/>
      <c r="EC574" s="10"/>
      <c r="ED574" s="10"/>
      <c r="EE574" s="10"/>
      <c r="EF574" s="10"/>
      <c r="EG574" s="10"/>
      <c r="EH574" s="10"/>
      <c r="EI574" s="10"/>
      <c r="EJ574" s="10"/>
      <c r="EK574" s="10"/>
      <c r="EL574" s="10"/>
      <c r="EM574" s="10"/>
      <c r="EN574" s="10"/>
      <c r="EO574" s="10"/>
      <c r="EP574" s="10"/>
      <c r="EQ574" s="10"/>
    </row>
    <row r="575" spans="1:147" ht="18.75">
      <c r="B575" s="14"/>
      <c r="C575" s="138"/>
      <c r="D575" s="33"/>
      <c r="E575" s="60">
        <v>273859</v>
      </c>
      <c r="G575" s="56" t="s">
        <v>652</v>
      </c>
      <c r="H575" s="56" t="s">
        <v>4264</v>
      </c>
      <c r="I575" s="56" t="s">
        <v>1971</v>
      </c>
      <c r="J575" s="93">
        <v>3174424</v>
      </c>
      <c r="K575" s="93"/>
      <c r="L575" s="56" t="s">
        <v>653</v>
      </c>
      <c r="M575" s="32">
        <v>78702</v>
      </c>
      <c r="N575" s="41">
        <v>121</v>
      </c>
      <c r="O575" s="100">
        <v>1.62</v>
      </c>
      <c r="P575" s="59">
        <v>38555</v>
      </c>
      <c r="Q575" s="59">
        <v>38765</v>
      </c>
      <c r="R575" s="32" t="s">
        <v>1157</v>
      </c>
      <c r="S575" s="32" t="s">
        <v>3814</v>
      </c>
      <c r="T575" s="32" t="s">
        <v>1129</v>
      </c>
      <c r="U575" s="94" t="s">
        <v>914</v>
      </c>
      <c r="V575" s="32" t="s">
        <v>738</v>
      </c>
      <c r="X575" s="43"/>
      <c r="Y575" s="44"/>
      <c r="Z575" s="43"/>
      <c r="AA575" s="8"/>
      <c r="AB575" s="6"/>
      <c r="AC575" s="8"/>
      <c r="AD575" s="8"/>
      <c r="AE575" s="8"/>
      <c r="AF575" s="36"/>
      <c r="AG575" s="8"/>
      <c r="AH575" s="6"/>
      <c r="AI575" s="10"/>
      <c r="AJ575" s="10"/>
      <c r="AK575" s="10"/>
      <c r="AL575" s="6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  <c r="BT575" s="10"/>
      <c r="BU575" s="10"/>
      <c r="BV575" s="10"/>
      <c r="BW575" s="10"/>
      <c r="BX575" s="10"/>
      <c r="BY575" s="10"/>
      <c r="BZ575" s="10"/>
      <c r="CA575" s="10"/>
      <c r="CB575" s="10"/>
      <c r="CC575" s="10"/>
      <c r="CD575" s="10"/>
      <c r="CE575" s="10"/>
      <c r="CF575" s="10"/>
      <c r="CG575" s="10"/>
      <c r="CH575" s="10"/>
      <c r="CI575" s="10"/>
      <c r="CJ575" s="10"/>
      <c r="CK575" s="10"/>
      <c r="CL575" s="10"/>
      <c r="CM575" s="10"/>
      <c r="CN575" s="10"/>
      <c r="CO575" s="10"/>
      <c r="CP575" s="10"/>
      <c r="CQ575" s="10"/>
      <c r="CR575" s="10"/>
      <c r="CS575" s="10"/>
      <c r="CT575" s="10"/>
      <c r="CU575" s="10"/>
      <c r="CV575" s="10"/>
      <c r="CW575" s="10"/>
      <c r="CX575" s="10"/>
      <c r="CY575" s="10"/>
      <c r="CZ575" s="10"/>
      <c r="DA575" s="10"/>
      <c r="DB575" s="10"/>
      <c r="DC575" s="10"/>
      <c r="DD575" s="10"/>
      <c r="DE575" s="10"/>
      <c r="DF575" s="10"/>
      <c r="DG575" s="10"/>
      <c r="DH575" s="10"/>
      <c r="DI575" s="10"/>
      <c r="DJ575" s="10"/>
      <c r="DK575" s="10"/>
      <c r="DL575" s="10"/>
      <c r="DM575" s="10"/>
      <c r="DN575" s="10"/>
      <c r="DO575" s="10"/>
      <c r="DP575" s="10"/>
      <c r="DQ575" s="10"/>
      <c r="DR575" s="10"/>
      <c r="DS575" s="10"/>
      <c r="DT575" s="10"/>
      <c r="DU575" s="10"/>
      <c r="DV575" s="10"/>
      <c r="DW575" s="10"/>
      <c r="DX575" s="10"/>
      <c r="DY575" s="10"/>
      <c r="DZ575" s="10"/>
      <c r="EA575" s="10"/>
      <c r="EB575" s="10"/>
      <c r="EC575" s="10"/>
      <c r="ED575" s="10"/>
      <c r="EE575" s="10"/>
      <c r="EF575" s="10"/>
      <c r="EG575" s="10"/>
      <c r="EH575" s="10"/>
      <c r="EI575" s="10"/>
      <c r="EJ575" s="10"/>
      <c r="EK575" s="10"/>
      <c r="EL575" s="10"/>
      <c r="EM575" s="10"/>
      <c r="EN575" s="10"/>
      <c r="EO575" s="10"/>
      <c r="EP575" s="10"/>
      <c r="EQ575" s="10"/>
    </row>
    <row r="576" spans="1:147" ht="18.75">
      <c r="B576" s="14"/>
      <c r="C576" s="138"/>
      <c r="D576" s="33"/>
      <c r="G576" s="14" t="s">
        <v>2009</v>
      </c>
      <c r="H576" s="14" t="s">
        <v>1130</v>
      </c>
      <c r="I576" s="14" t="s">
        <v>1497</v>
      </c>
      <c r="L576" s="14" t="s">
        <v>137</v>
      </c>
      <c r="M576" s="32">
        <v>78664</v>
      </c>
      <c r="N576" s="41">
        <v>356</v>
      </c>
      <c r="O576" s="53">
        <v>20.9</v>
      </c>
      <c r="P576" s="31" t="s">
        <v>418</v>
      </c>
      <c r="Q576" s="31"/>
      <c r="R576" s="31"/>
      <c r="S576" s="32" t="s">
        <v>2209</v>
      </c>
      <c r="T576" s="32" t="s">
        <v>2210</v>
      </c>
      <c r="U576" s="32" t="s">
        <v>3338</v>
      </c>
      <c r="V576" s="32" t="s">
        <v>3561</v>
      </c>
      <c r="X576" s="43"/>
      <c r="Y576" s="44"/>
      <c r="Z576" s="43"/>
      <c r="AA576" s="8"/>
      <c r="AB576" s="6"/>
      <c r="AC576" s="8"/>
      <c r="AD576" s="8"/>
      <c r="AE576" s="8"/>
      <c r="AF576" s="36"/>
      <c r="AG576" s="8"/>
      <c r="AH576" s="6"/>
      <c r="AI576" s="10"/>
      <c r="AJ576" s="10"/>
      <c r="AK576" s="10"/>
      <c r="AL576" s="6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  <c r="BS576" s="10"/>
      <c r="BT576" s="10"/>
      <c r="BU576" s="10"/>
      <c r="BV576" s="10"/>
      <c r="BW576" s="10"/>
      <c r="BX576" s="10"/>
      <c r="BY576" s="10"/>
      <c r="BZ576" s="10"/>
      <c r="CA576" s="10"/>
      <c r="CB576" s="10"/>
      <c r="CC576" s="10"/>
      <c r="CD576" s="10"/>
      <c r="CE576" s="10"/>
      <c r="CF576" s="10"/>
      <c r="CG576" s="10"/>
      <c r="CH576" s="10"/>
      <c r="CI576" s="10"/>
      <c r="CJ576" s="10"/>
      <c r="CK576" s="10"/>
      <c r="CL576" s="10"/>
      <c r="CM576" s="10"/>
      <c r="CN576" s="10"/>
      <c r="CO576" s="10"/>
      <c r="CP576" s="10"/>
      <c r="CQ576" s="10"/>
      <c r="CR576" s="10"/>
      <c r="CS576" s="10"/>
      <c r="CT576" s="10"/>
      <c r="CU576" s="10"/>
      <c r="CV576" s="10"/>
      <c r="CW576" s="10"/>
      <c r="CX576" s="10"/>
      <c r="CY576" s="10"/>
      <c r="CZ576" s="10"/>
      <c r="DA576" s="10"/>
      <c r="DB576" s="10"/>
      <c r="DC576" s="10"/>
      <c r="DD576" s="10"/>
      <c r="DE576" s="10"/>
      <c r="DF576" s="10"/>
      <c r="DG576" s="10"/>
      <c r="DH576" s="10"/>
      <c r="DI576" s="10"/>
      <c r="DJ576" s="10"/>
      <c r="DK576" s="10"/>
      <c r="DL576" s="10"/>
      <c r="DM576" s="10"/>
      <c r="DN576" s="10"/>
      <c r="DO576" s="10"/>
      <c r="DP576" s="10"/>
      <c r="DQ576" s="10"/>
      <c r="DR576" s="10"/>
      <c r="DS576" s="10"/>
      <c r="DT576" s="10"/>
      <c r="DU576" s="10"/>
      <c r="DV576" s="10"/>
      <c r="DW576" s="10"/>
      <c r="DX576" s="10"/>
      <c r="DY576" s="10"/>
      <c r="DZ576" s="10"/>
      <c r="EA576" s="10"/>
      <c r="EB576" s="10"/>
      <c r="EC576" s="10"/>
      <c r="ED576" s="10"/>
      <c r="EE576" s="10"/>
      <c r="EF576" s="10"/>
      <c r="EG576" s="10"/>
      <c r="EH576" s="10"/>
      <c r="EI576" s="10"/>
      <c r="EJ576" s="10"/>
      <c r="EK576" s="10"/>
      <c r="EL576" s="10"/>
      <c r="EM576" s="10"/>
      <c r="EN576" s="10"/>
      <c r="EO576" s="10"/>
      <c r="EP576" s="10"/>
      <c r="EQ576" s="10"/>
    </row>
    <row r="577" spans="1:147" ht="18.75">
      <c r="A577" s="138"/>
      <c r="B577"/>
      <c r="C577" s="137"/>
      <c r="D577" s="33"/>
      <c r="E577" s="33">
        <v>108504</v>
      </c>
      <c r="G577" s="14" t="s">
        <v>2841</v>
      </c>
      <c r="H577" s="14" t="s">
        <v>957</v>
      </c>
      <c r="I577" s="14" t="s">
        <v>958</v>
      </c>
      <c r="L577" s="14" t="s">
        <v>138</v>
      </c>
      <c r="M577" s="32">
        <v>78728</v>
      </c>
      <c r="N577" s="41">
        <v>494</v>
      </c>
      <c r="O577" s="53">
        <v>39.14</v>
      </c>
      <c r="P577" s="31">
        <v>36460</v>
      </c>
      <c r="Q577" s="31">
        <v>36657</v>
      </c>
      <c r="R577" s="31"/>
      <c r="S577" s="32" t="s">
        <v>3228</v>
      </c>
      <c r="T577" s="32" t="s">
        <v>3229</v>
      </c>
      <c r="U577" s="32" t="s">
        <v>3338</v>
      </c>
      <c r="V577" s="32" t="s">
        <v>2842</v>
      </c>
      <c r="X577" s="43"/>
      <c r="Y577" s="8"/>
      <c r="Z577" s="43"/>
      <c r="AA577" s="8"/>
      <c r="AB577" s="6"/>
      <c r="AC577" s="8"/>
      <c r="AD577" s="8"/>
      <c r="AE577" s="8"/>
      <c r="AF577" s="36"/>
      <c r="AG577" s="8"/>
      <c r="AH577" s="6"/>
      <c r="AI577" s="10"/>
      <c r="AJ577" s="10"/>
      <c r="AK577" s="10"/>
      <c r="AL577" s="6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R577" s="10"/>
      <c r="BS577" s="10"/>
      <c r="BT577" s="10"/>
      <c r="BU577" s="10"/>
      <c r="BV577" s="10"/>
      <c r="BW577" s="10"/>
      <c r="BX577" s="10"/>
      <c r="BY577" s="10"/>
      <c r="BZ577" s="10"/>
      <c r="CA577" s="10"/>
      <c r="CB577" s="10"/>
      <c r="CC577" s="10"/>
      <c r="CD577" s="10"/>
      <c r="CE577" s="10"/>
      <c r="CF577" s="10"/>
      <c r="CG577" s="10"/>
      <c r="CH577" s="10"/>
      <c r="CI577" s="10"/>
      <c r="CJ577" s="10"/>
      <c r="CK577" s="10"/>
      <c r="CL577" s="10"/>
      <c r="CM577" s="10"/>
      <c r="CN577" s="10"/>
      <c r="CO577" s="10"/>
      <c r="CP577" s="10"/>
      <c r="CQ577" s="10"/>
      <c r="CR577" s="10"/>
      <c r="CS577" s="10"/>
      <c r="CT577" s="10"/>
      <c r="CU577" s="10"/>
      <c r="CV577" s="10"/>
      <c r="CW577" s="10"/>
      <c r="CX577" s="10"/>
      <c r="CY577" s="10"/>
      <c r="CZ577" s="10"/>
      <c r="DA577" s="10"/>
      <c r="DB577" s="10"/>
      <c r="DC577" s="10"/>
      <c r="DD577" s="10"/>
      <c r="DE577" s="10"/>
      <c r="DF577" s="10"/>
      <c r="DG577" s="10"/>
      <c r="DH577" s="10"/>
      <c r="DI577" s="10"/>
      <c r="DJ577" s="10"/>
      <c r="DK577" s="10"/>
      <c r="DL577" s="10"/>
      <c r="DM577" s="10"/>
      <c r="DN577" s="10"/>
      <c r="DO577" s="10"/>
      <c r="DP577" s="10"/>
      <c r="DQ577" s="10"/>
      <c r="DR577" s="10"/>
      <c r="DS577" s="10"/>
      <c r="DT577" s="10"/>
      <c r="DU577" s="10"/>
      <c r="DV577" s="10"/>
      <c r="DW577" s="10"/>
      <c r="DX577" s="10"/>
      <c r="DY577" s="10"/>
      <c r="DZ577" s="10"/>
      <c r="EA577" s="10"/>
      <c r="EB577" s="10"/>
      <c r="EC577" s="10"/>
      <c r="ED577" s="10"/>
      <c r="EE577" s="10"/>
      <c r="EF577" s="10"/>
      <c r="EG577" s="10"/>
      <c r="EH577" s="10"/>
      <c r="EI577" s="10"/>
      <c r="EJ577" s="10"/>
      <c r="EK577" s="10"/>
      <c r="EL577" s="10"/>
      <c r="EM577" s="10"/>
      <c r="EN577" s="10"/>
      <c r="EO577" s="10"/>
      <c r="EP577" s="10"/>
      <c r="EQ577" s="10"/>
    </row>
    <row r="578" spans="1:147" ht="18.75">
      <c r="A578" s="138"/>
      <c r="B578"/>
      <c r="C578" s="137"/>
      <c r="D578" s="33"/>
      <c r="G578" s="14" t="s">
        <v>1499</v>
      </c>
      <c r="H578" s="14" t="s">
        <v>1500</v>
      </c>
      <c r="I578" s="14" t="s">
        <v>1501</v>
      </c>
      <c r="L578" s="14" t="s">
        <v>139</v>
      </c>
      <c r="M578" s="32">
        <v>78721</v>
      </c>
      <c r="N578" s="41">
        <v>15</v>
      </c>
      <c r="O578" s="53">
        <v>1.04</v>
      </c>
      <c r="P578" s="31">
        <v>35221</v>
      </c>
      <c r="Q578" s="31">
        <v>35582</v>
      </c>
      <c r="R578" s="31"/>
      <c r="S578" s="32" t="s">
        <v>1502</v>
      </c>
      <c r="T578" s="32" t="s">
        <v>1505</v>
      </c>
      <c r="U578" s="32" t="s">
        <v>3338</v>
      </c>
      <c r="V578" s="32" t="s">
        <v>3557</v>
      </c>
      <c r="X578" s="43"/>
      <c r="Y578" s="44"/>
      <c r="Z578" s="43"/>
      <c r="AA578" s="8"/>
      <c r="AB578" s="6"/>
      <c r="AC578" s="8"/>
      <c r="AD578" s="8"/>
      <c r="AE578" s="8"/>
      <c r="AF578" s="36"/>
      <c r="AG578" s="8"/>
      <c r="AH578" s="6"/>
      <c r="AI578" s="10"/>
      <c r="AJ578" s="10"/>
      <c r="AK578" s="10"/>
      <c r="AL578" s="6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  <c r="BT578" s="10"/>
      <c r="BU578" s="10"/>
      <c r="BV578" s="10"/>
      <c r="BW578" s="10"/>
      <c r="BX578" s="10"/>
      <c r="BY578" s="10"/>
      <c r="BZ578" s="10"/>
      <c r="CA578" s="10"/>
      <c r="CB578" s="10"/>
      <c r="CC578" s="10"/>
      <c r="CD578" s="10"/>
      <c r="CE578" s="10"/>
      <c r="CF578" s="10"/>
      <c r="CG578" s="10"/>
      <c r="CH578" s="10"/>
      <c r="CI578" s="10"/>
      <c r="CJ578" s="10"/>
      <c r="CK578" s="10"/>
      <c r="CL578" s="10"/>
      <c r="CM578" s="10"/>
      <c r="CN578" s="10"/>
      <c r="CO578" s="10"/>
      <c r="CP578" s="10"/>
      <c r="CQ578" s="10"/>
      <c r="CR578" s="10"/>
      <c r="CS578" s="10"/>
      <c r="CT578" s="10"/>
      <c r="CU578" s="10"/>
      <c r="CV578" s="10"/>
      <c r="CW578" s="10"/>
      <c r="CX578" s="10"/>
      <c r="CY578" s="10"/>
      <c r="CZ578" s="10"/>
      <c r="DA578" s="10"/>
      <c r="DB578" s="10"/>
      <c r="DC578" s="10"/>
      <c r="DD578" s="10"/>
      <c r="DE578" s="10"/>
      <c r="DF578" s="10"/>
      <c r="DG578" s="10"/>
      <c r="DH578" s="10"/>
      <c r="DI578" s="10"/>
      <c r="DJ578" s="10"/>
      <c r="DK578" s="10"/>
      <c r="DL578" s="10"/>
      <c r="DM578" s="10"/>
      <c r="DN578" s="10"/>
      <c r="DO578" s="10"/>
      <c r="DP578" s="10"/>
      <c r="DQ578" s="10"/>
      <c r="DR578" s="10"/>
      <c r="DS578" s="10"/>
      <c r="DT578" s="10"/>
      <c r="DU578" s="10"/>
      <c r="DV578" s="10"/>
      <c r="DW578" s="10"/>
      <c r="DX578" s="10"/>
      <c r="DY578" s="10"/>
      <c r="DZ578" s="10"/>
      <c r="EA578" s="10"/>
      <c r="EB578" s="10"/>
      <c r="EC578" s="10"/>
      <c r="ED578" s="10"/>
      <c r="EE578" s="10"/>
      <c r="EF578" s="10"/>
      <c r="EG578" s="10"/>
      <c r="EH578" s="10"/>
      <c r="EI578" s="10"/>
      <c r="EJ578" s="10"/>
      <c r="EK578" s="10"/>
      <c r="EL578" s="10"/>
      <c r="EM578" s="10"/>
      <c r="EN578" s="10"/>
      <c r="EO578" s="10"/>
      <c r="EP578" s="10"/>
      <c r="EQ578" s="10"/>
    </row>
    <row r="579" spans="1:147" ht="18.75">
      <c r="B579" s="14"/>
      <c r="C579" s="32"/>
      <c r="D579" s="33"/>
      <c r="E579" s="33">
        <v>207254</v>
      </c>
      <c r="G579" s="14" t="s">
        <v>3913</v>
      </c>
      <c r="H579" s="14" t="s">
        <v>4041</v>
      </c>
      <c r="I579" s="14" t="s">
        <v>2687</v>
      </c>
      <c r="L579" s="14" t="s">
        <v>3161</v>
      </c>
      <c r="M579" s="32">
        <v>78741</v>
      </c>
      <c r="N579" s="32">
        <v>280</v>
      </c>
      <c r="O579" s="53">
        <v>7</v>
      </c>
      <c r="P579" s="31">
        <v>37470</v>
      </c>
      <c r="Q579" s="31">
        <v>37497</v>
      </c>
      <c r="R579" s="32" t="s">
        <v>4365</v>
      </c>
      <c r="S579" s="32" t="s">
        <v>4287</v>
      </c>
      <c r="T579" s="32" t="s">
        <v>1398</v>
      </c>
      <c r="U579" s="32" t="s">
        <v>3338</v>
      </c>
      <c r="V579" s="32" t="s">
        <v>3774</v>
      </c>
      <c r="X579" s="43"/>
      <c r="Y579" s="8"/>
      <c r="Z579" s="43"/>
      <c r="AA579" s="8"/>
      <c r="AB579" s="6"/>
      <c r="AC579" s="8"/>
      <c r="AD579" s="8"/>
      <c r="AE579" s="8"/>
      <c r="AF579" s="36"/>
      <c r="AG579" s="8"/>
      <c r="AH579" s="6"/>
      <c r="AI579" s="10"/>
      <c r="AJ579" s="10"/>
      <c r="AK579" s="10"/>
      <c r="AL579" s="6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  <c r="BT579" s="10"/>
      <c r="BU579" s="10"/>
      <c r="BV579" s="10"/>
      <c r="BW579" s="10"/>
      <c r="BX579" s="10"/>
      <c r="BY579" s="10"/>
      <c r="BZ579" s="10"/>
      <c r="CA579" s="10"/>
      <c r="CB579" s="10"/>
      <c r="CC579" s="10"/>
      <c r="CD579" s="10"/>
      <c r="CE579" s="10"/>
      <c r="CF579" s="10"/>
      <c r="CG579" s="10"/>
      <c r="CH579" s="10"/>
      <c r="CI579" s="10"/>
      <c r="CJ579" s="10"/>
      <c r="CK579" s="10"/>
      <c r="CL579" s="10"/>
      <c r="CM579" s="10"/>
      <c r="CN579" s="10"/>
      <c r="CO579" s="10"/>
      <c r="CP579" s="10"/>
      <c r="CQ579" s="10"/>
      <c r="CR579" s="10"/>
      <c r="CS579" s="10"/>
      <c r="CT579" s="10"/>
      <c r="CU579" s="10"/>
      <c r="CV579" s="10"/>
      <c r="CW579" s="10"/>
      <c r="CX579" s="10"/>
      <c r="CY579" s="10"/>
      <c r="CZ579" s="10"/>
      <c r="DA579" s="10"/>
      <c r="DB579" s="10"/>
      <c r="DC579" s="10"/>
      <c r="DD579" s="10"/>
      <c r="DE579" s="10"/>
      <c r="DF579" s="10"/>
      <c r="DG579" s="10"/>
      <c r="DH579" s="10"/>
      <c r="DI579" s="10"/>
      <c r="DJ579" s="10"/>
      <c r="DK579" s="10"/>
      <c r="DL579" s="10"/>
      <c r="DM579" s="10"/>
      <c r="DN579" s="10"/>
      <c r="DO579" s="10"/>
      <c r="DP579" s="10"/>
      <c r="DQ579" s="10"/>
      <c r="DR579" s="10"/>
      <c r="DS579" s="10"/>
      <c r="DT579" s="10"/>
      <c r="DU579" s="10"/>
      <c r="DV579" s="10"/>
      <c r="DW579" s="10"/>
      <c r="DX579" s="10"/>
      <c r="DY579" s="10"/>
      <c r="DZ579" s="10"/>
      <c r="EA579" s="10"/>
      <c r="EB579" s="10"/>
      <c r="EC579" s="10"/>
      <c r="ED579" s="10"/>
      <c r="EE579" s="10"/>
      <c r="EF579" s="10"/>
      <c r="EG579" s="10"/>
      <c r="EH579" s="10"/>
      <c r="EI579" s="10"/>
      <c r="EJ579" s="10"/>
      <c r="EK579" s="10"/>
      <c r="EL579" s="10"/>
      <c r="EM579" s="10"/>
      <c r="EN579" s="10"/>
      <c r="EO579" s="10"/>
      <c r="EP579" s="10"/>
      <c r="EQ579" s="10"/>
    </row>
    <row r="580" spans="1:147" ht="18.75">
      <c r="B580" s="14"/>
      <c r="C580" s="32"/>
      <c r="D580" s="33"/>
      <c r="E580" s="72" t="s">
        <v>2751</v>
      </c>
      <c r="G580" s="68" t="s">
        <v>100</v>
      </c>
      <c r="H580" s="68" t="s">
        <v>3933</v>
      </c>
      <c r="I580" s="68" t="s">
        <v>2891</v>
      </c>
      <c r="J580" s="73"/>
      <c r="K580" s="73"/>
      <c r="L580" s="68" t="s">
        <v>2892</v>
      </c>
      <c r="M580" s="32">
        <v>78724</v>
      </c>
      <c r="N580" s="32">
        <v>250</v>
      </c>
      <c r="O580" s="53">
        <v>24.07</v>
      </c>
      <c r="P580" s="70">
        <v>38148</v>
      </c>
      <c r="Q580" s="70">
        <v>38243</v>
      </c>
      <c r="R580" s="32" t="s">
        <v>2033</v>
      </c>
      <c r="S580" s="32" t="s">
        <v>2034</v>
      </c>
      <c r="T580" s="32" t="s">
        <v>2035</v>
      </c>
      <c r="U580" s="32" t="s">
        <v>3338</v>
      </c>
      <c r="V580" s="32" t="s">
        <v>2890</v>
      </c>
      <c r="X580" s="43"/>
      <c r="Y580" s="8"/>
      <c r="Z580" s="43"/>
      <c r="AA580" s="8"/>
      <c r="AB580" s="6"/>
      <c r="AC580" s="8"/>
      <c r="AD580" s="8"/>
      <c r="AE580" s="8"/>
      <c r="AF580" s="36"/>
      <c r="AG580" s="8"/>
      <c r="AH580" s="6"/>
      <c r="AI580" s="10"/>
      <c r="AJ580" s="10"/>
      <c r="AK580" s="10"/>
      <c r="AL580" s="6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  <c r="CE580" s="10"/>
      <c r="CF580" s="10"/>
      <c r="CG580" s="10"/>
      <c r="CH580" s="10"/>
      <c r="CI580" s="10"/>
      <c r="CJ580" s="10"/>
      <c r="CK580" s="10"/>
      <c r="CL580" s="10"/>
      <c r="CM580" s="10"/>
      <c r="CN580" s="10"/>
      <c r="CO580" s="10"/>
      <c r="CP580" s="10"/>
      <c r="CQ580" s="10"/>
      <c r="CR580" s="10"/>
      <c r="CS580" s="10"/>
      <c r="CT580" s="10"/>
      <c r="CU580" s="10"/>
      <c r="CV580" s="10"/>
      <c r="CW580" s="10"/>
      <c r="CX580" s="10"/>
      <c r="CY580" s="10"/>
      <c r="CZ580" s="10"/>
      <c r="DA580" s="10"/>
      <c r="DB580" s="10"/>
      <c r="DC580" s="10"/>
      <c r="DD580" s="10"/>
      <c r="DE580" s="10"/>
      <c r="DF580" s="10"/>
      <c r="DG580" s="10"/>
      <c r="DH580" s="10"/>
      <c r="DI580" s="10"/>
      <c r="DJ580" s="10"/>
      <c r="DK580" s="10"/>
      <c r="DL580" s="10"/>
      <c r="DM580" s="10"/>
      <c r="DN580" s="10"/>
      <c r="DO580" s="10"/>
      <c r="DP580" s="10"/>
      <c r="DQ580" s="10"/>
      <c r="DR580" s="10"/>
      <c r="DS580" s="10"/>
      <c r="DT580" s="10"/>
      <c r="DU580" s="10"/>
      <c r="DV580" s="10"/>
      <c r="DW580" s="10"/>
      <c r="DX580" s="10"/>
      <c r="DY580" s="10"/>
      <c r="DZ580" s="10"/>
      <c r="EA580" s="10"/>
      <c r="EB580" s="10"/>
      <c r="EC580" s="10"/>
      <c r="ED580" s="10"/>
      <c r="EE580" s="10"/>
      <c r="EF580" s="10"/>
      <c r="EG580" s="10"/>
      <c r="EH580" s="10"/>
      <c r="EI580" s="10"/>
      <c r="EJ580" s="10"/>
      <c r="EK580" s="10"/>
      <c r="EL580" s="10"/>
      <c r="EM580" s="10"/>
      <c r="EN580" s="10"/>
      <c r="EO580" s="10"/>
      <c r="EP580" s="10"/>
      <c r="EQ580" s="10"/>
    </row>
    <row r="581" spans="1:147" ht="18.75">
      <c r="B581" s="14"/>
      <c r="C581" s="32"/>
      <c r="D581" s="33"/>
      <c r="E581" s="61">
        <v>211953</v>
      </c>
      <c r="G581" s="61" t="s">
        <v>1576</v>
      </c>
      <c r="H581" s="61" t="s">
        <v>846</v>
      </c>
      <c r="I581" s="61" t="s">
        <v>2980</v>
      </c>
      <c r="J581" s="108"/>
      <c r="K581" s="108"/>
      <c r="L581" s="61" t="s">
        <v>1577</v>
      </c>
      <c r="M581" s="32">
        <v>78702</v>
      </c>
      <c r="N581" s="32">
        <v>54</v>
      </c>
      <c r="O581" s="116">
        <v>2.573</v>
      </c>
      <c r="P581" s="106">
        <v>37595</v>
      </c>
      <c r="Q581" s="106">
        <v>37735</v>
      </c>
      <c r="R581" s="107" t="s">
        <v>4365</v>
      </c>
      <c r="S581" s="107" t="s">
        <v>1578</v>
      </c>
      <c r="T581" s="107" t="s">
        <v>1579</v>
      </c>
      <c r="U581" s="5" t="s">
        <v>3338</v>
      </c>
      <c r="V581" s="32" t="s">
        <v>2029</v>
      </c>
      <c r="X581" s="43"/>
      <c r="Y581" s="44"/>
      <c r="Z581" s="43"/>
      <c r="AA581" s="8"/>
      <c r="AB581" s="6"/>
      <c r="AC581" s="8"/>
      <c r="AD581" s="8"/>
      <c r="AE581" s="8"/>
      <c r="AF581" s="36"/>
      <c r="AG581" s="8"/>
      <c r="AH581" s="6"/>
      <c r="AI581" s="10"/>
      <c r="AJ581" s="10"/>
      <c r="AK581" s="10"/>
      <c r="AL581" s="6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  <c r="CE581" s="10"/>
      <c r="CF581" s="10"/>
      <c r="CG581" s="10"/>
      <c r="CH581" s="10"/>
      <c r="CI581" s="10"/>
      <c r="CJ581" s="10"/>
      <c r="CK581" s="10"/>
      <c r="CL581" s="10"/>
      <c r="CM581" s="10"/>
      <c r="CN581" s="10"/>
      <c r="CO581" s="10"/>
      <c r="CP581" s="10"/>
      <c r="CQ581" s="10"/>
      <c r="CR581" s="10"/>
      <c r="CS581" s="10"/>
      <c r="CT581" s="10"/>
      <c r="CU581" s="10"/>
      <c r="CV581" s="10"/>
      <c r="CW581" s="10"/>
      <c r="CX581" s="10"/>
      <c r="CY581" s="10"/>
      <c r="CZ581" s="10"/>
      <c r="DA581" s="10"/>
      <c r="DB581" s="10"/>
      <c r="DC581" s="10"/>
      <c r="DD581" s="10"/>
      <c r="DE581" s="10"/>
      <c r="DF581" s="10"/>
      <c r="DG581" s="10"/>
      <c r="DH581" s="10"/>
      <c r="DI581" s="10"/>
      <c r="DJ581" s="10"/>
      <c r="DK581" s="10"/>
      <c r="DL581" s="10"/>
      <c r="DM581" s="10"/>
      <c r="DN581" s="10"/>
      <c r="DO581" s="10"/>
      <c r="DP581" s="10"/>
      <c r="DQ581" s="10"/>
      <c r="DR581" s="10"/>
      <c r="DS581" s="10"/>
      <c r="DT581" s="10"/>
      <c r="DU581" s="10"/>
      <c r="DV581" s="10"/>
      <c r="DW581" s="10"/>
      <c r="DX581" s="10"/>
      <c r="DY581" s="10"/>
      <c r="DZ581" s="10"/>
      <c r="EA581" s="10"/>
      <c r="EB581" s="10"/>
      <c r="EC581" s="10"/>
      <c r="ED581" s="10"/>
      <c r="EE581" s="10"/>
      <c r="EF581" s="10"/>
      <c r="EG581" s="10"/>
      <c r="EH581" s="10"/>
      <c r="EI581" s="10"/>
      <c r="EJ581" s="10"/>
      <c r="EK581" s="10"/>
      <c r="EL581" s="10"/>
      <c r="EM581" s="10"/>
      <c r="EN581" s="10"/>
      <c r="EO581" s="10"/>
      <c r="EP581" s="10"/>
      <c r="EQ581" s="10"/>
    </row>
    <row r="582" spans="1:147" ht="18.75">
      <c r="B582" s="14"/>
      <c r="C582" s="32"/>
      <c r="D582" s="33"/>
      <c r="E582" s="132">
        <v>10153128</v>
      </c>
      <c r="F582" s="14"/>
      <c r="G582" s="133" t="s">
        <v>2231</v>
      </c>
      <c r="H582" s="133" t="s">
        <v>2232</v>
      </c>
      <c r="I582" s="133" t="s">
        <v>2318</v>
      </c>
      <c r="J582" s="134">
        <v>8582</v>
      </c>
      <c r="K582" s="134"/>
      <c r="L582" s="133"/>
      <c r="M582" s="32">
        <v>78723</v>
      </c>
      <c r="N582" s="143">
        <v>12</v>
      </c>
      <c r="O582" s="142">
        <v>0.21190000000000001</v>
      </c>
      <c r="P582" s="135">
        <v>39595</v>
      </c>
      <c r="R582" s="143" t="s">
        <v>4112</v>
      </c>
      <c r="S582" s="134" t="s">
        <v>2319</v>
      </c>
      <c r="T582" s="32" t="s">
        <v>2254</v>
      </c>
      <c r="U582" s="32" t="s">
        <v>562</v>
      </c>
      <c r="V582" s="32" t="s">
        <v>270</v>
      </c>
      <c r="X582" s="43"/>
      <c r="Y582" s="44"/>
      <c r="Z582" s="43"/>
      <c r="AA582" s="8"/>
      <c r="AB582" s="6"/>
      <c r="AC582" s="8"/>
      <c r="AD582" s="8"/>
      <c r="AE582" s="8"/>
      <c r="AF582" s="36"/>
      <c r="AG582" s="8"/>
      <c r="AH582" s="6"/>
      <c r="AI582" s="10"/>
      <c r="AJ582" s="10"/>
      <c r="AK582" s="10"/>
      <c r="AL582" s="6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  <c r="BY582" s="10"/>
      <c r="BZ582" s="10"/>
      <c r="CA582" s="10"/>
      <c r="CB582" s="10"/>
      <c r="CC582" s="10"/>
      <c r="CD582" s="10"/>
      <c r="CE582" s="10"/>
      <c r="CF582" s="10"/>
      <c r="CG582" s="10"/>
      <c r="CH582" s="10"/>
      <c r="CI582" s="10"/>
      <c r="CJ582" s="10"/>
      <c r="CK582" s="10"/>
      <c r="CL582" s="10"/>
      <c r="CM582" s="10"/>
      <c r="CN582" s="10"/>
      <c r="CO582" s="10"/>
      <c r="CP582" s="10"/>
      <c r="CQ582" s="10"/>
      <c r="CR582" s="10"/>
      <c r="CS582" s="10"/>
      <c r="CT582" s="10"/>
      <c r="CU582" s="10"/>
      <c r="CV582" s="10"/>
      <c r="CW582" s="10"/>
      <c r="CX582" s="10"/>
      <c r="CY582" s="10"/>
      <c r="CZ582" s="10"/>
      <c r="DA582" s="10"/>
      <c r="DB582" s="10"/>
      <c r="DC582" s="10"/>
      <c r="DD582" s="10"/>
      <c r="DE582" s="10"/>
      <c r="DF582" s="10"/>
      <c r="DG582" s="10"/>
      <c r="DH582" s="10"/>
      <c r="DI582" s="10"/>
      <c r="DJ582" s="10"/>
      <c r="DK582" s="10"/>
      <c r="DL582" s="10"/>
      <c r="DM582" s="10"/>
      <c r="DN582" s="10"/>
      <c r="DO582" s="10"/>
      <c r="DP582" s="10"/>
      <c r="DQ582" s="10"/>
      <c r="DR582" s="10"/>
      <c r="DS582" s="10"/>
      <c r="DT582" s="10"/>
      <c r="DU582" s="10"/>
      <c r="DV582" s="10"/>
      <c r="DW582" s="10"/>
      <c r="DX582" s="10"/>
      <c r="DY582" s="10"/>
      <c r="DZ582" s="10"/>
      <c r="EA582" s="10"/>
      <c r="EB582" s="10"/>
      <c r="EC582" s="10"/>
      <c r="ED582" s="10"/>
      <c r="EE582" s="10"/>
      <c r="EF582" s="10"/>
      <c r="EG582" s="10"/>
      <c r="EH582" s="10"/>
      <c r="EI582" s="10"/>
      <c r="EJ582" s="10"/>
      <c r="EK582" s="10"/>
      <c r="EL582" s="10"/>
      <c r="EM582" s="10"/>
      <c r="EN582" s="10"/>
      <c r="EO582" s="10"/>
      <c r="EP582" s="10"/>
      <c r="EQ582" s="10"/>
    </row>
    <row r="583" spans="1:147" ht="18.75">
      <c r="B583" s="14"/>
      <c r="C583" s="32"/>
      <c r="D583" s="33"/>
      <c r="E583" s="63">
        <v>144300</v>
      </c>
      <c r="G583" s="14" t="s">
        <v>4341</v>
      </c>
      <c r="H583" s="14" t="s">
        <v>1277</v>
      </c>
      <c r="I583" s="14" t="s">
        <v>1020</v>
      </c>
      <c r="L583" s="14" t="s">
        <v>140</v>
      </c>
      <c r="M583" s="32">
        <v>78748</v>
      </c>
      <c r="N583" s="41">
        <v>224</v>
      </c>
      <c r="O583" s="53">
        <v>12.7</v>
      </c>
      <c r="P583" s="31">
        <v>36090</v>
      </c>
      <c r="Q583" s="31">
        <v>36635</v>
      </c>
      <c r="R583" s="31"/>
      <c r="S583" s="32" t="s">
        <v>1021</v>
      </c>
      <c r="T583" s="32" t="s">
        <v>1022</v>
      </c>
      <c r="U583" s="32" t="s">
        <v>3338</v>
      </c>
      <c r="V583" s="32" t="s">
        <v>3567</v>
      </c>
      <c r="X583" s="43"/>
      <c r="Y583" s="44"/>
      <c r="Z583" s="43"/>
      <c r="AA583" s="8"/>
      <c r="AB583" s="6"/>
      <c r="AC583" s="8"/>
      <c r="AD583" s="8"/>
      <c r="AE583" s="8"/>
      <c r="AF583" s="36"/>
      <c r="AG583" s="8"/>
      <c r="AH583" s="6"/>
      <c r="AI583" s="10"/>
      <c r="AJ583" s="10"/>
      <c r="AK583" s="10"/>
      <c r="AL583" s="6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  <c r="BT583" s="10"/>
      <c r="BU583" s="10"/>
      <c r="BV583" s="10"/>
      <c r="BW583" s="10"/>
      <c r="BX583" s="10"/>
      <c r="BY583" s="10"/>
      <c r="BZ583" s="10"/>
      <c r="CA583" s="10"/>
      <c r="CB583" s="10"/>
      <c r="CC583" s="10"/>
      <c r="CD583" s="10"/>
      <c r="CE583" s="10"/>
      <c r="CF583" s="10"/>
      <c r="CG583" s="10"/>
      <c r="CH583" s="10"/>
      <c r="CI583" s="10"/>
      <c r="CJ583" s="10"/>
      <c r="CK583" s="10"/>
      <c r="CL583" s="10"/>
      <c r="CM583" s="10"/>
      <c r="CN583" s="10"/>
      <c r="CO583" s="10"/>
      <c r="CP583" s="10"/>
      <c r="CQ583" s="10"/>
      <c r="CR583" s="10"/>
      <c r="CS583" s="10"/>
      <c r="CT583" s="10"/>
      <c r="CU583" s="10"/>
      <c r="CV583" s="10"/>
      <c r="CW583" s="10"/>
      <c r="CX583" s="10"/>
      <c r="CY583" s="10"/>
      <c r="CZ583" s="10"/>
      <c r="DA583" s="10"/>
      <c r="DB583" s="10"/>
      <c r="DC583" s="10"/>
      <c r="DD583" s="10"/>
      <c r="DE583" s="10"/>
      <c r="DF583" s="10"/>
      <c r="DG583" s="10"/>
      <c r="DH583" s="10"/>
      <c r="DI583" s="10"/>
      <c r="DJ583" s="10"/>
      <c r="DK583" s="10"/>
      <c r="DL583" s="10"/>
      <c r="DM583" s="10"/>
      <c r="DN583" s="10"/>
      <c r="DO583" s="10"/>
      <c r="DP583" s="10"/>
      <c r="DQ583" s="10"/>
      <c r="DR583" s="10"/>
      <c r="DS583" s="10"/>
      <c r="DT583" s="10"/>
      <c r="DU583" s="10"/>
      <c r="DV583" s="10"/>
      <c r="DW583" s="10"/>
      <c r="DX583" s="10"/>
      <c r="DY583" s="10"/>
      <c r="DZ583" s="10"/>
      <c r="EA583" s="10"/>
      <c r="EB583" s="10"/>
      <c r="EC583" s="10"/>
      <c r="ED583" s="10"/>
      <c r="EE583" s="10"/>
      <c r="EF583" s="10"/>
      <c r="EG583" s="10"/>
      <c r="EH583" s="10"/>
      <c r="EI583" s="10"/>
      <c r="EJ583" s="10"/>
      <c r="EK583" s="10"/>
      <c r="EL583" s="10"/>
      <c r="EM583" s="10"/>
      <c r="EN583" s="10"/>
      <c r="EO583" s="10"/>
      <c r="EP583" s="10"/>
      <c r="EQ583" s="10"/>
    </row>
    <row r="584" spans="1:147" ht="18.75">
      <c r="B584" s="14"/>
      <c r="C584" s="32"/>
      <c r="D584" s="33"/>
      <c r="G584" s="14" t="s">
        <v>1023</v>
      </c>
      <c r="H584" s="14" t="s">
        <v>1024</v>
      </c>
      <c r="I584" s="14" t="s">
        <v>3648</v>
      </c>
      <c r="L584" s="14" t="s">
        <v>141</v>
      </c>
      <c r="M584" s="32">
        <v>78758</v>
      </c>
      <c r="N584" s="41">
        <v>308</v>
      </c>
      <c r="O584" s="53">
        <v>17.010000000000002</v>
      </c>
      <c r="P584" s="31">
        <v>33875</v>
      </c>
      <c r="Q584" s="31">
        <v>33952</v>
      </c>
      <c r="R584" s="31"/>
      <c r="S584" s="32" t="s">
        <v>1177</v>
      </c>
      <c r="T584" s="32" t="s">
        <v>1178</v>
      </c>
      <c r="U584" s="32" t="s">
        <v>3338</v>
      </c>
      <c r="V584" s="32" t="s">
        <v>179</v>
      </c>
      <c r="X584" s="43"/>
      <c r="Y584" s="44"/>
      <c r="Z584" s="43"/>
      <c r="AA584" s="8"/>
      <c r="AB584" s="6"/>
      <c r="AC584" s="8"/>
      <c r="AD584" s="8"/>
      <c r="AE584" s="8"/>
      <c r="AF584" s="36"/>
      <c r="AG584" s="8"/>
      <c r="AH584" s="6"/>
      <c r="AI584" s="10"/>
      <c r="AJ584" s="10"/>
      <c r="AK584" s="10"/>
      <c r="AL584" s="6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  <c r="BT584" s="10"/>
      <c r="BU584" s="10"/>
      <c r="BV584" s="10"/>
      <c r="BW584" s="10"/>
      <c r="BX584" s="10"/>
      <c r="BY584" s="10"/>
      <c r="BZ584" s="10"/>
      <c r="CA584" s="10"/>
      <c r="CB584" s="10"/>
      <c r="CC584" s="10"/>
      <c r="CD584" s="10"/>
      <c r="CE584" s="10"/>
      <c r="CF584" s="10"/>
      <c r="CG584" s="10"/>
      <c r="CH584" s="10"/>
      <c r="CI584" s="10"/>
      <c r="CJ584" s="10"/>
      <c r="CK584" s="10"/>
      <c r="CL584" s="10"/>
      <c r="CM584" s="10"/>
      <c r="CN584" s="10"/>
      <c r="CO584" s="10"/>
      <c r="CP584" s="10"/>
      <c r="CQ584" s="10"/>
      <c r="CR584" s="10"/>
      <c r="CS584" s="10"/>
      <c r="CT584" s="10"/>
      <c r="CU584" s="10"/>
      <c r="CV584" s="10"/>
      <c r="CW584" s="10"/>
      <c r="CX584" s="10"/>
      <c r="CY584" s="10"/>
      <c r="CZ584" s="10"/>
      <c r="DA584" s="10"/>
      <c r="DB584" s="10"/>
      <c r="DC584" s="10"/>
      <c r="DD584" s="10"/>
      <c r="DE584" s="10"/>
      <c r="DF584" s="10"/>
      <c r="DG584" s="10"/>
      <c r="DH584" s="10"/>
      <c r="DI584" s="10"/>
      <c r="DJ584" s="10"/>
      <c r="DK584" s="10"/>
      <c r="DL584" s="10"/>
      <c r="DM584" s="10"/>
      <c r="DN584" s="10"/>
      <c r="DO584" s="10"/>
      <c r="DP584" s="10"/>
      <c r="DQ584" s="10"/>
      <c r="DR584" s="10"/>
      <c r="DS584" s="10"/>
      <c r="DT584" s="10"/>
      <c r="DU584" s="10"/>
      <c r="DV584" s="10"/>
      <c r="DW584" s="10"/>
      <c r="DX584" s="10"/>
      <c r="DY584" s="10"/>
      <c r="DZ584" s="10"/>
      <c r="EA584" s="10"/>
      <c r="EB584" s="10"/>
      <c r="EC584" s="10"/>
      <c r="ED584" s="10"/>
      <c r="EE584" s="10"/>
      <c r="EF584" s="10"/>
      <c r="EG584" s="10"/>
      <c r="EH584" s="10"/>
      <c r="EI584" s="10"/>
      <c r="EJ584" s="10"/>
      <c r="EK584" s="10"/>
      <c r="EL584" s="10"/>
      <c r="EM584" s="10"/>
      <c r="EN584" s="10"/>
      <c r="EO584" s="10"/>
      <c r="EP584" s="10"/>
      <c r="EQ584" s="10"/>
    </row>
    <row r="585" spans="1:147" ht="18.75">
      <c r="B585" s="14"/>
      <c r="C585" s="32"/>
      <c r="D585" s="33"/>
      <c r="E585" s="58" t="s">
        <v>1436</v>
      </c>
      <c r="G585" s="133" t="s">
        <v>3263</v>
      </c>
      <c r="H585" s="60" t="s">
        <v>863</v>
      </c>
      <c r="I585" s="60" t="s">
        <v>1444</v>
      </c>
      <c r="J585" s="93">
        <v>3259501</v>
      </c>
      <c r="K585" s="93"/>
      <c r="L585" s="60" t="s">
        <v>1444</v>
      </c>
      <c r="M585" s="93">
        <v>78748</v>
      </c>
      <c r="N585" s="93">
        <v>183</v>
      </c>
      <c r="O585" s="100">
        <v>28.736000000000001</v>
      </c>
      <c r="P585" s="115">
        <v>39043</v>
      </c>
      <c r="Q585" s="115">
        <v>39560</v>
      </c>
      <c r="R585" s="93" t="s">
        <v>4112</v>
      </c>
      <c r="S585" s="93" t="s">
        <v>1522</v>
      </c>
      <c r="T585" s="93" t="s">
        <v>1523</v>
      </c>
      <c r="U585" s="94" t="s">
        <v>178</v>
      </c>
      <c r="V585" s="32" t="s">
        <v>4362</v>
      </c>
      <c r="X585" s="43"/>
      <c r="Y585" s="44"/>
      <c r="Z585" s="43"/>
      <c r="AA585" s="8"/>
      <c r="AB585" s="6"/>
      <c r="AC585" s="8"/>
      <c r="AD585" s="8"/>
      <c r="AE585" s="8"/>
      <c r="AF585" s="36"/>
      <c r="AG585" s="8"/>
      <c r="AH585" s="6"/>
      <c r="AI585" s="10"/>
      <c r="AJ585" s="10"/>
      <c r="AK585" s="10"/>
      <c r="AL585" s="6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  <c r="CE585" s="10"/>
      <c r="CF585" s="10"/>
      <c r="CG585" s="10"/>
      <c r="CH585" s="10"/>
      <c r="CI585" s="10"/>
      <c r="CJ585" s="10"/>
      <c r="CK585" s="10"/>
      <c r="CL585" s="10"/>
      <c r="CM585" s="10"/>
      <c r="CN585" s="10"/>
      <c r="CO585" s="10"/>
      <c r="CP585" s="10"/>
      <c r="CQ585" s="10"/>
      <c r="CR585" s="10"/>
      <c r="CS585" s="10"/>
      <c r="CT585" s="10"/>
      <c r="CU585" s="10"/>
      <c r="CV585" s="10"/>
      <c r="CW585" s="10"/>
      <c r="CX585" s="10"/>
      <c r="CY585" s="10"/>
      <c r="CZ585" s="10"/>
      <c r="DA585" s="10"/>
      <c r="DB585" s="10"/>
      <c r="DC585" s="10"/>
      <c r="DD585" s="10"/>
      <c r="DE585" s="10"/>
      <c r="DF585" s="10"/>
      <c r="DG585" s="10"/>
      <c r="DH585" s="10"/>
      <c r="DI585" s="10"/>
      <c r="DJ585" s="10"/>
      <c r="DK585" s="10"/>
      <c r="DL585" s="10"/>
      <c r="DM585" s="10"/>
      <c r="DN585" s="10"/>
      <c r="DO585" s="10"/>
      <c r="DP585" s="10"/>
      <c r="DQ585" s="10"/>
      <c r="DR585" s="10"/>
      <c r="DS585" s="10"/>
      <c r="DT585" s="10"/>
      <c r="DU585" s="10"/>
      <c r="DV585" s="10"/>
      <c r="DW585" s="10"/>
      <c r="DX585" s="10"/>
      <c r="DY585" s="10"/>
      <c r="DZ585" s="10"/>
      <c r="EA585" s="10"/>
      <c r="EB585" s="10"/>
      <c r="EC585" s="10"/>
      <c r="ED585" s="10"/>
      <c r="EE585" s="10"/>
      <c r="EF585" s="10"/>
      <c r="EG585" s="10"/>
      <c r="EH585" s="10"/>
      <c r="EI585" s="10"/>
      <c r="EJ585" s="10"/>
      <c r="EK585" s="10"/>
      <c r="EL585" s="10"/>
      <c r="EM585" s="10"/>
      <c r="EN585" s="10"/>
      <c r="EO585" s="10"/>
      <c r="EP585" s="10"/>
      <c r="EQ585" s="10"/>
    </row>
    <row r="586" spans="1:147" ht="18.75">
      <c r="D586" s="33"/>
      <c r="E586" s="132">
        <v>10477620</v>
      </c>
      <c r="F586" s="14"/>
      <c r="G586" s="133" t="s">
        <v>2656</v>
      </c>
      <c r="H586" s="133" t="s">
        <v>3095</v>
      </c>
      <c r="I586" s="133" t="s">
        <v>2655</v>
      </c>
      <c r="J586" s="134">
        <v>250397</v>
      </c>
      <c r="K586" s="133"/>
      <c r="L586" s="133"/>
      <c r="M586" s="134" t="s">
        <v>540</v>
      </c>
      <c r="N586" s="32">
        <v>7</v>
      </c>
      <c r="O586" s="136">
        <v>0.14050000000000001</v>
      </c>
      <c r="P586" s="135">
        <v>40403</v>
      </c>
      <c r="Q586" s="135">
        <v>40541</v>
      </c>
      <c r="R586" s="32" t="s">
        <v>1670</v>
      </c>
      <c r="S586" s="134" t="s">
        <v>3097</v>
      </c>
      <c r="T586" s="134" t="s">
        <v>3096</v>
      </c>
      <c r="U586" s="32" t="s">
        <v>3338</v>
      </c>
      <c r="V586" s="32" t="s">
        <v>3879</v>
      </c>
      <c r="X586" s="43"/>
      <c r="Y586" s="8"/>
      <c r="Z586" s="43"/>
      <c r="AA586" s="8"/>
      <c r="AB586" s="6"/>
      <c r="AC586" s="8"/>
      <c r="AD586" s="8"/>
      <c r="AE586" s="8"/>
      <c r="AF586" s="36"/>
      <c r="AG586" s="8"/>
      <c r="AH586" s="6"/>
      <c r="AI586" s="10"/>
      <c r="AJ586" s="10"/>
      <c r="AK586" s="10"/>
      <c r="AL586" s="6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  <c r="CI586" s="10"/>
      <c r="CJ586" s="10"/>
      <c r="CK586" s="10"/>
      <c r="CL586" s="10"/>
      <c r="CM586" s="10"/>
      <c r="CN586" s="10"/>
      <c r="CO586" s="10"/>
      <c r="CP586" s="10"/>
      <c r="CQ586" s="10"/>
      <c r="CR586" s="10"/>
      <c r="CS586" s="10"/>
      <c r="CT586" s="10"/>
      <c r="CU586" s="10"/>
      <c r="CV586" s="10"/>
      <c r="CW586" s="10"/>
      <c r="CX586" s="10"/>
      <c r="CY586" s="10"/>
      <c r="CZ586" s="10"/>
      <c r="DA586" s="10"/>
      <c r="DB586" s="10"/>
      <c r="DC586" s="10"/>
      <c r="DD586" s="10"/>
      <c r="DE586" s="10"/>
      <c r="DF586" s="10"/>
      <c r="DG586" s="10"/>
      <c r="DH586" s="10"/>
      <c r="DI586" s="10"/>
      <c r="DJ586" s="10"/>
      <c r="DK586" s="10"/>
      <c r="DL586" s="10"/>
      <c r="DM586" s="10"/>
      <c r="DN586" s="10"/>
      <c r="DO586" s="10"/>
      <c r="DP586" s="10"/>
      <c r="DQ586" s="10"/>
      <c r="DR586" s="10"/>
      <c r="DS586" s="10"/>
      <c r="DT586" s="10"/>
      <c r="DU586" s="10"/>
      <c r="DV586" s="10"/>
      <c r="DW586" s="10"/>
      <c r="DX586" s="10"/>
      <c r="DY586" s="10"/>
      <c r="DZ586" s="10"/>
      <c r="EA586" s="10"/>
      <c r="EB586" s="10"/>
      <c r="EC586" s="10"/>
      <c r="ED586" s="10"/>
      <c r="EE586" s="10"/>
      <c r="EF586" s="10"/>
      <c r="EG586" s="10"/>
      <c r="EH586" s="10"/>
      <c r="EI586" s="10"/>
      <c r="EJ586" s="10"/>
      <c r="EK586" s="10"/>
      <c r="EL586" s="10"/>
      <c r="EM586" s="10"/>
      <c r="EN586" s="10"/>
      <c r="EO586" s="10"/>
      <c r="EP586" s="10"/>
      <c r="EQ586" s="10"/>
    </row>
    <row r="587" spans="1:147" ht="18.75">
      <c r="A587" s="102"/>
      <c r="B587" s="32"/>
      <c r="C587" s="129"/>
      <c r="D587" s="33"/>
      <c r="E587" s="33">
        <v>191848</v>
      </c>
      <c r="G587" s="14" t="s">
        <v>4369</v>
      </c>
      <c r="H587" s="14" t="s">
        <v>2339</v>
      </c>
      <c r="I587" s="14" t="s">
        <v>2346</v>
      </c>
      <c r="L587" s="14" t="s">
        <v>4370</v>
      </c>
      <c r="M587" s="32">
        <v>78705</v>
      </c>
      <c r="N587" s="32">
        <v>14</v>
      </c>
      <c r="O587" s="53">
        <v>0.4</v>
      </c>
      <c r="P587" s="31">
        <v>37187</v>
      </c>
      <c r="Q587" s="31">
        <v>37389</v>
      </c>
      <c r="R587" s="32" t="s">
        <v>4371</v>
      </c>
      <c r="S587" s="32" t="s">
        <v>4040</v>
      </c>
      <c r="T587" s="32" t="s">
        <v>4372</v>
      </c>
      <c r="U587" s="32" t="s">
        <v>3338</v>
      </c>
      <c r="V587" s="32" t="s">
        <v>4039</v>
      </c>
      <c r="X587" s="43"/>
      <c r="Y587" s="8"/>
      <c r="Z587" s="43"/>
      <c r="AA587" s="8"/>
      <c r="AB587" s="6"/>
      <c r="AC587" s="8"/>
      <c r="AD587" s="8"/>
      <c r="AE587" s="8"/>
      <c r="AF587" s="36"/>
      <c r="AG587" s="8"/>
      <c r="AH587" s="6"/>
      <c r="AI587" s="10"/>
      <c r="AJ587" s="10"/>
      <c r="AK587" s="10"/>
      <c r="AL587" s="6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  <c r="BX587" s="10"/>
      <c r="BY587" s="10"/>
      <c r="BZ587" s="10"/>
      <c r="CA587" s="10"/>
      <c r="CB587" s="10"/>
      <c r="CC587" s="10"/>
      <c r="CD587" s="10"/>
      <c r="CE587" s="10"/>
      <c r="CF587" s="10"/>
      <c r="CG587" s="10"/>
      <c r="CH587" s="10"/>
      <c r="CI587" s="10"/>
      <c r="CJ587" s="10"/>
      <c r="CK587" s="10"/>
      <c r="CL587" s="10"/>
      <c r="CM587" s="10"/>
      <c r="CN587" s="10"/>
      <c r="CO587" s="10"/>
      <c r="CP587" s="10"/>
      <c r="CQ587" s="10"/>
      <c r="CR587" s="10"/>
      <c r="CS587" s="10"/>
      <c r="CT587" s="10"/>
      <c r="CU587" s="10"/>
      <c r="CV587" s="10"/>
      <c r="CW587" s="10"/>
      <c r="CX587" s="10"/>
      <c r="CY587" s="10"/>
      <c r="CZ587" s="10"/>
      <c r="DA587" s="10"/>
      <c r="DB587" s="10"/>
      <c r="DC587" s="10"/>
      <c r="DD587" s="10"/>
      <c r="DE587" s="10"/>
      <c r="DF587" s="10"/>
      <c r="DG587" s="10"/>
      <c r="DH587" s="10"/>
      <c r="DI587" s="10"/>
      <c r="DJ587" s="10"/>
      <c r="DK587" s="10"/>
      <c r="DL587" s="10"/>
      <c r="DM587" s="10"/>
      <c r="DN587" s="10"/>
      <c r="DO587" s="10"/>
      <c r="DP587" s="10"/>
      <c r="DQ587" s="10"/>
      <c r="DR587" s="10"/>
      <c r="DS587" s="10"/>
      <c r="DT587" s="10"/>
      <c r="DU587" s="10"/>
      <c r="DV587" s="10"/>
      <c r="DW587" s="10"/>
      <c r="DX587" s="10"/>
      <c r="DY587" s="10"/>
      <c r="DZ587" s="10"/>
      <c r="EA587" s="10"/>
      <c r="EB587" s="10"/>
      <c r="EC587" s="10"/>
      <c r="ED587" s="10"/>
      <c r="EE587" s="10"/>
      <c r="EF587" s="10"/>
      <c r="EG587" s="10"/>
      <c r="EH587" s="10"/>
      <c r="EI587" s="10"/>
      <c r="EJ587" s="10"/>
      <c r="EK587" s="10"/>
      <c r="EL587" s="10"/>
      <c r="EM587" s="10"/>
      <c r="EN587" s="10"/>
      <c r="EO587" s="10"/>
      <c r="EP587" s="10"/>
      <c r="EQ587" s="10"/>
    </row>
    <row r="588" spans="1:147" ht="18.75">
      <c r="A588" s="102"/>
      <c r="B588" s="32"/>
      <c r="C588" s="129"/>
      <c r="D588" s="33"/>
      <c r="E588" s="60">
        <v>244371</v>
      </c>
      <c r="G588" s="56" t="s">
        <v>3167</v>
      </c>
      <c r="H588" s="56" t="s">
        <v>3876</v>
      </c>
      <c r="I588" s="14" t="s">
        <v>796</v>
      </c>
      <c r="L588" s="56" t="s">
        <v>3168</v>
      </c>
      <c r="M588" s="32">
        <v>78702</v>
      </c>
      <c r="N588" s="32">
        <v>30</v>
      </c>
      <c r="O588" s="53">
        <v>1.01</v>
      </c>
      <c r="P588" s="59">
        <v>38320</v>
      </c>
      <c r="Q588" s="59">
        <v>38413</v>
      </c>
      <c r="R588" s="32" t="s">
        <v>2033</v>
      </c>
      <c r="S588" s="5" t="s">
        <v>343</v>
      </c>
      <c r="T588" s="5" t="s">
        <v>344</v>
      </c>
      <c r="U588" s="32" t="s">
        <v>3338</v>
      </c>
      <c r="V588" s="32" t="s">
        <v>597</v>
      </c>
      <c r="X588" s="43"/>
      <c r="Y588" s="8"/>
      <c r="Z588" s="43"/>
      <c r="AA588" s="8"/>
      <c r="AB588" s="6"/>
      <c r="AC588" s="8"/>
      <c r="AD588" s="8"/>
      <c r="AE588" s="8"/>
      <c r="AF588" s="36"/>
      <c r="AG588" s="8"/>
      <c r="AH588" s="6"/>
      <c r="AI588" s="10"/>
      <c r="AJ588" s="10"/>
      <c r="AK588" s="10"/>
      <c r="AL588" s="6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  <c r="BT588" s="10"/>
      <c r="BU588" s="10"/>
      <c r="BV588" s="10"/>
      <c r="BW588" s="10"/>
      <c r="BX588" s="10"/>
      <c r="BY588" s="10"/>
      <c r="BZ588" s="10"/>
      <c r="CA588" s="10"/>
      <c r="CB588" s="10"/>
      <c r="CC588" s="10"/>
      <c r="CD588" s="10"/>
      <c r="CE588" s="10"/>
      <c r="CF588" s="10"/>
      <c r="CG588" s="10"/>
      <c r="CH588" s="10"/>
      <c r="CI588" s="10"/>
      <c r="CJ588" s="10"/>
      <c r="CK588" s="10"/>
      <c r="CL588" s="10"/>
      <c r="CM588" s="10"/>
      <c r="CN588" s="10"/>
      <c r="CO588" s="10"/>
      <c r="CP588" s="10"/>
      <c r="CQ588" s="10"/>
      <c r="CR588" s="10"/>
      <c r="CS588" s="10"/>
      <c r="CT588" s="10"/>
      <c r="CU588" s="10"/>
      <c r="CV588" s="10"/>
      <c r="CW588" s="10"/>
      <c r="CX588" s="10"/>
      <c r="CY588" s="10"/>
      <c r="CZ588" s="10"/>
      <c r="DA588" s="10"/>
      <c r="DB588" s="10"/>
      <c r="DC588" s="10"/>
      <c r="DD588" s="10"/>
      <c r="DE588" s="10"/>
      <c r="DF588" s="10"/>
      <c r="DG588" s="10"/>
      <c r="DH588" s="10"/>
      <c r="DI588" s="10"/>
      <c r="DJ588" s="10"/>
      <c r="DK588" s="10"/>
      <c r="DL588" s="10"/>
      <c r="DM588" s="10"/>
      <c r="DN588" s="10"/>
      <c r="DO588" s="10"/>
      <c r="DP588" s="10"/>
      <c r="DQ588" s="10"/>
      <c r="DR588" s="10"/>
      <c r="DS588" s="10"/>
      <c r="DT588" s="10"/>
      <c r="DU588" s="10"/>
      <c r="DV588" s="10"/>
      <c r="DW588" s="10"/>
      <c r="DX588" s="10"/>
      <c r="DY588" s="10"/>
      <c r="DZ588" s="10"/>
      <c r="EA588" s="10"/>
      <c r="EB588" s="10"/>
      <c r="EC588" s="10"/>
      <c r="ED588" s="10"/>
      <c r="EE588" s="10"/>
      <c r="EF588" s="10"/>
      <c r="EG588" s="10"/>
      <c r="EH588" s="10"/>
      <c r="EI588" s="10"/>
      <c r="EJ588" s="10"/>
      <c r="EK588" s="10"/>
      <c r="EL588" s="10"/>
      <c r="EM588" s="10"/>
      <c r="EN588" s="10"/>
      <c r="EO588" s="10"/>
      <c r="EP588" s="10"/>
      <c r="EQ588" s="10"/>
    </row>
    <row r="589" spans="1:147" ht="18.75">
      <c r="D589" s="33"/>
      <c r="E589" s="33">
        <v>192358</v>
      </c>
      <c r="G589" s="14" t="s">
        <v>1430</v>
      </c>
      <c r="H589" s="14" t="s">
        <v>2341</v>
      </c>
      <c r="I589" s="14" t="s">
        <v>1819</v>
      </c>
      <c r="L589" s="14" t="s">
        <v>2482</v>
      </c>
      <c r="M589" s="32">
        <v>78729</v>
      </c>
      <c r="N589" s="32">
        <v>64</v>
      </c>
      <c r="O589" s="53">
        <v>6.7</v>
      </c>
      <c r="P589" s="31">
        <v>37204</v>
      </c>
      <c r="Q589" s="31">
        <v>37356</v>
      </c>
      <c r="R589" s="32" t="s">
        <v>2045</v>
      </c>
      <c r="S589" s="32" t="s">
        <v>941</v>
      </c>
      <c r="T589" s="32" t="s">
        <v>2483</v>
      </c>
      <c r="U589" s="32" t="s">
        <v>3338</v>
      </c>
      <c r="V589" s="32" t="s">
        <v>4039</v>
      </c>
      <c r="X589" s="43"/>
      <c r="Y589" s="8"/>
      <c r="Z589" s="43"/>
      <c r="AA589" s="8"/>
      <c r="AB589" s="6"/>
      <c r="AC589" s="8"/>
      <c r="AD589" s="8"/>
      <c r="AE589" s="8"/>
      <c r="AF589" s="36"/>
      <c r="AG589" s="8"/>
      <c r="AH589" s="6"/>
      <c r="AI589" s="10"/>
      <c r="AJ589" s="10"/>
      <c r="AK589" s="10"/>
      <c r="AL589" s="6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R589" s="10"/>
      <c r="BS589" s="10"/>
      <c r="BT589" s="10"/>
      <c r="BU589" s="10"/>
      <c r="BV589" s="10"/>
      <c r="BW589" s="10"/>
      <c r="BX589" s="10"/>
      <c r="BY589" s="10"/>
      <c r="BZ589" s="10"/>
      <c r="CA589" s="10"/>
      <c r="CB589" s="10"/>
      <c r="CC589" s="10"/>
      <c r="CD589" s="10"/>
      <c r="CE589" s="10"/>
      <c r="CF589" s="10"/>
      <c r="CG589" s="10"/>
      <c r="CH589" s="10"/>
      <c r="CI589" s="10"/>
      <c r="CJ589" s="10"/>
      <c r="CK589" s="10"/>
      <c r="CL589" s="10"/>
      <c r="CM589" s="10"/>
      <c r="CN589" s="10"/>
      <c r="CO589" s="10"/>
      <c r="CP589" s="10"/>
      <c r="CQ589" s="10"/>
      <c r="CR589" s="10"/>
      <c r="CS589" s="10"/>
      <c r="CT589" s="10"/>
      <c r="CU589" s="10"/>
      <c r="CV589" s="10"/>
      <c r="CW589" s="10"/>
      <c r="CX589" s="10"/>
      <c r="CY589" s="10"/>
      <c r="CZ589" s="10"/>
      <c r="DA589" s="10"/>
      <c r="DB589" s="10"/>
      <c r="DC589" s="10"/>
      <c r="DD589" s="10"/>
      <c r="DE589" s="10"/>
      <c r="DF589" s="10"/>
      <c r="DG589" s="10"/>
      <c r="DH589" s="10"/>
      <c r="DI589" s="10"/>
      <c r="DJ589" s="10"/>
      <c r="DK589" s="10"/>
      <c r="DL589" s="10"/>
      <c r="DM589" s="10"/>
      <c r="DN589" s="10"/>
      <c r="DO589" s="10"/>
      <c r="DP589" s="10"/>
      <c r="DQ589" s="10"/>
      <c r="DR589" s="10"/>
      <c r="DS589" s="10"/>
      <c r="DT589" s="10"/>
      <c r="DU589" s="10"/>
      <c r="DV589" s="10"/>
      <c r="DW589" s="10"/>
      <c r="DX589" s="10"/>
      <c r="DY589" s="10"/>
      <c r="DZ589" s="10"/>
      <c r="EA589" s="10"/>
      <c r="EB589" s="10"/>
      <c r="EC589" s="10"/>
      <c r="ED589" s="10"/>
      <c r="EE589" s="10"/>
      <c r="EF589" s="10"/>
      <c r="EG589" s="10"/>
      <c r="EH589" s="10"/>
      <c r="EI589" s="10"/>
      <c r="EJ589" s="10"/>
      <c r="EK589" s="10"/>
      <c r="EL589" s="10"/>
      <c r="EM589" s="10"/>
      <c r="EN589" s="10"/>
      <c r="EO589" s="10"/>
      <c r="EP589" s="10"/>
      <c r="EQ589" s="10"/>
    </row>
    <row r="590" spans="1:147" ht="18.75">
      <c r="D590" s="33"/>
      <c r="E590" s="60">
        <v>305754</v>
      </c>
      <c r="G590" s="60" t="s">
        <v>1474</v>
      </c>
      <c r="H590" s="60" t="s">
        <v>464</v>
      </c>
      <c r="I590" s="60" t="s">
        <v>1475</v>
      </c>
      <c r="J590" s="93">
        <v>3268890</v>
      </c>
      <c r="K590" s="93"/>
      <c r="L590" s="60" t="s">
        <v>1475</v>
      </c>
      <c r="M590" s="93">
        <v>78705</v>
      </c>
      <c r="N590" s="93">
        <v>47</v>
      </c>
      <c r="O590" s="100">
        <v>0.33210000000000001</v>
      </c>
      <c r="P590" s="115">
        <v>39000</v>
      </c>
      <c r="Q590" s="59">
        <v>39248</v>
      </c>
      <c r="R590" s="93" t="s">
        <v>2033</v>
      </c>
      <c r="S590" s="93" t="s">
        <v>3714</v>
      </c>
      <c r="T590" s="93" t="s">
        <v>1398</v>
      </c>
      <c r="U590" s="32" t="s">
        <v>3338</v>
      </c>
      <c r="V590" s="32" t="s">
        <v>4362</v>
      </c>
      <c r="X590" s="43"/>
      <c r="Y590" s="8"/>
      <c r="Z590" s="43"/>
      <c r="AA590" s="8"/>
      <c r="AB590" s="6"/>
      <c r="AC590" s="8"/>
      <c r="AD590" s="8"/>
      <c r="AE590" s="8"/>
      <c r="AF590" s="36"/>
      <c r="AG590" s="8"/>
      <c r="AH590" s="6"/>
      <c r="AI590" s="10"/>
      <c r="AJ590" s="10"/>
      <c r="AK590" s="10"/>
      <c r="AL590" s="6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  <c r="BT590" s="10"/>
      <c r="BU590" s="10"/>
      <c r="BV590" s="10"/>
      <c r="BW590" s="10"/>
      <c r="BX590" s="10"/>
      <c r="BY590" s="10"/>
      <c r="BZ590" s="10"/>
      <c r="CA590" s="10"/>
      <c r="CB590" s="10"/>
      <c r="CC590" s="10"/>
      <c r="CD590" s="10"/>
      <c r="CE590" s="10"/>
      <c r="CF590" s="10"/>
      <c r="CG590" s="10"/>
      <c r="CH590" s="10"/>
      <c r="CI590" s="10"/>
      <c r="CJ590" s="10"/>
      <c r="CK590" s="10"/>
      <c r="CL590" s="10"/>
      <c r="CM590" s="10"/>
      <c r="CN590" s="10"/>
      <c r="CO590" s="10"/>
      <c r="CP590" s="10"/>
      <c r="CQ590" s="10"/>
      <c r="CR590" s="10"/>
      <c r="CS590" s="10"/>
      <c r="CT590" s="10"/>
      <c r="CU590" s="10"/>
      <c r="CV590" s="10"/>
      <c r="CW590" s="10"/>
      <c r="CX590" s="10"/>
      <c r="CY590" s="10"/>
      <c r="CZ590" s="10"/>
      <c r="DA590" s="10"/>
      <c r="DB590" s="10"/>
      <c r="DC590" s="10"/>
      <c r="DD590" s="10"/>
      <c r="DE590" s="10"/>
      <c r="DF590" s="10"/>
      <c r="DG590" s="10"/>
      <c r="DH590" s="10"/>
      <c r="DI590" s="10"/>
      <c r="DJ590" s="10"/>
      <c r="DK590" s="10"/>
      <c r="DL590" s="10"/>
      <c r="DM590" s="10"/>
      <c r="DN590" s="10"/>
      <c r="DO590" s="10"/>
      <c r="DP590" s="10"/>
      <c r="DQ590" s="10"/>
      <c r="DR590" s="10"/>
      <c r="DS590" s="10"/>
      <c r="DT590" s="10"/>
      <c r="DU590" s="10"/>
      <c r="DV590" s="10"/>
      <c r="DW590" s="10"/>
      <c r="DX590" s="10"/>
      <c r="DY590" s="10"/>
      <c r="DZ590" s="10"/>
      <c r="EA590" s="10"/>
      <c r="EB590" s="10"/>
      <c r="EC590" s="10"/>
      <c r="ED590" s="10"/>
      <c r="EE590" s="10"/>
      <c r="EF590" s="10"/>
      <c r="EG590" s="10"/>
      <c r="EH590" s="10"/>
      <c r="EI590" s="10"/>
      <c r="EJ590" s="10"/>
      <c r="EK590" s="10"/>
      <c r="EL590" s="10"/>
      <c r="EM590" s="10"/>
      <c r="EN590" s="10"/>
      <c r="EO590" s="10"/>
      <c r="EP590" s="10"/>
      <c r="EQ590" s="10"/>
    </row>
    <row r="591" spans="1:147" ht="18.75">
      <c r="D591" s="33"/>
      <c r="E591" s="60">
        <v>310503</v>
      </c>
      <c r="G591" s="56" t="s">
        <v>1703</v>
      </c>
      <c r="H591" s="56" t="s">
        <v>2286</v>
      </c>
      <c r="I591" s="56" t="s">
        <v>1704</v>
      </c>
      <c r="J591" s="93"/>
      <c r="K591" s="93"/>
      <c r="L591" s="56" t="s">
        <v>1704</v>
      </c>
      <c r="M591" s="32">
        <v>78745</v>
      </c>
      <c r="N591" s="32">
        <v>67</v>
      </c>
      <c r="O591" s="100">
        <v>1.1599999999999999</v>
      </c>
      <c r="P591" s="59">
        <v>39113</v>
      </c>
      <c r="Q591" s="14"/>
      <c r="R591" s="32" t="s">
        <v>4112</v>
      </c>
      <c r="S591" s="94" t="s">
        <v>3812</v>
      </c>
      <c r="T591" s="32" t="s">
        <v>3813</v>
      </c>
      <c r="U591" s="94" t="s">
        <v>562</v>
      </c>
      <c r="V591" s="94" t="s">
        <v>2285</v>
      </c>
      <c r="X591" s="43"/>
      <c r="Y591" s="8"/>
      <c r="Z591" s="43"/>
      <c r="AA591" s="8"/>
      <c r="AB591" s="6"/>
      <c r="AC591" s="8"/>
      <c r="AD591" s="8"/>
      <c r="AE591" s="8"/>
      <c r="AF591" s="36"/>
      <c r="AG591" s="8"/>
      <c r="AH591" s="6"/>
      <c r="AI591" s="10"/>
      <c r="AJ591" s="10"/>
      <c r="AK591" s="10"/>
      <c r="AL591" s="6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  <c r="BX591" s="10"/>
      <c r="BY591" s="10"/>
      <c r="BZ591" s="10"/>
      <c r="CA591" s="10"/>
      <c r="CB591" s="10"/>
      <c r="CC591" s="10"/>
      <c r="CD591" s="10"/>
      <c r="CE591" s="10"/>
      <c r="CF591" s="10"/>
      <c r="CG591" s="10"/>
      <c r="CH591" s="10"/>
      <c r="CI591" s="10"/>
      <c r="CJ591" s="10"/>
      <c r="CK591" s="10"/>
      <c r="CL591" s="10"/>
      <c r="CM591" s="10"/>
      <c r="CN591" s="10"/>
      <c r="CO591" s="10"/>
      <c r="CP591" s="10"/>
      <c r="CQ591" s="10"/>
      <c r="CR591" s="10"/>
      <c r="CS591" s="10"/>
      <c r="CT591" s="10"/>
      <c r="CU591" s="10"/>
      <c r="CV591" s="10"/>
      <c r="CW591" s="10"/>
      <c r="CX591" s="10"/>
      <c r="CY591" s="10"/>
      <c r="CZ591" s="10"/>
      <c r="DA591" s="10"/>
      <c r="DB591" s="10"/>
      <c r="DC591" s="10"/>
      <c r="DD591" s="10"/>
      <c r="DE591" s="10"/>
      <c r="DF591" s="10"/>
      <c r="DG591" s="10"/>
      <c r="DH591" s="10"/>
      <c r="DI591" s="10"/>
      <c r="DJ591" s="10"/>
      <c r="DK591" s="10"/>
      <c r="DL591" s="10"/>
      <c r="DM591" s="10"/>
      <c r="DN591" s="10"/>
      <c r="DO591" s="10"/>
      <c r="DP591" s="10"/>
      <c r="DQ591" s="10"/>
      <c r="DR591" s="10"/>
      <c r="DS591" s="10"/>
      <c r="DT591" s="10"/>
      <c r="DU591" s="10"/>
      <c r="DV591" s="10"/>
      <c r="DW591" s="10"/>
      <c r="DX591" s="10"/>
      <c r="DY591" s="10"/>
      <c r="DZ591" s="10"/>
      <c r="EA591" s="10"/>
      <c r="EB591" s="10"/>
      <c r="EC591" s="10"/>
      <c r="ED591" s="10"/>
      <c r="EE591" s="10"/>
      <c r="EF591" s="10"/>
      <c r="EG591" s="10"/>
      <c r="EH591" s="10"/>
      <c r="EI591" s="10"/>
      <c r="EJ591" s="10"/>
      <c r="EK591" s="10"/>
      <c r="EL591" s="10"/>
      <c r="EM591" s="10"/>
      <c r="EN591" s="10"/>
      <c r="EO591" s="10"/>
      <c r="EP591" s="10"/>
      <c r="EQ591" s="10"/>
    </row>
    <row r="592" spans="1:147" ht="25.5">
      <c r="B592" s="33"/>
      <c r="C592" s="168"/>
      <c r="G592" s="14" t="s">
        <v>3649</v>
      </c>
      <c r="H592" s="14" t="s">
        <v>3650</v>
      </c>
      <c r="I592" s="14" t="s">
        <v>3651</v>
      </c>
      <c r="L592" s="14" t="s">
        <v>142</v>
      </c>
      <c r="M592" s="32">
        <v>78759</v>
      </c>
      <c r="N592" s="41">
        <v>290</v>
      </c>
      <c r="O592" s="53">
        <v>16.213999999999999</v>
      </c>
      <c r="P592" s="31">
        <v>34128</v>
      </c>
      <c r="Q592" s="31">
        <v>34240</v>
      </c>
      <c r="R592" s="31"/>
      <c r="S592" s="32" t="s">
        <v>3654</v>
      </c>
      <c r="T592" s="32" t="s">
        <v>3655</v>
      </c>
      <c r="U592" s="32" t="s">
        <v>3338</v>
      </c>
      <c r="V592" s="32" t="s">
        <v>3545</v>
      </c>
      <c r="X592" s="43"/>
      <c r="Y592" s="8"/>
      <c r="Z592" s="43"/>
      <c r="AA592" s="8"/>
      <c r="AB592" s="6"/>
      <c r="AC592" s="8"/>
      <c r="AD592" s="8"/>
      <c r="AE592" s="8"/>
      <c r="AF592" s="36"/>
      <c r="AG592" s="8"/>
      <c r="AH592" s="6"/>
      <c r="AI592" s="10"/>
      <c r="AJ592" s="10"/>
      <c r="AK592" s="10"/>
      <c r="AL592" s="6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  <c r="BT592" s="10"/>
      <c r="BU592" s="10"/>
      <c r="BV592" s="10"/>
      <c r="BW592" s="10"/>
      <c r="BX592" s="10"/>
      <c r="BY592" s="10"/>
      <c r="BZ592" s="10"/>
      <c r="CA592" s="10"/>
      <c r="CB592" s="10"/>
      <c r="CC592" s="10"/>
      <c r="CD592" s="10"/>
      <c r="CE592" s="10"/>
      <c r="CF592" s="10"/>
      <c r="CG592" s="10"/>
      <c r="CH592" s="10"/>
      <c r="CI592" s="10"/>
      <c r="CJ592" s="10"/>
      <c r="CK592" s="10"/>
      <c r="CL592" s="10"/>
      <c r="CM592" s="10"/>
      <c r="CN592" s="10"/>
      <c r="CO592" s="10"/>
      <c r="CP592" s="10"/>
      <c r="CQ592" s="10"/>
      <c r="CR592" s="10"/>
      <c r="CS592" s="10"/>
      <c r="CT592" s="10"/>
      <c r="CU592" s="10"/>
      <c r="CV592" s="10"/>
      <c r="CW592" s="10"/>
      <c r="CX592" s="10"/>
      <c r="CY592" s="10"/>
      <c r="CZ592" s="10"/>
      <c r="DA592" s="10"/>
      <c r="DB592" s="10"/>
      <c r="DC592" s="10"/>
      <c r="DD592" s="10"/>
      <c r="DE592" s="10"/>
      <c r="DF592" s="10"/>
      <c r="DG592" s="10"/>
      <c r="DH592" s="10"/>
      <c r="DI592" s="10"/>
      <c r="DJ592" s="10"/>
      <c r="DK592" s="10"/>
      <c r="DL592" s="10"/>
      <c r="DM592" s="10"/>
      <c r="DN592" s="10"/>
      <c r="DO592" s="10"/>
      <c r="DP592" s="10"/>
      <c r="DQ592" s="10"/>
      <c r="DR592" s="10"/>
      <c r="DS592" s="10"/>
      <c r="DT592" s="10"/>
      <c r="DU592" s="10"/>
      <c r="DV592" s="10"/>
      <c r="DW592" s="10"/>
      <c r="DX592" s="10"/>
      <c r="DY592" s="10"/>
      <c r="DZ592" s="10"/>
      <c r="EA592" s="10"/>
      <c r="EB592" s="10"/>
      <c r="EC592" s="10"/>
      <c r="ED592" s="10"/>
      <c r="EE592" s="10"/>
      <c r="EF592" s="10"/>
      <c r="EG592" s="10"/>
      <c r="EH592" s="10"/>
      <c r="EI592" s="10"/>
      <c r="EJ592" s="10"/>
      <c r="EK592" s="10"/>
      <c r="EL592" s="10"/>
      <c r="EM592" s="10"/>
      <c r="EN592" s="10"/>
      <c r="EO592" s="10"/>
      <c r="EP592" s="10"/>
      <c r="EQ592" s="10"/>
    </row>
    <row r="593" spans="1:147" ht="18.75">
      <c r="D593" s="33"/>
      <c r="E593" s="63"/>
      <c r="G593" s="14" t="s">
        <v>3656</v>
      </c>
      <c r="H593" s="14" t="s">
        <v>3657</v>
      </c>
      <c r="I593" s="14" t="s">
        <v>3658</v>
      </c>
      <c r="L593" s="14" t="s">
        <v>2913</v>
      </c>
      <c r="M593" s="32">
        <v>78759</v>
      </c>
      <c r="N593" s="41">
        <v>169</v>
      </c>
      <c r="O593" s="53">
        <v>8.7899999999999991</v>
      </c>
      <c r="P593" s="31">
        <v>34639</v>
      </c>
      <c r="Q593" s="31">
        <v>34953</v>
      </c>
      <c r="R593" s="31"/>
      <c r="S593" s="32" t="s">
        <v>3654</v>
      </c>
      <c r="T593" s="32" t="s">
        <v>3655</v>
      </c>
      <c r="U593" s="32" t="s">
        <v>3338</v>
      </c>
      <c r="V593" s="32" t="s">
        <v>3551</v>
      </c>
      <c r="X593" s="43"/>
      <c r="Y593" s="8"/>
      <c r="Z593" s="43"/>
      <c r="AA593" s="8"/>
      <c r="AB593" s="6"/>
      <c r="AC593" s="8"/>
      <c r="AD593" s="8"/>
      <c r="AE593" s="8"/>
      <c r="AF593" s="36"/>
      <c r="AG593" s="8"/>
      <c r="AH593" s="6"/>
      <c r="AI593" s="10"/>
      <c r="AJ593" s="10"/>
      <c r="AK593" s="10"/>
      <c r="AL593" s="6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  <c r="BT593" s="10"/>
      <c r="BU593" s="10"/>
      <c r="BV593" s="10"/>
      <c r="BW593" s="10"/>
      <c r="BX593" s="10"/>
      <c r="BY593" s="10"/>
      <c r="BZ593" s="10"/>
      <c r="CA593" s="10"/>
      <c r="CB593" s="10"/>
      <c r="CC593" s="10"/>
      <c r="CD593" s="10"/>
      <c r="CE593" s="10"/>
      <c r="CF593" s="10"/>
      <c r="CG593" s="10"/>
      <c r="CH593" s="10"/>
      <c r="CI593" s="10"/>
      <c r="CJ593" s="10"/>
      <c r="CK593" s="10"/>
      <c r="CL593" s="10"/>
      <c r="CM593" s="10"/>
      <c r="CN593" s="10"/>
      <c r="CO593" s="10"/>
      <c r="CP593" s="10"/>
      <c r="CQ593" s="10"/>
      <c r="CR593" s="10"/>
      <c r="CS593" s="10"/>
      <c r="CT593" s="10"/>
      <c r="CU593" s="10"/>
      <c r="CV593" s="10"/>
      <c r="CW593" s="10"/>
      <c r="CX593" s="10"/>
      <c r="CY593" s="10"/>
      <c r="CZ593" s="10"/>
      <c r="DA593" s="10"/>
      <c r="DB593" s="10"/>
      <c r="DC593" s="10"/>
      <c r="DD593" s="10"/>
      <c r="DE593" s="10"/>
      <c r="DF593" s="10"/>
      <c r="DG593" s="10"/>
      <c r="DH593" s="10"/>
      <c r="DI593" s="10"/>
      <c r="DJ593" s="10"/>
      <c r="DK593" s="10"/>
      <c r="DL593" s="10"/>
      <c r="DM593" s="10"/>
      <c r="DN593" s="10"/>
      <c r="DO593" s="10"/>
      <c r="DP593" s="10"/>
      <c r="DQ593" s="10"/>
      <c r="DR593" s="10"/>
      <c r="DS593" s="10"/>
      <c r="DT593" s="10"/>
      <c r="DU593" s="10"/>
      <c r="DV593" s="10"/>
      <c r="DW593" s="10"/>
      <c r="DX593" s="10"/>
      <c r="DY593" s="10"/>
      <c r="DZ593" s="10"/>
      <c r="EA593" s="10"/>
      <c r="EB593" s="10"/>
      <c r="EC593" s="10"/>
      <c r="ED593" s="10"/>
      <c r="EE593" s="10"/>
      <c r="EF593" s="10"/>
      <c r="EG593" s="10"/>
      <c r="EH593" s="10"/>
      <c r="EI593" s="10"/>
      <c r="EJ593" s="10"/>
      <c r="EK593" s="10"/>
      <c r="EL593" s="10"/>
      <c r="EM593" s="10"/>
      <c r="EN593" s="10"/>
      <c r="EO593" s="10"/>
      <c r="EP593" s="10"/>
      <c r="EQ593" s="10"/>
    </row>
    <row r="594" spans="1:147" ht="18.75">
      <c r="D594" s="33"/>
      <c r="G594" s="14" t="s">
        <v>357</v>
      </c>
      <c r="H594" s="14" t="s">
        <v>1229</v>
      </c>
      <c r="I594" s="14" t="s">
        <v>2513</v>
      </c>
      <c r="L594" s="14" t="s">
        <v>1490</v>
      </c>
      <c r="M594" s="32">
        <v>78753</v>
      </c>
      <c r="N594" s="41">
        <v>810</v>
      </c>
      <c r="O594" s="53">
        <v>46.721000671386719</v>
      </c>
      <c r="P594" s="31">
        <v>36018</v>
      </c>
      <c r="Q594" s="31">
        <v>36116</v>
      </c>
      <c r="R594" s="31"/>
      <c r="S594" s="32" t="s">
        <v>3659</v>
      </c>
      <c r="T594" s="32" t="s">
        <v>4083</v>
      </c>
      <c r="U594" s="32" t="s">
        <v>3338</v>
      </c>
      <c r="V594" s="32" t="s">
        <v>3566</v>
      </c>
      <c r="X594" s="43"/>
      <c r="Y594" s="8"/>
      <c r="Z594" s="43"/>
      <c r="AA594" s="8"/>
      <c r="AB594" s="6"/>
      <c r="AC594" s="8"/>
      <c r="AD594" s="8"/>
      <c r="AE594" s="8"/>
      <c r="AF594" s="36"/>
      <c r="AG594" s="8"/>
      <c r="AH594" s="6"/>
      <c r="AI594" s="10"/>
      <c r="AJ594" s="10"/>
      <c r="AK594" s="10"/>
      <c r="AL594" s="6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10"/>
      <c r="BU594" s="10"/>
      <c r="BV594" s="10"/>
      <c r="BW594" s="10"/>
      <c r="BX594" s="10"/>
      <c r="BY594" s="10"/>
      <c r="BZ594" s="10"/>
      <c r="CA594" s="10"/>
      <c r="CB594" s="10"/>
      <c r="CC594" s="10"/>
      <c r="CD594" s="10"/>
      <c r="CE594" s="10"/>
      <c r="CF594" s="10"/>
      <c r="CG594" s="10"/>
      <c r="CH594" s="10"/>
      <c r="CI594" s="10"/>
      <c r="CJ594" s="10"/>
      <c r="CK594" s="10"/>
      <c r="CL594" s="10"/>
      <c r="CM594" s="10"/>
      <c r="CN594" s="10"/>
      <c r="CO594" s="10"/>
      <c r="CP594" s="10"/>
      <c r="CQ594" s="10"/>
      <c r="CR594" s="10"/>
      <c r="CS594" s="10"/>
      <c r="CT594" s="10"/>
      <c r="CU594" s="10"/>
      <c r="CV594" s="10"/>
      <c r="CW594" s="10"/>
      <c r="CX594" s="10"/>
      <c r="CY594" s="10"/>
      <c r="CZ594" s="10"/>
      <c r="DA594" s="10"/>
      <c r="DB594" s="10"/>
      <c r="DC594" s="10"/>
      <c r="DD594" s="10"/>
      <c r="DE594" s="10"/>
      <c r="DF594" s="10"/>
      <c r="DG594" s="10"/>
      <c r="DH594" s="10"/>
      <c r="DI594" s="10"/>
      <c r="DJ594" s="10"/>
      <c r="DK594" s="10"/>
      <c r="DL594" s="10"/>
      <c r="DM594" s="10"/>
      <c r="DN594" s="10"/>
      <c r="DO594" s="10"/>
      <c r="DP594" s="10"/>
      <c r="DQ594" s="10"/>
      <c r="DR594" s="10"/>
      <c r="DS594" s="10"/>
      <c r="DT594" s="10"/>
      <c r="DU594" s="10"/>
      <c r="DV594" s="10"/>
      <c r="DW594" s="10"/>
      <c r="DX594" s="10"/>
      <c r="DY594" s="10"/>
      <c r="DZ594" s="10"/>
      <c r="EA594" s="10"/>
      <c r="EB594" s="10"/>
      <c r="EC594" s="10"/>
      <c r="ED594" s="10"/>
      <c r="EE594" s="10"/>
      <c r="EF594" s="10"/>
      <c r="EG594" s="10"/>
      <c r="EH594" s="10"/>
      <c r="EI594" s="10"/>
      <c r="EJ594" s="10"/>
      <c r="EK594" s="10"/>
      <c r="EL594" s="10"/>
      <c r="EM594" s="10"/>
      <c r="EN594" s="10"/>
      <c r="EO594" s="10"/>
      <c r="EP594" s="10"/>
      <c r="EQ594" s="10"/>
    </row>
    <row r="595" spans="1:147" ht="18.75">
      <c r="B595" s="14"/>
      <c r="C595" s="32"/>
      <c r="D595" s="33"/>
      <c r="E595" s="58" t="s">
        <v>113</v>
      </c>
      <c r="G595" s="56" t="s">
        <v>1940</v>
      </c>
      <c r="H595" s="56" t="s">
        <v>1608</v>
      </c>
      <c r="I595" s="56" t="s">
        <v>3884</v>
      </c>
      <c r="J595" s="93">
        <v>250420</v>
      </c>
      <c r="K595" s="93"/>
      <c r="L595" s="56" t="s">
        <v>3884</v>
      </c>
      <c r="M595" s="93">
        <v>78705</v>
      </c>
      <c r="N595" s="93">
        <v>15</v>
      </c>
      <c r="O595" s="100">
        <v>0.376</v>
      </c>
      <c r="P595" s="59">
        <v>39157</v>
      </c>
      <c r="Q595" s="59">
        <v>39374</v>
      </c>
      <c r="R595" s="94" t="s">
        <v>2033</v>
      </c>
      <c r="S595" s="94" t="s">
        <v>1609</v>
      </c>
      <c r="T595" s="32" t="s">
        <v>1610</v>
      </c>
      <c r="U595" s="94" t="s">
        <v>178</v>
      </c>
      <c r="V595" s="94" t="s">
        <v>2285</v>
      </c>
      <c r="X595" s="43"/>
      <c r="Y595" s="49"/>
      <c r="Z595" s="43"/>
      <c r="AA595" s="8"/>
      <c r="AB595" s="6"/>
      <c r="AC595" s="8"/>
      <c r="AD595" s="8"/>
      <c r="AE595" s="8"/>
      <c r="AF595" s="36"/>
      <c r="AG595" s="8"/>
      <c r="AH595" s="6"/>
      <c r="AI595" s="10"/>
      <c r="AJ595" s="10"/>
      <c r="AK595" s="10"/>
      <c r="AL595" s="6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  <c r="BT595" s="10"/>
      <c r="BU595" s="10"/>
      <c r="BV595" s="10"/>
      <c r="BW595" s="10"/>
      <c r="BX595" s="10"/>
      <c r="BY595" s="10"/>
      <c r="BZ595" s="10"/>
      <c r="CA595" s="10"/>
      <c r="CB595" s="10"/>
      <c r="CC595" s="10"/>
      <c r="CD595" s="10"/>
      <c r="CE595" s="10"/>
      <c r="CF595" s="10"/>
      <c r="CG595" s="10"/>
      <c r="CH595" s="10"/>
      <c r="CI595" s="10"/>
      <c r="CJ595" s="10"/>
      <c r="CK595" s="10"/>
      <c r="CL595" s="10"/>
      <c r="CM595" s="10"/>
      <c r="CN595" s="10"/>
      <c r="CO595" s="10"/>
      <c r="CP595" s="10"/>
      <c r="CQ595" s="10"/>
      <c r="CR595" s="10"/>
      <c r="CS595" s="10"/>
      <c r="CT595" s="10"/>
      <c r="CU595" s="10"/>
      <c r="CV595" s="10"/>
      <c r="CW595" s="10"/>
      <c r="CX595" s="10"/>
      <c r="CY595" s="10"/>
      <c r="CZ595" s="10"/>
      <c r="DA595" s="10"/>
      <c r="DB595" s="10"/>
      <c r="DC595" s="10"/>
      <c r="DD595" s="10"/>
      <c r="DE595" s="10"/>
      <c r="DF595" s="10"/>
      <c r="DG595" s="10"/>
      <c r="DH595" s="10"/>
      <c r="DI595" s="10"/>
      <c r="DJ595" s="10"/>
      <c r="DK595" s="10"/>
      <c r="DL595" s="10"/>
      <c r="DM595" s="10"/>
      <c r="DN595" s="10"/>
      <c r="DO595" s="10"/>
      <c r="DP595" s="10"/>
      <c r="DQ595" s="10"/>
      <c r="DR595" s="10"/>
      <c r="DS595" s="10"/>
      <c r="DT595" s="10"/>
      <c r="DU595" s="10"/>
      <c r="DV595" s="10"/>
      <c r="DW595" s="10"/>
      <c r="DX595" s="10"/>
      <c r="DY595" s="10"/>
      <c r="DZ595" s="10"/>
      <c r="EA595" s="10"/>
      <c r="EB595" s="10"/>
      <c r="EC595" s="10"/>
      <c r="ED595" s="10"/>
      <c r="EE595" s="10"/>
      <c r="EF595" s="10"/>
      <c r="EG595" s="10"/>
      <c r="EH595" s="10"/>
      <c r="EI595" s="10"/>
      <c r="EJ595" s="10"/>
      <c r="EK595" s="10"/>
      <c r="EL595" s="10"/>
      <c r="EM595" s="10"/>
      <c r="EN595" s="10"/>
      <c r="EO595" s="10"/>
      <c r="EP595" s="10"/>
      <c r="EQ595" s="10"/>
    </row>
    <row r="596" spans="1:147" ht="18.75">
      <c r="B596" s="14"/>
      <c r="C596" s="32"/>
      <c r="D596" s="33"/>
      <c r="G596" s="14" t="s">
        <v>4084</v>
      </c>
      <c r="H596" s="14" t="s">
        <v>4085</v>
      </c>
      <c r="I596" s="14" t="s">
        <v>4086</v>
      </c>
      <c r="L596" s="14" t="s">
        <v>2914</v>
      </c>
      <c r="M596" s="32">
        <v>78705</v>
      </c>
      <c r="N596" s="41">
        <v>16</v>
      </c>
      <c r="O596" s="53">
        <v>0.44</v>
      </c>
      <c r="P596" s="31">
        <v>33821</v>
      </c>
      <c r="Q596" s="31">
        <v>33942</v>
      </c>
      <c r="R596" s="31"/>
      <c r="S596" s="32" t="s">
        <v>4087</v>
      </c>
      <c r="T596" s="32" t="s">
        <v>4088</v>
      </c>
      <c r="U596" s="32" t="s">
        <v>3338</v>
      </c>
      <c r="V596" s="32" t="s">
        <v>179</v>
      </c>
      <c r="X596" s="43"/>
      <c r="Y596" s="44"/>
      <c r="Z596" s="43"/>
      <c r="AA596" s="8"/>
      <c r="AB596" s="6"/>
      <c r="AC596" s="8"/>
      <c r="AD596" s="8"/>
      <c r="AE596" s="8"/>
      <c r="AF596" s="36"/>
      <c r="AG596" s="8"/>
      <c r="AH596" s="6"/>
      <c r="AI596" s="10"/>
      <c r="AJ596" s="10"/>
      <c r="AK596" s="10"/>
      <c r="AL596" s="6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  <c r="CE596" s="10"/>
      <c r="CF596" s="10"/>
      <c r="CG596" s="10"/>
      <c r="CH596" s="10"/>
      <c r="CI596" s="10"/>
      <c r="CJ596" s="10"/>
      <c r="CK596" s="10"/>
      <c r="CL596" s="10"/>
      <c r="CM596" s="10"/>
      <c r="CN596" s="10"/>
      <c r="CO596" s="10"/>
      <c r="CP596" s="10"/>
      <c r="CQ596" s="10"/>
      <c r="CR596" s="10"/>
      <c r="CS596" s="10"/>
      <c r="CT596" s="10"/>
      <c r="CU596" s="10"/>
      <c r="CV596" s="10"/>
      <c r="CW596" s="10"/>
      <c r="CX596" s="10"/>
      <c r="CY596" s="10"/>
      <c r="CZ596" s="10"/>
      <c r="DA596" s="10"/>
      <c r="DB596" s="10"/>
      <c r="DC596" s="10"/>
      <c r="DD596" s="10"/>
      <c r="DE596" s="10"/>
      <c r="DF596" s="10"/>
      <c r="DG596" s="10"/>
      <c r="DH596" s="10"/>
      <c r="DI596" s="10"/>
      <c r="DJ596" s="10"/>
      <c r="DK596" s="10"/>
      <c r="DL596" s="10"/>
      <c r="DM596" s="10"/>
      <c r="DN596" s="10"/>
      <c r="DO596" s="10"/>
      <c r="DP596" s="10"/>
      <c r="DQ596" s="10"/>
      <c r="DR596" s="10"/>
      <c r="DS596" s="10"/>
      <c r="DT596" s="10"/>
      <c r="DU596" s="10"/>
      <c r="DV596" s="10"/>
      <c r="DW596" s="10"/>
      <c r="DX596" s="10"/>
      <c r="DY596" s="10"/>
      <c r="DZ596" s="10"/>
      <c r="EA596" s="10"/>
      <c r="EB596" s="10"/>
      <c r="EC596" s="10"/>
      <c r="ED596" s="10"/>
      <c r="EE596" s="10"/>
      <c r="EF596" s="10"/>
      <c r="EG596" s="10"/>
      <c r="EH596" s="10"/>
      <c r="EI596" s="10"/>
      <c r="EJ596" s="10"/>
      <c r="EK596" s="10"/>
      <c r="EL596" s="10"/>
      <c r="EM596" s="10"/>
      <c r="EN596" s="10"/>
      <c r="EO596" s="10"/>
      <c r="EP596" s="10"/>
      <c r="EQ596" s="10"/>
    </row>
    <row r="597" spans="1:147" ht="18.75">
      <c r="B597" s="14"/>
      <c r="C597" s="32"/>
      <c r="D597" s="33"/>
      <c r="E597" s="33">
        <v>219538</v>
      </c>
      <c r="G597" s="14" t="s">
        <v>2502</v>
      </c>
      <c r="H597" s="14" t="s">
        <v>948</v>
      </c>
      <c r="I597" s="14" t="s">
        <v>3222</v>
      </c>
      <c r="J597" s="32">
        <v>121240</v>
      </c>
      <c r="L597" s="14" t="s">
        <v>3223</v>
      </c>
      <c r="M597" s="32">
        <v>78727</v>
      </c>
      <c r="N597" s="32">
        <v>60</v>
      </c>
      <c r="O597" s="53">
        <v>8.0660000000000007</v>
      </c>
      <c r="P597" s="31">
        <v>37848</v>
      </c>
      <c r="Q597" s="31">
        <v>38062</v>
      </c>
      <c r="R597" s="32" t="s">
        <v>2045</v>
      </c>
      <c r="S597" s="32" t="s">
        <v>145</v>
      </c>
      <c r="T597" s="32" t="s">
        <v>146</v>
      </c>
      <c r="U597" s="32" t="s">
        <v>914</v>
      </c>
      <c r="V597" s="32" t="s">
        <v>4054</v>
      </c>
      <c r="X597" s="43"/>
      <c r="Y597" s="8"/>
      <c r="Z597" s="43"/>
      <c r="AA597" s="8"/>
      <c r="AB597" s="6"/>
      <c r="AC597" s="8"/>
      <c r="AD597" s="8"/>
      <c r="AE597" s="8"/>
      <c r="AF597" s="36"/>
      <c r="AG597" s="8"/>
      <c r="AH597" s="6"/>
      <c r="AI597" s="10"/>
      <c r="AJ597" s="10"/>
      <c r="AK597" s="10"/>
      <c r="AL597" s="6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  <c r="CE597" s="10"/>
      <c r="CF597" s="10"/>
      <c r="CG597" s="10"/>
      <c r="CH597" s="10"/>
      <c r="CI597" s="10"/>
      <c r="CJ597" s="10"/>
      <c r="CK597" s="10"/>
      <c r="CL597" s="10"/>
      <c r="CM597" s="10"/>
      <c r="CN597" s="10"/>
      <c r="CO597" s="10"/>
      <c r="CP597" s="10"/>
      <c r="CQ597" s="10"/>
      <c r="CR597" s="10"/>
      <c r="CS597" s="10"/>
      <c r="CT597" s="10"/>
      <c r="CU597" s="10"/>
      <c r="CV597" s="10"/>
      <c r="CW597" s="10"/>
      <c r="CX597" s="10"/>
      <c r="CY597" s="10"/>
      <c r="CZ597" s="10"/>
      <c r="DA597" s="10"/>
      <c r="DB597" s="10"/>
      <c r="DC597" s="10"/>
      <c r="DD597" s="10"/>
      <c r="DE597" s="10"/>
      <c r="DF597" s="10"/>
      <c r="DG597" s="10"/>
      <c r="DH597" s="10"/>
      <c r="DI597" s="10"/>
      <c r="DJ597" s="10"/>
      <c r="DK597" s="10"/>
      <c r="DL597" s="10"/>
      <c r="DM597" s="10"/>
      <c r="DN597" s="10"/>
      <c r="DO597" s="10"/>
      <c r="DP597" s="10"/>
      <c r="DQ597" s="10"/>
      <c r="DR597" s="10"/>
      <c r="DS597" s="10"/>
      <c r="DT597" s="10"/>
      <c r="DU597" s="10"/>
      <c r="DV597" s="10"/>
      <c r="DW597" s="10"/>
      <c r="DX597" s="10"/>
      <c r="DY597" s="10"/>
      <c r="DZ597" s="10"/>
      <c r="EA597" s="10"/>
      <c r="EB597" s="10"/>
      <c r="EC597" s="10"/>
      <c r="ED597" s="10"/>
      <c r="EE597" s="10"/>
      <c r="EF597" s="10"/>
      <c r="EG597" s="10"/>
      <c r="EH597" s="10"/>
      <c r="EI597" s="10"/>
      <c r="EJ597" s="10"/>
      <c r="EK597" s="10"/>
      <c r="EL597" s="10"/>
      <c r="EM597" s="10"/>
      <c r="EN597" s="10"/>
      <c r="EO597" s="10"/>
      <c r="EP597" s="10"/>
      <c r="EQ597" s="10"/>
    </row>
    <row r="598" spans="1:147" ht="18.75">
      <c r="B598" s="14"/>
      <c r="C598" s="32"/>
      <c r="D598" s="33"/>
      <c r="G598" s="14" t="s">
        <v>4089</v>
      </c>
      <c r="H598" s="14" t="s">
        <v>4090</v>
      </c>
      <c r="I598" s="14" t="s">
        <v>4091</v>
      </c>
      <c r="L598" s="14" t="s">
        <v>2915</v>
      </c>
      <c r="M598" s="32">
        <v>78727</v>
      </c>
      <c r="N598" s="41">
        <v>104</v>
      </c>
      <c r="O598" s="53">
        <v>8.5</v>
      </c>
      <c r="P598" s="31">
        <v>35493</v>
      </c>
      <c r="Q598" s="31"/>
      <c r="R598" s="31"/>
      <c r="S598" s="32" t="s">
        <v>4092</v>
      </c>
      <c r="T598" s="32" t="s">
        <v>4093</v>
      </c>
      <c r="U598" s="32" t="s">
        <v>562</v>
      </c>
      <c r="V598" s="32" t="s">
        <v>3560</v>
      </c>
      <c r="X598" s="43"/>
      <c r="Y598" s="8"/>
      <c r="Z598" s="43"/>
      <c r="AA598" s="8"/>
      <c r="AB598" s="6"/>
      <c r="AC598" s="8"/>
      <c r="AD598" s="8"/>
      <c r="AE598" s="8"/>
      <c r="AF598" s="36"/>
      <c r="AG598" s="8"/>
      <c r="AH598" s="6"/>
      <c r="AI598" s="10"/>
      <c r="AJ598" s="10"/>
      <c r="AK598" s="10"/>
      <c r="AL598" s="6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  <c r="BT598" s="10"/>
      <c r="BU598" s="10"/>
      <c r="BV598" s="10"/>
      <c r="BW598" s="10"/>
      <c r="BX598" s="10"/>
      <c r="BY598" s="10"/>
      <c r="BZ598" s="10"/>
      <c r="CA598" s="10"/>
      <c r="CB598" s="10"/>
      <c r="CC598" s="10"/>
      <c r="CD598" s="10"/>
      <c r="CE598" s="10"/>
      <c r="CF598" s="10"/>
      <c r="CG598" s="10"/>
      <c r="CH598" s="10"/>
      <c r="CI598" s="10"/>
      <c r="CJ598" s="10"/>
      <c r="CK598" s="10"/>
      <c r="CL598" s="10"/>
      <c r="CM598" s="10"/>
      <c r="CN598" s="10"/>
      <c r="CO598" s="10"/>
      <c r="CP598" s="10"/>
      <c r="CQ598" s="10"/>
      <c r="CR598" s="10"/>
      <c r="CS598" s="10"/>
      <c r="CT598" s="10"/>
      <c r="CU598" s="10"/>
      <c r="CV598" s="10"/>
      <c r="CW598" s="10"/>
      <c r="CX598" s="10"/>
      <c r="CY598" s="10"/>
      <c r="CZ598" s="10"/>
      <c r="DA598" s="10"/>
      <c r="DB598" s="10"/>
      <c r="DC598" s="10"/>
      <c r="DD598" s="10"/>
      <c r="DE598" s="10"/>
      <c r="DF598" s="10"/>
      <c r="DG598" s="10"/>
      <c r="DH598" s="10"/>
      <c r="DI598" s="10"/>
      <c r="DJ598" s="10"/>
      <c r="DK598" s="10"/>
      <c r="DL598" s="10"/>
      <c r="DM598" s="10"/>
      <c r="DN598" s="10"/>
      <c r="DO598" s="10"/>
      <c r="DP598" s="10"/>
      <c r="DQ598" s="10"/>
      <c r="DR598" s="10"/>
      <c r="DS598" s="10"/>
      <c r="DT598" s="10"/>
      <c r="DU598" s="10"/>
      <c r="DV598" s="10"/>
      <c r="DW598" s="10"/>
      <c r="DX598" s="10"/>
      <c r="DY598" s="10"/>
      <c r="DZ598" s="10"/>
      <c r="EA598" s="10"/>
      <c r="EB598" s="10"/>
      <c r="EC598" s="10"/>
      <c r="ED598" s="10"/>
      <c r="EE598" s="10"/>
      <c r="EF598" s="10"/>
      <c r="EG598" s="10"/>
      <c r="EH598" s="10"/>
      <c r="EI598" s="10"/>
      <c r="EJ598" s="10"/>
      <c r="EK598" s="10"/>
      <c r="EL598" s="10"/>
      <c r="EM598" s="10"/>
      <c r="EN598" s="10"/>
      <c r="EO598" s="10"/>
      <c r="EP598" s="10"/>
      <c r="EQ598" s="10"/>
    </row>
    <row r="599" spans="1:147" ht="18.75">
      <c r="B599" s="14"/>
      <c r="C599" s="32"/>
      <c r="D599" s="33"/>
      <c r="E599" s="60">
        <v>271901</v>
      </c>
      <c r="G599" s="56" t="s">
        <v>2186</v>
      </c>
      <c r="H599" s="56" t="s">
        <v>4261</v>
      </c>
      <c r="I599" s="56" t="s">
        <v>58</v>
      </c>
      <c r="J599" s="93"/>
      <c r="K599" s="93"/>
      <c r="L599" s="56" t="s">
        <v>2187</v>
      </c>
      <c r="M599" s="32">
        <v>78705</v>
      </c>
      <c r="N599" s="101">
        <v>24</v>
      </c>
      <c r="O599" s="100">
        <v>0.23</v>
      </c>
      <c r="P599" s="59">
        <v>38552</v>
      </c>
      <c r="Q599" s="59">
        <v>38691</v>
      </c>
      <c r="R599" s="32" t="s">
        <v>1036</v>
      </c>
      <c r="S599" s="32" t="s">
        <v>1208</v>
      </c>
      <c r="T599" s="32" t="s">
        <v>1209</v>
      </c>
      <c r="U599" s="32" t="s">
        <v>3338</v>
      </c>
      <c r="V599" s="32" t="s">
        <v>738</v>
      </c>
      <c r="X599" s="43"/>
      <c r="Y599" s="8"/>
      <c r="Z599" s="43"/>
      <c r="AA599" s="8"/>
      <c r="AB599" s="6"/>
      <c r="AC599" s="8"/>
      <c r="AD599" s="8"/>
      <c r="AE599" s="8"/>
      <c r="AF599" s="36"/>
      <c r="AG599" s="8"/>
      <c r="AH599" s="6"/>
      <c r="AI599" s="10"/>
      <c r="AJ599" s="10"/>
      <c r="AK599" s="10"/>
      <c r="AL599" s="6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  <c r="BT599" s="10"/>
      <c r="BU599" s="10"/>
      <c r="BV599" s="10"/>
      <c r="BW599" s="10"/>
      <c r="BX599" s="10"/>
      <c r="BY599" s="10"/>
      <c r="BZ599" s="10"/>
      <c r="CA599" s="10"/>
      <c r="CB599" s="10"/>
      <c r="CC599" s="10"/>
      <c r="CD599" s="10"/>
      <c r="CE599" s="10"/>
      <c r="CF599" s="10"/>
      <c r="CG599" s="10"/>
      <c r="CH599" s="10"/>
      <c r="CI599" s="10"/>
      <c r="CJ599" s="10"/>
      <c r="CK599" s="10"/>
      <c r="CL599" s="10"/>
      <c r="CM599" s="10"/>
      <c r="CN599" s="10"/>
      <c r="CO599" s="10"/>
      <c r="CP599" s="10"/>
      <c r="CQ599" s="10"/>
      <c r="CR599" s="10"/>
      <c r="CS599" s="10"/>
      <c r="CT599" s="10"/>
      <c r="CU599" s="10"/>
      <c r="CV599" s="10"/>
      <c r="CW599" s="10"/>
      <c r="CX599" s="10"/>
      <c r="CY599" s="10"/>
      <c r="CZ599" s="10"/>
      <c r="DA599" s="10"/>
      <c r="DB599" s="10"/>
      <c r="DC599" s="10"/>
      <c r="DD599" s="10"/>
      <c r="DE599" s="10"/>
      <c r="DF599" s="10"/>
      <c r="DG599" s="10"/>
      <c r="DH599" s="10"/>
      <c r="DI599" s="10"/>
      <c r="DJ599" s="10"/>
      <c r="DK599" s="10"/>
      <c r="DL599" s="10"/>
      <c r="DM599" s="10"/>
      <c r="DN599" s="10"/>
      <c r="DO599" s="10"/>
      <c r="DP599" s="10"/>
      <c r="DQ599" s="10"/>
      <c r="DR599" s="10"/>
      <c r="DS599" s="10"/>
      <c r="DT599" s="10"/>
      <c r="DU599" s="10"/>
      <c r="DV599" s="10"/>
      <c r="DW599" s="10"/>
      <c r="DX599" s="10"/>
      <c r="DY599" s="10"/>
      <c r="DZ599" s="10"/>
      <c r="EA599" s="10"/>
      <c r="EB599" s="10"/>
      <c r="EC599" s="10"/>
      <c r="ED599" s="10"/>
      <c r="EE599" s="10"/>
      <c r="EF599" s="10"/>
      <c r="EG599" s="10"/>
      <c r="EH599" s="10"/>
      <c r="EI599" s="10"/>
      <c r="EJ599" s="10"/>
      <c r="EK599" s="10"/>
      <c r="EL599" s="10"/>
      <c r="EM599" s="10"/>
      <c r="EN599" s="10"/>
      <c r="EO599" s="10"/>
      <c r="EP599" s="10"/>
      <c r="EQ599" s="10"/>
    </row>
    <row r="600" spans="1:147" ht="18.75">
      <c r="B600" s="14"/>
      <c r="C600" s="32"/>
      <c r="D600" s="33"/>
      <c r="E600" s="60">
        <v>10010997</v>
      </c>
      <c r="G600" s="56" t="s">
        <v>728</v>
      </c>
      <c r="H600" s="56" t="s">
        <v>3535</v>
      </c>
      <c r="I600" s="56" t="s">
        <v>3816</v>
      </c>
      <c r="J600" s="93">
        <v>1049343</v>
      </c>
      <c r="K600" s="93"/>
      <c r="L600" s="56" t="s">
        <v>3816</v>
      </c>
      <c r="M600" s="93">
        <v>78741</v>
      </c>
      <c r="N600" s="93">
        <v>192</v>
      </c>
      <c r="O600" s="100">
        <v>9.9390000000000001</v>
      </c>
      <c r="P600" s="59">
        <v>39149</v>
      </c>
      <c r="Q600" s="59">
        <v>39219</v>
      </c>
      <c r="R600" s="94" t="s">
        <v>2033</v>
      </c>
      <c r="S600" s="94" t="s">
        <v>3817</v>
      </c>
      <c r="T600" s="32" t="s">
        <v>3818</v>
      </c>
      <c r="U600" s="32" t="s">
        <v>3338</v>
      </c>
      <c r="V600" s="94" t="s">
        <v>2285</v>
      </c>
      <c r="X600" s="43"/>
      <c r="Y600" s="44"/>
      <c r="Z600" s="43"/>
      <c r="AA600" s="8"/>
      <c r="AB600" s="6"/>
      <c r="AC600" s="8"/>
      <c r="AD600" s="8"/>
      <c r="AE600" s="8"/>
      <c r="AF600" s="36"/>
      <c r="AG600" s="8"/>
      <c r="AH600" s="6"/>
      <c r="AI600" s="10"/>
      <c r="AJ600" s="10"/>
      <c r="AK600" s="10"/>
      <c r="AL600" s="6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  <c r="BD600" s="10"/>
      <c r="BE600" s="10"/>
      <c r="BF600" s="10"/>
      <c r="BG600" s="10"/>
      <c r="BH600" s="10"/>
      <c r="BI600" s="10"/>
      <c r="BJ600" s="10"/>
      <c r="BK600" s="10"/>
      <c r="BL600" s="10"/>
      <c r="BM600" s="10"/>
      <c r="BN600" s="10"/>
      <c r="BO600" s="10"/>
      <c r="BP600" s="10"/>
      <c r="BQ600" s="10"/>
      <c r="BR600" s="10"/>
      <c r="BS600" s="10"/>
      <c r="BT600" s="10"/>
      <c r="BU600" s="10"/>
      <c r="BV600" s="10"/>
      <c r="BW600" s="10"/>
      <c r="BX600" s="10"/>
      <c r="BY600" s="10"/>
      <c r="BZ600" s="10"/>
      <c r="CA600" s="10"/>
      <c r="CB600" s="10"/>
      <c r="CC600" s="10"/>
      <c r="CD600" s="10"/>
      <c r="CE600" s="10"/>
      <c r="CF600" s="10"/>
      <c r="CG600" s="10"/>
      <c r="CH600" s="10"/>
      <c r="CI600" s="10"/>
      <c r="CJ600" s="10"/>
      <c r="CK600" s="10"/>
      <c r="CL600" s="10"/>
      <c r="CM600" s="10"/>
      <c r="CN600" s="10"/>
      <c r="CO600" s="10"/>
      <c r="CP600" s="10"/>
      <c r="CQ600" s="10"/>
      <c r="CR600" s="10"/>
      <c r="CS600" s="10"/>
      <c r="CT600" s="10"/>
      <c r="CU600" s="10"/>
      <c r="CV600" s="10"/>
      <c r="CW600" s="10"/>
      <c r="CX600" s="10"/>
      <c r="CY600" s="10"/>
      <c r="CZ600" s="10"/>
      <c r="DA600" s="10"/>
      <c r="DB600" s="10"/>
      <c r="DC600" s="10"/>
      <c r="DD600" s="10"/>
      <c r="DE600" s="10"/>
      <c r="DF600" s="10"/>
      <c r="DG600" s="10"/>
      <c r="DH600" s="10"/>
      <c r="DI600" s="10"/>
      <c r="DJ600" s="10"/>
      <c r="DK600" s="10"/>
      <c r="DL600" s="10"/>
      <c r="DM600" s="10"/>
      <c r="DN600" s="10"/>
      <c r="DO600" s="10"/>
      <c r="DP600" s="10"/>
      <c r="DQ600" s="10"/>
      <c r="DR600" s="10"/>
      <c r="DS600" s="10"/>
      <c r="DT600" s="10"/>
      <c r="DU600" s="10"/>
      <c r="DV600" s="10"/>
      <c r="DW600" s="10"/>
      <c r="DX600" s="10"/>
      <c r="DY600" s="10"/>
      <c r="DZ600" s="10"/>
      <c r="EA600" s="10"/>
      <c r="EB600" s="10"/>
      <c r="EC600" s="10"/>
      <c r="ED600" s="10"/>
      <c r="EE600" s="10"/>
      <c r="EF600" s="10"/>
      <c r="EG600" s="10"/>
      <c r="EH600" s="10"/>
      <c r="EI600" s="10"/>
      <c r="EJ600" s="10"/>
      <c r="EK600" s="10"/>
      <c r="EL600" s="10"/>
      <c r="EM600" s="10"/>
      <c r="EN600" s="10"/>
      <c r="EO600" s="10"/>
      <c r="EP600" s="10"/>
      <c r="EQ600" s="10"/>
    </row>
    <row r="601" spans="1:147" ht="18.75">
      <c r="B601" s="14"/>
      <c r="C601" s="32"/>
      <c r="D601" s="33"/>
      <c r="G601" s="14" t="s">
        <v>4094</v>
      </c>
      <c r="H601" s="14" t="s">
        <v>4095</v>
      </c>
      <c r="I601" s="14" t="s">
        <v>105</v>
      </c>
      <c r="L601" s="14" t="s">
        <v>2916</v>
      </c>
      <c r="M601" s="32">
        <v>78705</v>
      </c>
      <c r="N601" s="41">
        <v>7</v>
      </c>
      <c r="O601" s="53">
        <v>0.57999999999999996</v>
      </c>
      <c r="P601" s="31">
        <v>36349</v>
      </c>
      <c r="Q601" s="31">
        <v>36570</v>
      </c>
      <c r="R601" s="31"/>
      <c r="S601" s="32" t="s">
        <v>106</v>
      </c>
      <c r="T601" s="32" t="s">
        <v>107</v>
      </c>
      <c r="U601" s="32" t="s">
        <v>3338</v>
      </c>
      <c r="V601" s="32" t="s">
        <v>1379</v>
      </c>
      <c r="X601" s="43"/>
      <c r="Y601" s="44"/>
      <c r="Z601" s="43"/>
      <c r="AA601" s="8"/>
      <c r="AB601" s="6"/>
      <c r="AC601" s="8"/>
      <c r="AD601" s="8"/>
      <c r="AE601" s="8"/>
      <c r="AF601" s="36"/>
      <c r="AG601" s="8"/>
      <c r="AH601" s="6"/>
      <c r="AI601" s="10"/>
      <c r="AJ601" s="10"/>
      <c r="AK601" s="10"/>
      <c r="AL601" s="6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10"/>
      <c r="BE601" s="10"/>
      <c r="BF601" s="10"/>
      <c r="BG601" s="10"/>
      <c r="BH601" s="10"/>
      <c r="BI601" s="10"/>
      <c r="BJ601" s="10"/>
      <c r="BK601" s="10"/>
      <c r="BL601" s="10"/>
      <c r="BM601" s="10"/>
      <c r="BN601" s="10"/>
      <c r="BO601" s="10"/>
      <c r="BP601" s="10"/>
      <c r="BQ601" s="10"/>
      <c r="BR601" s="10"/>
      <c r="BS601" s="10"/>
      <c r="BT601" s="10"/>
      <c r="BU601" s="10"/>
      <c r="BV601" s="10"/>
      <c r="BW601" s="10"/>
      <c r="BX601" s="10"/>
      <c r="BY601" s="10"/>
      <c r="BZ601" s="10"/>
      <c r="CA601" s="10"/>
      <c r="CB601" s="10"/>
      <c r="CC601" s="10"/>
      <c r="CD601" s="10"/>
      <c r="CE601" s="10"/>
      <c r="CF601" s="10"/>
      <c r="CG601" s="10"/>
      <c r="CH601" s="10"/>
      <c r="CI601" s="10"/>
      <c r="CJ601" s="10"/>
      <c r="CK601" s="10"/>
      <c r="CL601" s="10"/>
      <c r="CM601" s="10"/>
      <c r="CN601" s="10"/>
      <c r="CO601" s="10"/>
      <c r="CP601" s="10"/>
      <c r="CQ601" s="10"/>
      <c r="CR601" s="10"/>
      <c r="CS601" s="10"/>
      <c r="CT601" s="10"/>
      <c r="CU601" s="10"/>
      <c r="CV601" s="10"/>
      <c r="CW601" s="10"/>
      <c r="CX601" s="10"/>
      <c r="CY601" s="10"/>
      <c r="CZ601" s="10"/>
      <c r="DA601" s="10"/>
      <c r="DB601" s="10"/>
      <c r="DC601" s="10"/>
      <c r="DD601" s="10"/>
      <c r="DE601" s="10"/>
      <c r="DF601" s="10"/>
      <c r="DG601" s="10"/>
      <c r="DH601" s="10"/>
      <c r="DI601" s="10"/>
      <c r="DJ601" s="10"/>
      <c r="DK601" s="10"/>
      <c r="DL601" s="10"/>
      <c r="DM601" s="10"/>
      <c r="DN601" s="10"/>
      <c r="DO601" s="10"/>
      <c r="DP601" s="10"/>
      <c r="DQ601" s="10"/>
      <c r="DR601" s="10"/>
      <c r="DS601" s="10"/>
      <c r="DT601" s="10"/>
      <c r="DU601" s="10"/>
      <c r="DV601" s="10"/>
      <c r="DW601" s="10"/>
      <c r="DX601" s="10"/>
      <c r="DY601" s="10"/>
      <c r="DZ601" s="10"/>
      <c r="EA601" s="10"/>
      <c r="EB601" s="10"/>
      <c r="EC601" s="10"/>
      <c r="ED601" s="10"/>
      <c r="EE601" s="10"/>
      <c r="EF601" s="10"/>
      <c r="EG601" s="10"/>
      <c r="EH601" s="10"/>
      <c r="EI601" s="10"/>
      <c r="EJ601" s="10"/>
      <c r="EK601" s="10"/>
      <c r="EL601" s="10"/>
      <c r="EM601" s="10"/>
      <c r="EN601" s="10"/>
      <c r="EO601" s="10"/>
      <c r="EP601" s="10"/>
      <c r="EQ601" s="10"/>
    </row>
    <row r="602" spans="1:147" ht="18.75">
      <c r="B602" s="14"/>
      <c r="C602" s="32"/>
      <c r="D602" s="33"/>
      <c r="G602" s="14" t="s">
        <v>108</v>
      </c>
      <c r="H602" s="14" t="s">
        <v>109</v>
      </c>
      <c r="I602" s="14" t="s">
        <v>110</v>
      </c>
      <c r="L602" s="14" t="s">
        <v>2725</v>
      </c>
      <c r="M602" s="32">
        <v>78727</v>
      </c>
      <c r="N602" s="41">
        <v>260</v>
      </c>
      <c r="O602" s="53">
        <v>14.74</v>
      </c>
      <c r="P602" s="31">
        <v>34883</v>
      </c>
      <c r="Q602" s="31">
        <v>35061</v>
      </c>
      <c r="R602" s="31"/>
      <c r="S602" s="32" t="s">
        <v>111</v>
      </c>
      <c r="T602" s="32" t="s">
        <v>3204</v>
      </c>
      <c r="U602" s="32" t="s">
        <v>3338</v>
      </c>
      <c r="V602" s="32" t="s">
        <v>3554</v>
      </c>
      <c r="X602" s="43"/>
      <c r="Y602" s="8"/>
      <c r="Z602" s="43"/>
      <c r="AA602" s="8"/>
      <c r="AB602" s="6"/>
      <c r="AC602" s="8"/>
      <c r="AD602" s="8"/>
      <c r="AE602" s="8"/>
      <c r="AF602" s="36"/>
      <c r="AG602" s="8"/>
      <c r="AH602" s="6"/>
      <c r="AI602" s="10"/>
      <c r="AJ602" s="10"/>
      <c r="AK602" s="10"/>
      <c r="AL602" s="6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  <c r="BD602" s="10"/>
      <c r="BE602" s="10"/>
      <c r="BF602" s="10"/>
      <c r="BG602" s="10"/>
      <c r="BH602" s="10"/>
      <c r="BI602" s="10"/>
      <c r="BJ602" s="10"/>
      <c r="BK602" s="10"/>
      <c r="BL602" s="10"/>
      <c r="BM602" s="10"/>
      <c r="BN602" s="10"/>
      <c r="BO602" s="10"/>
      <c r="BP602" s="10"/>
      <c r="BQ602" s="10"/>
      <c r="BR602" s="10"/>
      <c r="BS602" s="10"/>
      <c r="BT602" s="10"/>
      <c r="BU602" s="10"/>
      <c r="BV602" s="10"/>
      <c r="BW602" s="10"/>
      <c r="BX602" s="10"/>
      <c r="BY602" s="10"/>
      <c r="BZ602" s="10"/>
      <c r="CA602" s="10"/>
      <c r="CB602" s="10"/>
      <c r="CC602" s="10"/>
      <c r="CD602" s="10"/>
      <c r="CE602" s="10"/>
      <c r="CF602" s="10"/>
      <c r="CG602" s="10"/>
      <c r="CH602" s="10"/>
      <c r="CI602" s="10"/>
      <c r="CJ602" s="10"/>
      <c r="CK602" s="10"/>
      <c r="CL602" s="10"/>
      <c r="CM602" s="10"/>
      <c r="CN602" s="10"/>
      <c r="CO602" s="10"/>
      <c r="CP602" s="10"/>
      <c r="CQ602" s="10"/>
      <c r="CR602" s="10"/>
      <c r="CS602" s="10"/>
      <c r="CT602" s="10"/>
      <c r="CU602" s="10"/>
      <c r="CV602" s="10"/>
      <c r="CW602" s="10"/>
      <c r="CX602" s="10"/>
      <c r="CY602" s="10"/>
      <c r="CZ602" s="10"/>
      <c r="DA602" s="10"/>
      <c r="DB602" s="10"/>
      <c r="DC602" s="10"/>
      <c r="DD602" s="10"/>
      <c r="DE602" s="10"/>
      <c r="DF602" s="10"/>
      <c r="DG602" s="10"/>
      <c r="DH602" s="10"/>
      <c r="DI602" s="10"/>
      <c r="DJ602" s="10"/>
      <c r="DK602" s="10"/>
      <c r="DL602" s="10"/>
      <c r="DM602" s="10"/>
      <c r="DN602" s="10"/>
      <c r="DO602" s="10"/>
      <c r="DP602" s="10"/>
      <c r="DQ602" s="10"/>
      <c r="DR602" s="10"/>
      <c r="DS602" s="10"/>
      <c r="DT602" s="10"/>
      <c r="DU602" s="10"/>
      <c r="DV602" s="10"/>
      <c r="DW602" s="10"/>
      <c r="DX602" s="10"/>
      <c r="DY602" s="10"/>
      <c r="DZ602" s="10"/>
      <c r="EA602" s="10"/>
      <c r="EB602" s="10"/>
      <c r="EC602" s="10"/>
      <c r="ED602" s="10"/>
      <c r="EE602" s="10"/>
      <c r="EF602" s="10"/>
      <c r="EG602" s="10"/>
      <c r="EH602" s="10"/>
      <c r="EI602" s="10"/>
      <c r="EJ602" s="10"/>
      <c r="EK602" s="10"/>
      <c r="EL602" s="10"/>
      <c r="EM602" s="10"/>
      <c r="EN602" s="10"/>
      <c r="EO602" s="10"/>
      <c r="EP602" s="10"/>
      <c r="EQ602" s="10"/>
    </row>
    <row r="603" spans="1:147" ht="18.75">
      <c r="D603" s="33"/>
      <c r="E603" s="58" t="s">
        <v>1521</v>
      </c>
      <c r="G603" s="56" t="s">
        <v>1443</v>
      </c>
      <c r="H603" s="56" t="s">
        <v>112</v>
      </c>
      <c r="I603" s="14" t="s">
        <v>3940</v>
      </c>
      <c r="J603" s="32">
        <v>374228</v>
      </c>
      <c r="L603" s="56" t="s">
        <v>3369</v>
      </c>
      <c r="M603" s="32">
        <v>78727</v>
      </c>
      <c r="N603" s="93">
        <v>96</v>
      </c>
      <c r="O603" s="100">
        <v>9.2690000000000001</v>
      </c>
      <c r="P603" s="59">
        <v>38483</v>
      </c>
      <c r="Q603" s="59">
        <v>39051</v>
      </c>
      <c r="R603" s="32" t="s">
        <v>1157</v>
      </c>
      <c r="S603" s="32" t="s">
        <v>3463</v>
      </c>
      <c r="T603" s="32" t="s">
        <v>3464</v>
      </c>
      <c r="U603" s="32" t="s">
        <v>3338</v>
      </c>
      <c r="V603" s="32" t="s">
        <v>3050</v>
      </c>
      <c r="X603" s="43"/>
      <c r="Y603" s="8"/>
      <c r="Z603" s="43"/>
      <c r="AA603" s="8"/>
      <c r="AB603" s="6"/>
      <c r="AC603" s="8"/>
      <c r="AD603" s="8"/>
      <c r="AE603" s="8"/>
      <c r="AF603" s="36"/>
      <c r="AG603" s="8"/>
      <c r="AH603" s="6"/>
      <c r="AI603" s="10"/>
      <c r="AJ603" s="10"/>
      <c r="AK603" s="10"/>
      <c r="AL603" s="6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/>
      <c r="BD603" s="10"/>
      <c r="BE603" s="10"/>
      <c r="BF603" s="10"/>
      <c r="BG603" s="10"/>
      <c r="BH603" s="10"/>
      <c r="BI603" s="10"/>
      <c r="BJ603" s="10"/>
      <c r="BK603" s="10"/>
      <c r="BL603" s="10"/>
      <c r="BM603" s="10"/>
      <c r="BN603" s="10"/>
      <c r="BO603" s="10"/>
      <c r="BP603" s="10"/>
      <c r="BQ603" s="10"/>
      <c r="BR603" s="10"/>
      <c r="BS603" s="10"/>
      <c r="BT603" s="10"/>
      <c r="BU603" s="10"/>
      <c r="BV603" s="10"/>
      <c r="BW603" s="10"/>
      <c r="BX603" s="10"/>
      <c r="BY603" s="10"/>
      <c r="BZ603" s="10"/>
      <c r="CA603" s="10"/>
      <c r="CB603" s="10"/>
      <c r="CC603" s="10"/>
      <c r="CD603" s="10"/>
      <c r="CE603" s="10"/>
      <c r="CF603" s="10"/>
      <c r="CG603" s="10"/>
      <c r="CH603" s="10"/>
      <c r="CI603" s="10"/>
      <c r="CJ603" s="10"/>
      <c r="CK603" s="10"/>
      <c r="CL603" s="10"/>
      <c r="CM603" s="10"/>
      <c r="CN603" s="10"/>
      <c r="CO603" s="10"/>
      <c r="CP603" s="10"/>
      <c r="CQ603" s="10"/>
      <c r="CR603" s="10"/>
      <c r="CS603" s="10"/>
      <c r="CT603" s="10"/>
      <c r="CU603" s="10"/>
      <c r="CV603" s="10"/>
      <c r="CW603" s="10"/>
      <c r="CX603" s="10"/>
      <c r="CY603" s="10"/>
      <c r="CZ603" s="10"/>
      <c r="DA603" s="10"/>
      <c r="DB603" s="10"/>
      <c r="DC603" s="10"/>
      <c r="DD603" s="10"/>
      <c r="DE603" s="10"/>
      <c r="DF603" s="10"/>
      <c r="DG603" s="10"/>
      <c r="DH603" s="10"/>
      <c r="DI603" s="10"/>
      <c r="DJ603" s="10"/>
      <c r="DK603" s="10"/>
      <c r="DL603" s="10"/>
      <c r="DM603" s="10"/>
      <c r="DN603" s="10"/>
      <c r="DO603" s="10"/>
      <c r="DP603" s="10"/>
      <c r="DQ603" s="10"/>
      <c r="DR603" s="10"/>
      <c r="DS603" s="10"/>
      <c r="DT603" s="10"/>
      <c r="DU603" s="10"/>
      <c r="DV603" s="10"/>
      <c r="DW603" s="10"/>
      <c r="DX603" s="10"/>
      <c r="DY603" s="10"/>
      <c r="DZ603" s="10"/>
      <c r="EA603" s="10"/>
      <c r="EB603" s="10"/>
      <c r="EC603" s="10"/>
      <c r="ED603" s="10"/>
      <c r="EE603" s="10"/>
      <c r="EF603" s="10"/>
      <c r="EG603" s="10"/>
      <c r="EH603" s="10"/>
      <c r="EI603" s="10"/>
      <c r="EJ603" s="10"/>
      <c r="EK603" s="10"/>
      <c r="EL603" s="10"/>
      <c r="EM603" s="10"/>
      <c r="EN603" s="10"/>
      <c r="EO603" s="10"/>
      <c r="EP603" s="10"/>
      <c r="EQ603" s="10"/>
    </row>
    <row r="604" spans="1:147" ht="18.75">
      <c r="B604" s="14"/>
      <c r="C604" s="32"/>
      <c r="D604" s="33"/>
      <c r="E604" s="33">
        <v>174595</v>
      </c>
      <c r="G604" s="14" t="s">
        <v>367</v>
      </c>
      <c r="H604" s="14" t="s">
        <v>2686</v>
      </c>
      <c r="I604" s="14" t="s">
        <v>1989</v>
      </c>
      <c r="L604" s="14" t="s">
        <v>1051</v>
      </c>
      <c r="M604" s="32">
        <v>78727</v>
      </c>
      <c r="N604" s="41">
        <v>201</v>
      </c>
      <c r="O604" s="53">
        <v>24.53</v>
      </c>
      <c r="P604" s="31">
        <v>37040</v>
      </c>
      <c r="Q604" s="31">
        <v>37173</v>
      </c>
      <c r="R604" s="32" t="s">
        <v>2045</v>
      </c>
      <c r="S604" s="32" t="s">
        <v>1052</v>
      </c>
      <c r="T604" s="47" t="s">
        <v>1053</v>
      </c>
      <c r="U604" s="32" t="s">
        <v>3338</v>
      </c>
      <c r="V604" s="32" t="s">
        <v>1090</v>
      </c>
      <c r="X604" s="43"/>
      <c r="Y604" s="44"/>
      <c r="Z604" s="43"/>
      <c r="AA604" s="8"/>
      <c r="AB604" s="6"/>
      <c r="AC604" s="8"/>
      <c r="AD604" s="8"/>
      <c r="AE604" s="8"/>
      <c r="AF604" s="36"/>
      <c r="AG604" s="8"/>
      <c r="AH604" s="6"/>
      <c r="AI604" s="10"/>
      <c r="AJ604" s="10"/>
      <c r="AK604" s="10"/>
      <c r="AL604" s="6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  <c r="BD604" s="10"/>
      <c r="BE604" s="10"/>
      <c r="BF604" s="10"/>
      <c r="BG604" s="10"/>
      <c r="BH604" s="10"/>
      <c r="BI604" s="10"/>
      <c r="BJ604" s="10"/>
      <c r="BK604" s="10"/>
      <c r="BL604" s="10"/>
      <c r="BM604" s="10"/>
      <c r="BN604" s="10"/>
      <c r="BO604" s="10"/>
      <c r="BP604" s="10"/>
      <c r="BQ604" s="10"/>
      <c r="BR604" s="10"/>
      <c r="BS604" s="10"/>
      <c r="BT604" s="10"/>
      <c r="BU604" s="10"/>
      <c r="BV604" s="10"/>
      <c r="BW604" s="10"/>
      <c r="BX604" s="10"/>
      <c r="BY604" s="10"/>
      <c r="BZ604" s="10"/>
      <c r="CA604" s="10"/>
      <c r="CB604" s="10"/>
      <c r="CC604" s="10"/>
      <c r="CD604" s="10"/>
      <c r="CE604" s="10"/>
      <c r="CF604" s="10"/>
      <c r="CG604" s="10"/>
      <c r="CH604" s="10"/>
      <c r="CI604" s="10"/>
      <c r="CJ604" s="10"/>
      <c r="CK604" s="10"/>
      <c r="CL604" s="10"/>
      <c r="CM604" s="10"/>
      <c r="CN604" s="10"/>
      <c r="CO604" s="10"/>
      <c r="CP604" s="10"/>
      <c r="CQ604" s="10"/>
      <c r="CR604" s="10"/>
      <c r="CS604" s="10"/>
      <c r="CT604" s="10"/>
      <c r="CU604" s="10"/>
      <c r="CV604" s="10"/>
      <c r="CW604" s="10"/>
      <c r="CX604" s="10"/>
      <c r="CY604" s="10"/>
      <c r="CZ604" s="10"/>
      <c r="DA604" s="10"/>
      <c r="DB604" s="10"/>
      <c r="DC604" s="10"/>
      <c r="DD604" s="10"/>
      <c r="DE604" s="10"/>
      <c r="DF604" s="10"/>
      <c r="DG604" s="10"/>
      <c r="DH604" s="10"/>
      <c r="DI604" s="10"/>
      <c r="DJ604" s="10"/>
      <c r="DK604" s="10"/>
      <c r="DL604" s="10"/>
      <c r="DM604" s="10"/>
      <c r="DN604" s="10"/>
      <c r="DO604" s="10"/>
      <c r="DP604" s="10"/>
      <c r="DQ604" s="10"/>
      <c r="DR604" s="10"/>
      <c r="DS604" s="10"/>
      <c r="DT604" s="10"/>
      <c r="DU604" s="10"/>
      <c r="DV604" s="10"/>
      <c r="DW604" s="10"/>
      <c r="DX604" s="10"/>
      <c r="DY604" s="10"/>
      <c r="DZ604" s="10"/>
      <c r="EA604" s="10"/>
      <c r="EB604" s="10"/>
      <c r="EC604" s="10"/>
      <c r="ED604" s="10"/>
      <c r="EE604" s="10"/>
      <c r="EF604" s="10"/>
      <c r="EG604" s="10"/>
      <c r="EH604" s="10"/>
      <c r="EI604" s="10"/>
      <c r="EJ604" s="10"/>
      <c r="EK604" s="10"/>
      <c r="EL604" s="10"/>
      <c r="EM604" s="10"/>
      <c r="EN604" s="10"/>
      <c r="EO604" s="10"/>
      <c r="EP604" s="10"/>
      <c r="EQ604" s="10"/>
    </row>
    <row r="605" spans="1:147" ht="18.75">
      <c r="B605" s="14"/>
      <c r="C605" s="32"/>
      <c r="D605" s="33"/>
      <c r="E605" s="132">
        <v>10740556</v>
      </c>
      <c r="F605" s="14"/>
      <c r="G605" s="133" t="s">
        <v>1842</v>
      </c>
      <c r="H605" s="133" t="s">
        <v>1841</v>
      </c>
      <c r="I605" s="133" t="s">
        <v>1843</v>
      </c>
      <c r="J605" s="134">
        <v>280444</v>
      </c>
      <c r="K605" s="133"/>
      <c r="M605" s="134" t="s">
        <v>3670</v>
      </c>
      <c r="N605" s="32">
        <f>197+13+79+6</f>
        <v>295</v>
      </c>
      <c r="O605" s="142">
        <v>4.9850000000000003</v>
      </c>
      <c r="P605" s="135">
        <v>40996</v>
      </c>
      <c r="Q605" s="14"/>
      <c r="R605" s="134" t="s">
        <v>4112</v>
      </c>
      <c r="S605" s="134" t="s">
        <v>1889</v>
      </c>
      <c r="T605" s="134" t="s">
        <v>2249</v>
      </c>
      <c r="U605" s="134" t="s">
        <v>915</v>
      </c>
      <c r="V605" s="32" t="s">
        <v>4441</v>
      </c>
      <c r="X605" s="43"/>
      <c r="Y605" s="44"/>
      <c r="Z605" s="43"/>
      <c r="AA605" s="8"/>
      <c r="AB605" s="6"/>
      <c r="AC605" s="8"/>
      <c r="AD605" s="8"/>
      <c r="AE605" s="8"/>
      <c r="AF605" s="36"/>
      <c r="AG605" s="8"/>
      <c r="AH605" s="6"/>
      <c r="AI605" s="10"/>
      <c r="AJ605" s="10"/>
      <c r="AK605" s="10"/>
      <c r="AL605" s="6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  <c r="BD605" s="10"/>
      <c r="BE605" s="10"/>
      <c r="BF605" s="10"/>
      <c r="BG605" s="10"/>
      <c r="BH605" s="10"/>
      <c r="BI605" s="10"/>
      <c r="BJ605" s="10"/>
      <c r="BK605" s="10"/>
      <c r="BL605" s="10"/>
      <c r="BM605" s="10"/>
      <c r="BN605" s="10"/>
      <c r="BO605" s="10"/>
      <c r="BP605" s="10"/>
      <c r="BQ605" s="10"/>
      <c r="BR605" s="10"/>
      <c r="BS605" s="10"/>
      <c r="BT605" s="10"/>
      <c r="BU605" s="10"/>
      <c r="BV605" s="10"/>
      <c r="BW605" s="10"/>
      <c r="BX605" s="10"/>
      <c r="BY605" s="10"/>
      <c r="BZ605" s="10"/>
      <c r="CA605" s="10"/>
      <c r="CB605" s="10"/>
      <c r="CC605" s="10"/>
      <c r="CD605" s="10"/>
      <c r="CE605" s="10"/>
      <c r="CF605" s="10"/>
      <c r="CG605" s="10"/>
      <c r="CH605" s="10"/>
      <c r="CI605" s="10"/>
      <c r="CJ605" s="10"/>
      <c r="CK605" s="10"/>
      <c r="CL605" s="10"/>
      <c r="CM605" s="10"/>
      <c r="CN605" s="10"/>
      <c r="CO605" s="10"/>
      <c r="CP605" s="10"/>
      <c r="CQ605" s="10"/>
      <c r="CR605" s="10"/>
      <c r="CS605" s="10"/>
      <c r="CT605" s="10"/>
      <c r="CU605" s="10"/>
      <c r="CV605" s="10"/>
      <c r="CW605" s="10"/>
      <c r="CX605" s="10"/>
      <c r="CY605" s="10"/>
      <c r="CZ605" s="10"/>
      <c r="DA605" s="10"/>
      <c r="DB605" s="10"/>
      <c r="DC605" s="10"/>
      <c r="DD605" s="10"/>
      <c r="DE605" s="10"/>
      <c r="DF605" s="10"/>
      <c r="DG605" s="10"/>
      <c r="DH605" s="10"/>
      <c r="DI605" s="10"/>
      <c r="DJ605" s="10"/>
      <c r="DK605" s="10"/>
      <c r="DL605" s="10"/>
      <c r="DM605" s="10"/>
      <c r="DN605" s="10"/>
      <c r="DO605" s="10"/>
      <c r="DP605" s="10"/>
      <c r="DQ605" s="10"/>
      <c r="DR605" s="10"/>
      <c r="DS605" s="10"/>
      <c r="DT605" s="10"/>
      <c r="DU605" s="10"/>
      <c r="DV605" s="10"/>
      <c r="DW605" s="10"/>
      <c r="DX605" s="10"/>
      <c r="DY605" s="10"/>
      <c r="DZ605" s="10"/>
      <c r="EA605" s="10"/>
      <c r="EB605" s="10"/>
      <c r="EC605" s="10"/>
      <c r="ED605" s="10"/>
      <c r="EE605" s="10"/>
      <c r="EF605" s="10"/>
      <c r="EG605" s="10"/>
      <c r="EH605" s="10"/>
      <c r="EI605" s="10"/>
      <c r="EJ605" s="10"/>
      <c r="EK605" s="10"/>
      <c r="EL605" s="10"/>
      <c r="EM605" s="10"/>
      <c r="EN605" s="10"/>
      <c r="EO605" s="10"/>
      <c r="EP605" s="10"/>
      <c r="EQ605" s="10"/>
    </row>
    <row r="606" spans="1:147" ht="18.75">
      <c r="B606" s="14"/>
      <c r="C606" s="32"/>
      <c r="D606" s="33"/>
      <c r="G606" s="14" t="s">
        <v>3205</v>
      </c>
      <c r="H606" s="14" t="s">
        <v>3206</v>
      </c>
      <c r="I606" s="14" t="s">
        <v>3207</v>
      </c>
      <c r="L606" s="14" t="s">
        <v>2767</v>
      </c>
      <c r="M606" s="32">
        <v>78749</v>
      </c>
      <c r="N606" s="41">
        <v>396</v>
      </c>
      <c r="O606" s="53">
        <v>32.700000000000003</v>
      </c>
      <c r="P606" s="31">
        <v>34277</v>
      </c>
      <c r="Q606" s="31">
        <v>34423</v>
      </c>
      <c r="R606" s="31"/>
      <c r="S606" s="32" t="s">
        <v>3053</v>
      </c>
      <c r="T606" s="32" t="s">
        <v>1788</v>
      </c>
      <c r="U606" s="32" t="s">
        <v>3338</v>
      </c>
      <c r="V606" s="32" t="s">
        <v>3547</v>
      </c>
      <c r="X606" s="43"/>
      <c r="Y606" s="44"/>
      <c r="Z606" s="43"/>
      <c r="AA606" s="8"/>
      <c r="AB606" s="6"/>
      <c r="AC606" s="8"/>
      <c r="AD606" s="8"/>
      <c r="AE606" s="8"/>
      <c r="AF606" s="36"/>
      <c r="AG606" s="8"/>
      <c r="AH606" s="6"/>
      <c r="AI606" s="10"/>
      <c r="AJ606" s="10"/>
      <c r="AK606" s="10"/>
      <c r="AL606" s="6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"/>
      <c r="BC606" s="10"/>
      <c r="BD606" s="10"/>
      <c r="BE606" s="10"/>
      <c r="BF606" s="10"/>
      <c r="BG606" s="10"/>
      <c r="BH606" s="10"/>
      <c r="BI606" s="10"/>
      <c r="BJ606" s="10"/>
      <c r="BK606" s="10"/>
      <c r="BL606" s="10"/>
      <c r="BM606" s="10"/>
      <c r="BN606" s="10"/>
      <c r="BO606" s="10"/>
      <c r="BP606" s="10"/>
      <c r="BQ606" s="10"/>
      <c r="BR606" s="10"/>
      <c r="BS606" s="10"/>
      <c r="BT606" s="10"/>
      <c r="BU606" s="10"/>
      <c r="BV606" s="10"/>
      <c r="BW606" s="10"/>
      <c r="BX606" s="10"/>
      <c r="BY606" s="10"/>
      <c r="BZ606" s="10"/>
      <c r="CA606" s="10"/>
      <c r="CB606" s="10"/>
      <c r="CC606" s="10"/>
      <c r="CD606" s="10"/>
      <c r="CE606" s="10"/>
      <c r="CF606" s="10"/>
      <c r="CG606" s="10"/>
      <c r="CH606" s="10"/>
      <c r="CI606" s="10"/>
      <c r="CJ606" s="10"/>
      <c r="CK606" s="10"/>
      <c r="CL606" s="10"/>
      <c r="CM606" s="10"/>
      <c r="CN606" s="10"/>
      <c r="CO606" s="10"/>
      <c r="CP606" s="10"/>
      <c r="CQ606" s="10"/>
      <c r="CR606" s="10"/>
      <c r="CS606" s="10"/>
      <c r="CT606" s="10"/>
      <c r="CU606" s="10"/>
      <c r="CV606" s="10"/>
      <c r="CW606" s="10"/>
      <c r="CX606" s="10"/>
      <c r="CY606" s="10"/>
      <c r="CZ606" s="10"/>
      <c r="DA606" s="10"/>
      <c r="DB606" s="10"/>
      <c r="DC606" s="10"/>
      <c r="DD606" s="10"/>
      <c r="DE606" s="10"/>
      <c r="DF606" s="10"/>
      <c r="DG606" s="10"/>
      <c r="DH606" s="10"/>
      <c r="DI606" s="10"/>
      <c r="DJ606" s="10"/>
      <c r="DK606" s="10"/>
      <c r="DL606" s="10"/>
      <c r="DM606" s="10"/>
      <c r="DN606" s="10"/>
      <c r="DO606" s="10"/>
      <c r="DP606" s="10"/>
      <c r="DQ606" s="10"/>
      <c r="DR606" s="10"/>
      <c r="DS606" s="10"/>
      <c r="DT606" s="10"/>
      <c r="DU606" s="10"/>
      <c r="DV606" s="10"/>
      <c r="DW606" s="10"/>
      <c r="DX606" s="10"/>
      <c r="DY606" s="10"/>
      <c r="DZ606" s="10"/>
      <c r="EA606" s="10"/>
      <c r="EB606" s="10"/>
      <c r="EC606" s="10"/>
      <c r="ED606" s="10"/>
      <c r="EE606" s="10"/>
      <c r="EF606" s="10"/>
      <c r="EG606" s="10"/>
      <c r="EH606" s="10"/>
      <c r="EI606" s="10"/>
      <c r="EJ606" s="10"/>
      <c r="EK606" s="10"/>
      <c r="EL606" s="10"/>
      <c r="EM606" s="10"/>
      <c r="EN606" s="10"/>
      <c r="EO606" s="10"/>
      <c r="EP606" s="10"/>
      <c r="EQ606" s="10"/>
    </row>
    <row r="607" spans="1:147" ht="18.75">
      <c r="A607" s="138"/>
      <c r="B607" s="14"/>
      <c r="D607" s="33"/>
      <c r="E607" s="60">
        <v>302970</v>
      </c>
      <c r="G607" s="56" t="s">
        <v>2495</v>
      </c>
      <c r="H607" s="56" t="s">
        <v>1245</v>
      </c>
      <c r="I607" s="33" t="s">
        <v>3492</v>
      </c>
      <c r="J607" s="32">
        <v>195758</v>
      </c>
      <c r="L607" s="56" t="s">
        <v>2496</v>
      </c>
      <c r="M607" s="93">
        <v>78733</v>
      </c>
      <c r="N607" s="93">
        <v>10</v>
      </c>
      <c r="O607" s="100">
        <v>48.932000000000002</v>
      </c>
      <c r="P607" s="59">
        <v>38961</v>
      </c>
      <c r="Q607" s="59">
        <v>39345</v>
      </c>
      <c r="R607" s="59" t="s">
        <v>1036</v>
      </c>
      <c r="S607" s="94" t="s">
        <v>1246</v>
      </c>
      <c r="T607" s="94" t="s">
        <v>1247</v>
      </c>
      <c r="U607" s="94" t="s">
        <v>914</v>
      </c>
      <c r="V607" s="32" t="s">
        <v>777</v>
      </c>
      <c r="X607" s="43"/>
      <c r="Y607" s="44"/>
      <c r="Z607" s="43"/>
      <c r="AA607" s="8"/>
      <c r="AB607" s="6"/>
      <c r="AC607" s="8"/>
      <c r="AD607" s="8"/>
      <c r="AE607" s="8"/>
      <c r="AF607" s="36"/>
      <c r="AG607" s="8"/>
      <c r="AH607" s="6"/>
      <c r="AI607" s="10"/>
      <c r="AJ607" s="10"/>
      <c r="AK607" s="10"/>
      <c r="AL607" s="6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"/>
      <c r="BC607" s="10"/>
      <c r="BD607" s="10"/>
      <c r="BE607" s="10"/>
      <c r="BF607" s="10"/>
      <c r="BG607" s="10"/>
      <c r="BH607" s="10"/>
      <c r="BI607" s="10"/>
      <c r="BJ607" s="10"/>
      <c r="BK607" s="10"/>
      <c r="BL607" s="10"/>
      <c r="BM607" s="10"/>
      <c r="BN607" s="10"/>
      <c r="BO607" s="10"/>
      <c r="BP607" s="10"/>
      <c r="BQ607" s="10"/>
      <c r="BR607" s="10"/>
      <c r="BS607" s="10"/>
      <c r="BT607" s="10"/>
      <c r="BU607" s="10"/>
      <c r="BV607" s="10"/>
      <c r="BW607" s="10"/>
      <c r="BX607" s="10"/>
      <c r="BY607" s="10"/>
      <c r="BZ607" s="10"/>
      <c r="CA607" s="10"/>
      <c r="CB607" s="10"/>
      <c r="CC607" s="10"/>
      <c r="CD607" s="10"/>
      <c r="CE607" s="10"/>
      <c r="CF607" s="10"/>
      <c r="CG607" s="10"/>
      <c r="CH607" s="10"/>
      <c r="CI607" s="10"/>
      <c r="CJ607" s="10"/>
      <c r="CK607" s="10"/>
      <c r="CL607" s="10"/>
      <c r="CM607" s="10"/>
      <c r="CN607" s="10"/>
      <c r="CO607" s="10"/>
      <c r="CP607" s="10"/>
      <c r="CQ607" s="10"/>
      <c r="CR607" s="10"/>
      <c r="CS607" s="10"/>
      <c r="CT607" s="10"/>
      <c r="CU607" s="10"/>
      <c r="CV607" s="10"/>
      <c r="CW607" s="10"/>
      <c r="CX607" s="10"/>
      <c r="CY607" s="10"/>
      <c r="CZ607" s="10"/>
      <c r="DA607" s="10"/>
      <c r="DB607" s="10"/>
      <c r="DC607" s="10"/>
      <c r="DD607" s="10"/>
      <c r="DE607" s="10"/>
      <c r="DF607" s="10"/>
      <c r="DG607" s="10"/>
      <c r="DH607" s="10"/>
      <c r="DI607" s="10"/>
      <c r="DJ607" s="10"/>
      <c r="DK607" s="10"/>
      <c r="DL607" s="10"/>
      <c r="DM607" s="10"/>
      <c r="DN607" s="10"/>
      <c r="DO607" s="10"/>
      <c r="DP607" s="10"/>
      <c r="DQ607" s="10"/>
      <c r="DR607" s="10"/>
      <c r="DS607" s="10"/>
      <c r="DT607" s="10"/>
      <c r="DU607" s="10"/>
      <c r="DV607" s="10"/>
      <c r="DW607" s="10"/>
      <c r="DX607" s="10"/>
      <c r="DY607" s="10"/>
      <c r="DZ607" s="10"/>
      <c r="EA607" s="10"/>
      <c r="EB607" s="10"/>
      <c r="EC607" s="10"/>
      <c r="ED607" s="10"/>
      <c r="EE607" s="10"/>
      <c r="EF607" s="10"/>
      <c r="EG607" s="10"/>
      <c r="EH607" s="10"/>
      <c r="EI607" s="10"/>
      <c r="EJ607" s="10"/>
      <c r="EK607" s="10"/>
      <c r="EL607" s="10"/>
      <c r="EM607" s="10"/>
      <c r="EN607" s="10"/>
      <c r="EO607" s="10"/>
      <c r="EP607" s="10"/>
      <c r="EQ607" s="10"/>
    </row>
    <row r="608" spans="1:147" ht="18.75">
      <c r="B608" s="14"/>
      <c r="C608" s="32"/>
      <c r="D608" s="33"/>
      <c r="E608" s="33">
        <v>216970</v>
      </c>
      <c r="G608" s="14" t="s">
        <v>4392</v>
      </c>
      <c r="H608" s="14" t="s">
        <v>4391</v>
      </c>
      <c r="I608" s="14" t="s">
        <v>4062</v>
      </c>
      <c r="L608" s="14" t="s">
        <v>4292</v>
      </c>
      <c r="M608" s="32">
        <v>78717</v>
      </c>
      <c r="N608" s="41">
        <v>366</v>
      </c>
      <c r="O608" s="53">
        <v>25.452000000000002</v>
      </c>
      <c r="P608" s="31">
        <v>37371</v>
      </c>
      <c r="R608" s="32" t="s">
        <v>2045</v>
      </c>
      <c r="S608" s="32" t="s">
        <v>1932</v>
      </c>
      <c r="T608" s="32" t="s">
        <v>1933</v>
      </c>
      <c r="U608" s="32" t="s">
        <v>562</v>
      </c>
      <c r="V608" s="32" t="s">
        <v>2327</v>
      </c>
      <c r="X608" s="43"/>
      <c r="Y608" s="44"/>
      <c r="Z608" s="43"/>
      <c r="AA608" s="8"/>
      <c r="AB608" s="6"/>
      <c r="AC608" s="8"/>
      <c r="AD608" s="8"/>
      <c r="AE608" s="8"/>
      <c r="AF608" s="36"/>
      <c r="AG608" s="8"/>
      <c r="AH608" s="6"/>
      <c r="AI608" s="10"/>
      <c r="AJ608" s="10"/>
      <c r="AK608" s="10"/>
      <c r="AL608" s="6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  <c r="BA608" s="10"/>
      <c r="BB608" s="10"/>
      <c r="BC608" s="10"/>
      <c r="BD608" s="10"/>
      <c r="BE608" s="10"/>
      <c r="BF608" s="10"/>
      <c r="BG608" s="10"/>
      <c r="BH608" s="10"/>
      <c r="BI608" s="10"/>
      <c r="BJ608" s="10"/>
      <c r="BK608" s="10"/>
      <c r="BL608" s="10"/>
      <c r="BM608" s="10"/>
      <c r="BN608" s="10"/>
      <c r="BO608" s="10"/>
      <c r="BP608" s="10"/>
      <c r="BQ608" s="10"/>
      <c r="BR608" s="10"/>
      <c r="BS608" s="10"/>
      <c r="BT608" s="10"/>
      <c r="BU608" s="10"/>
      <c r="BV608" s="10"/>
      <c r="BW608" s="10"/>
      <c r="BX608" s="10"/>
      <c r="BY608" s="10"/>
      <c r="BZ608" s="10"/>
      <c r="CA608" s="10"/>
      <c r="CB608" s="10"/>
      <c r="CC608" s="10"/>
      <c r="CD608" s="10"/>
      <c r="CE608" s="10"/>
      <c r="CF608" s="10"/>
      <c r="CG608" s="10"/>
      <c r="CH608" s="10"/>
      <c r="CI608" s="10"/>
      <c r="CJ608" s="10"/>
      <c r="CK608" s="10"/>
      <c r="CL608" s="10"/>
      <c r="CM608" s="10"/>
      <c r="CN608" s="10"/>
      <c r="CO608" s="10"/>
      <c r="CP608" s="10"/>
      <c r="CQ608" s="10"/>
      <c r="CR608" s="10"/>
      <c r="CS608" s="10"/>
      <c r="CT608" s="10"/>
      <c r="CU608" s="10"/>
      <c r="CV608" s="10"/>
      <c r="CW608" s="10"/>
      <c r="CX608" s="10"/>
      <c r="CY608" s="10"/>
      <c r="CZ608" s="10"/>
      <c r="DA608" s="10"/>
      <c r="DB608" s="10"/>
      <c r="DC608" s="10"/>
      <c r="DD608" s="10"/>
      <c r="DE608" s="10"/>
      <c r="DF608" s="10"/>
      <c r="DG608" s="10"/>
      <c r="DH608" s="10"/>
      <c r="DI608" s="10"/>
      <c r="DJ608" s="10"/>
      <c r="DK608" s="10"/>
      <c r="DL608" s="10"/>
      <c r="DM608" s="10"/>
      <c r="DN608" s="10"/>
      <c r="DO608" s="10"/>
      <c r="DP608" s="10"/>
      <c r="DQ608" s="10"/>
      <c r="DR608" s="10"/>
      <c r="DS608" s="10"/>
      <c r="DT608" s="10"/>
      <c r="DU608" s="10"/>
      <c r="DV608" s="10"/>
      <c r="DW608" s="10"/>
      <c r="DX608" s="10"/>
      <c r="DY608" s="10"/>
      <c r="DZ608" s="10"/>
      <c r="EA608" s="10"/>
      <c r="EB608" s="10"/>
      <c r="EC608" s="10"/>
      <c r="ED608" s="10"/>
      <c r="EE608" s="10"/>
      <c r="EF608" s="10"/>
      <c r="EG608" s="10"/>
      <c r="EH608" s="10"/>
      <c r="EI608" s="10"/>
      <c r="EJ608" s="10"/>
      <c r="EK608" s="10"/>
      <c r="EL608" s="10"/>
      <c r="EM608" s="10"/>
      <c r="EN608" s="10"/>
      <c r="EO608" s="10"/>
      <c r="EP608" s="10"/>
      <c r="EQ608" s="10"/>
    </row>
    <row r="609" spans="1:147" ht="18.75">
      <c r="B609" s="14"/>
      <c r="C609" s="138"/>
      <c r="D609" s="33"/>
      <c r="E609" s="58" t="s">
        <v>4492</v>
      </c>
      <c r="G609" s="14" t="s">
        <v>4493</v>
      </c>
      <c r="H609" s="56" t="s">
        <v>186</v>
      </c>
      <c r="I609" s="14" t="s">
        <v>158</v>
      </c>
      <c r="J609" s="32">
        <v>3298176</v>
      </c>
      <c r="L609" s="14" t="s">
        <v>158</v>
      </c>
      <c r="M609" s="93">
        <v>78739</v>
      </c>
      <c r="N609" s="93">
        <v>144</v>
      </c>
      <c r="O609" s="100">
        <v>35.56</v>
      </c>
      <c r="P609" s="59">
        <v>39225</v>
      </c>
      <c r="Q609" s="59">
        <v>39798</v>
      </c>
      <c r="R609" s="32" t="s">
        <v>4112</v>
      </c>
      <c r="S609" s="94" t="s">
        <v>159</v>
      </c>
      <c r="T609" s="32" t="s">
        <v>160</v>
      </c>
      <c r="U609" s="94" t="s">
        <v>178</v>
      </c>
      <c r="V609" s="94" t="s">
        <v>2284</v>
      </c>
      <c r="X609" s="43"/>
      <c r="Y609" s="44"/>
      <c r="Z609" s="43"/>
      <c r="AA609" s="8"/>
      <c r="AB609" s="6"/>
      <c r="AC609" s="8"/>
      <c r="AD609" s="8"/>
      <c r="AE609" s="8"/>
      <c r="AF609" s="36"/>
      <c r="AG609" s="8"/>
      <c r="AH609" s="6"/>
      <c r="AI609" s="10"/>
      <c r="AJ609" s="10"/>
      <c r="AK609" s="10"/>
      <c r="AL609" s="6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  <c r="BD609" s="10"/>
      <c r="BE609" s="10"/>
      <c r="BF609" s="10"/>
      <c r="BG609" s="10"/>
      <c r="BH609" s="10"/>
      <c r="BI609" s="10"/>
      <c r="BJ609" s="10"/>
      <c r="BK609" s="10"/>
      <c r="BL609" s="10"/>
      <c r="BM609" s="10"/>
      <c r="BN609" s="10"/>
      <c r="BO609" s="10"/>
      <c r="BP609" s="10"/>
      <c r="BQ609" s="10"/>
      <c r="BR609" s="10"/>
      <c r="BS609" s="10"/>
      <c r="BT609" s="10"/>
      <c r="BU609" s="10"/>
      <c r="BV609" s="10"/>
      <c r="BW609" s="10"/>
      <c r="BX609" s="10"/>
      <c r="BY609" s="10"/>
      <c r="BZ609" s="10"/>
      <c r="CA609" s="10"/>
      <c r="CB609" s="10"/>
      <c r="CC609" s="10"/>
      <c r="CD609" s="10"/>
      <c r="CE609" s="10"/>
      <c r="CF609" s="10"/>
      <c r="CG609" s="10"/>
      <c r="CH609" s="10"/>
      <c r="CI609" s="10"/>
      <c r="CJ609" s="10"/>
      <c r="CK609" s="10"/>
      <c r="CL609" s="10"/>
      <c r="CM609" s="10"/>
      <c r="CN609" s="10"/>
      <c r="CO609" s="10"/>
      <c r="CP609" s="10"/>
      <c r="CQ609" s="10"/>
      <c r="CR609" s="10"/>
      <c r="CS609" s="10"/>
      <c r="CT609" s="10"/>
      <c r="CU609" s="10"/>
      <c r="CV609" s="10"/>
      <c r="CW609" s="10"/>
      <c r="CX609" s="10"/>
      <c r="CY609" s="10"/>
      <c r="CZ609" s="10"/>
      <c r="DA609" s="10"/>
      <c r="DB609" s="10"/>
      <c r="DC609" s="10"/>
      <c r="DD609" s="10"/>
      <c r="DE609" s="10"/>
      <c r="DF609" s="10"/>
      <c r="DG609" s="10"/>
      <c r="DH609" s="10"/>
      <c r="DI609" s="10"/>
      <c r="DJ609" s="10"/>
      <c r="DK609" s="10"/>
      <c r="DL609" s="10"/>
      <c r="DM609" s="10"/>
      <c r="DN609" s="10"/>
      <c r="DO609" s="10"/>
      <c r="DP609" s="10"/>
      <c r="DQ609" s="10"/>
      <c r="DR609" s="10"/>
      <c r="DS609" s="10"/>
      <c r="DT609" s="10"/>
      <c r="DU609" s="10"/>
      <c r="DV609" s="10"/>
      <c r="DW609" s="10"/>
      <c r="DX609" s="10"/>
      <c r="DY609" s="10"/>
      <c r="DZ609" s="10"/>
      <c r="EA609" s="10"/>
      <c r="EB609" s="10"/>
      <c r="EC609" s="10"/>
      <c r="ED609" s="10"/>
      <c r="EE609" s="10"/>
      <c r="EF609" s="10"/>
      <c r="EG609" s="10"/>
      <c r="EH609" s="10"/>
      <c r="EI609" s="10"/>
      <c r="EJ609" s="10"/>
      <c r="EK609" s="10"/>
      <c r="EL609" s="10"/>
      <c r="EM609" s="10"/>
      <c r="EN609" s="10"/>
      <c r="EO609" s="10"/>
      <c r="EP609" s="10"/>
      <c r="EQ609" s="10"/>
    </row>
    <row r="610" spans="1:147" ht="18.75">
      <c r="B610" s="14"/>
      <c r="C610" s="32"/>
      <c r="D610" s="33"/>
      <c r="E610" s="58" t="s">
        <v>254</v>
      </c>
      <c r="G610" s="56" t="s">
        <v>1307</v>
      </c>
      <c r="H610" s="56" t="s">
        <v>2757</v>
      </c>
      <c r="I610" s="57" t="s">
        <v>1461</v>
      </c>
      <c r="J610" s="93">
        <v>576812</v>
      </c>
      <c r="K610" s="93"/>
      <c r="L610" s="57" t="s">
        <v>1461</v>
      </c>
      <c r="M610" s="32">
        <v>78741</v>
      </c>
      <c r="N610" s="93">
        <v>300</v>
      </c>
      <c r="O610" s="100">
        <v>26.3156</v>
      </c>
      <c r="P610" s="59">
        <v>38797</v>
      </c>
      <c r="Q610" s="59">
        <v>39027</v>
      </c>
      <c r="R610" s="32" t="s">
        <v>2033</v>
      </c>
      <c r="S610" s="94" t="s">
        <v>2409</v>
      </c>
      <c r="T610" s="32" t="s">
        <v>1764</v>
      </c>
      <c r="U610" s="94" t="s">
        <v>178</v>
      </c>
      <c r="V610" s="32" t="s">
        <v>1969</v>
      </c>
      <c r="X610" s="43"/>
      <c r="Y610" s="44"/>
      <c r="Z610" s="43"/>
      <c r="AA610" s="8"/>
      <c r="AB610" s="6"/>
      <c r="AC610" s="8"/>
      <c r="AD610" s="8"/>
      <c r="AE610" s="8"/>
      <c r="AF610" s="36"/>
      <c r="AG610" s="8"/>
      <c r="AH610" s="6"/>
      <c r="AI610" s="10"/>
      <c r="AJ610" s="10"/>
      <c r="AK610" s="10"/>
      <c r="AL610" s="6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  <c r="BD610" s="10"/>
      <c r="BE610" s="10"/>
      <c r="BF610" s="10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  <c r="BR610" s="10"/>
      <c r="BS610" s="10"/>
      <c r="BT610" s="10"/>
      <c r="BU610" s="10"/>
      <c r="BV610" s="10"/>
      <c r="BW610" s="10"/>
      <c r="BX610" s="10"/>
      <c r="BY610" s="10"/>
      <c r="BZ610" s="10"/>
      <c r="CA610" s="10"/>
      <c r="CB610" s="10"/>
      <c r="CC610" s="10"/>
      <c r="CD610" s="10"/>
      <c r="CE610" s="10"/>
      <c r="CF610" s="10"/>
      <c r="CG610" s="10"/>
      <c r="CH610" s="10"/>
      <c r="CI610" s="10"/>
      <c r="CJ610" s="10"/>
      <c r="CK610" s="10"/>
      <c r="CL610" s="10"/>
      <c r="CM610" s="10"/>
      <c r="CN610" s="10"/>
      <c r="CO610" s="10"/>
      <c r="CP610" s="10"/>
      <c r="CQ610" s="10"/>
      <c r="CR610" s="10"/>
      <c r="CS610" s="10"/>
      <c r="CT610" s="10"/>
      <c r="CU610" s="10"/>
      <c r="CV610" s="10"/>
      <c r="CW610" s="10"/>
      <c r="CX610" s="10"/>
      <c r="CY610" s="10"/>
      <c r="CZ610" s="10"/>
      <c r="DA610" s="10"/>
      <c r="DB610" s="10"/>
      <c r="DC610" s="10"/>
      <c r="DD610" s="10"/>
      <c r="DE610" s="10"/>
      <c r="DF610" s="10"/>
      <c r="DG610" s="10"/>
      <c r="DH610" s="10"/>
      <c r="DI610" s="10"/>
      <c r="DJ610" s="10"/>
      <c r="DK610" s="10"/>
      <c r="DL610" s="10"/>
      <c r="DM610" s="10"/>
      <c r="DN610" s="10"/>
      <c r="DO610" s="10"/>
      <c r="DP610" s="10"/>
      <c r="DQ610" s="10"/>
      <c r="DR610" s="10"/>
      <c r="DS610" s="10"/>
      <c r="DT610" s="10"/>
      <c r="DU610" s="10"/>
      <c r="DV610" s="10"/>
      <c r="DW610" s="10"/>
      <c r="DX610" s="10"/>
      <c r="DY610" s="10"/>
      <c r="DZ610" s="10"/>
      <c r="EA610" s="10"/>
      <c r="EB610" s="10"/>
      <c r="EC610" s="10"/>
      <c r="ED610" s="10"/>
      <c r="EE610" s="10"/>
      <c r="EF610" s="10"/>
      <c r="EG610" s="10"/>
      <c r="EH610" s="10"/>
      <c r="EI610" s="10"/>
      <c r="EJ610" s="10"/>
      <c r="EK610" s="10"/>
      <c r="EL610" s="10"/>
      <c r="EM610" s="10"/>
      <c r="EN610" s="10"/>
      <c r="EO610" s="10"/>
      <c r="EP610" s="10"/>
      <c r="EQ610" s="10"/>
    </row>
    <row r="611" spans="1:147" ht="18.75">
      <c r="B611" s="14"/>
      <c r="C611" s="32"/>
      <c r="D611" s="33"/>
      <c r="E611" s="60">
        <v>310842</v>
      </c>
      <c r="G611" s="56" t="s">
        <v>1708</v>
      </c>
      <c r="H611" s="56" t="s">
        <v>1602</v>
      </c>
      <c r="I611" s="56" t="s">
        <v>1709</v>
      </c>
      <c r="J611" s="93"/>
      <c r="K611" s="93"/>
      <c r="L611" s="56" t="s">
        <v>1709</v>
      </c>
      <c r="M611" s="93">
        <v>78701</v>
      </c>
      <c r="N611" s="93">
        <v>91</v>
      </c>
      <c r="O611" s="100">
        <v>1.34</v>
      </c>
      <c r="P611" s="59">
        <v>39134</v>
      </c>
      <c r="Q611" s="14"/>
      <c r="R611" s="94" t="s">
        <v>4365</v>
      </c>
      <c r="S611" s="94" t="s">
        <v>2408</v>
      </c>
      <c r="T611" s="32" t="s">
        <v>586</v>
      </c>
      <c r="U611" s="94" t="s">
        <v>2780</v>
      </c>
      <c r="V611" s="94" t="s">
        <v>2285</v>
      </c>
      <c r="X611" s="43"/>
      <c r="Y611" s="44"/>
      <c r="Z611" s="43"/>
      <c r="AA611" s="8"/>
      <c r="AB611" s="10"/>
      <c r="AC611" s="8"/>
      <c r="AD611" s="8"/>
      <c r="AE611" s="8"/>
      <c r="AF611" s="7"/>
      <c r="AG611" s="8"/>
      <c r="AH611" s="6"/>
      <c r="AI611" s="10"/>
      <c r="AJ611" s="10"/>
      <c r="AK611" s="10"/>
      <c r="AL611" s="6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"/>
      <c r="BC611" s="10"/>
      <c r="BD611" s="10"/>
      <c r="BE611" s="10"/>
      <c r="BF611" s="10"/>
      <c r="BG611" s="10"/>
      <c r="BH611" s="10"/>
      <c r="BI611" s="10"/>
      <c r="BJ611" s="10"/>
      <c r="BK611" s="10"/>
      <c r="BL611" s="10"/>
      <c r="BM611" s="10"/>
      <c r="BN611" s="10"/>
      <c r="BO611" s="10"/>
      <c r="BP611" s="10"/>
      <c r="BQ611" s="10"/>
      <c r="BR611" s="10"/>
      <c r="BS611" s="10"/>
      <c r="BT611" s="10"/>
      <c r="BU611" s="10"/>
      <c r="BV611" s="10"/>
      <c r="BW611" s="10"/>
      <c r="BX611" s="10"/>
      <c r="BY611" s="10"/>
      <c r="BZ611" s="10"/>
      <c r="CA611" s="10"/>
      <c r="CB611" s="10"/>
      <c r="CC611" s="10"/>
      <c r="CD611" s="10"/>
      <c r="CE611" s="10"/>
      <c r="CF611" s="10"/>
      <c r="CG611" s="10"/>
      <c r="CH611" s="10"/>
      <c r="CI611" s="10"/>
      <c r="CJ611" s="10"/>
      <c r="CK611" s="10"/>
      <c r="CL611" s="10"/>
      <c r="CM611" s="10"/>
      <c r="CN611" s="10"/>
      <c r="CO611" s="10"/>
      <c r="CP611" s="10"/>
      <c r="CQ611" s="10"/>
      <c r="CR611" s="10"/>
      <c r="CS611" s="10"/>
      <c r="CT611" s="10"/>
      <c r="CU611" s="10"/>
      <c r="CV611" s="10"/>
      <c r="CW611" s="10"/>
      <c r="CX611" s="10"/>
      <c r="CY611" s="10"/>
      <c r="CZ611" s="10"/>
      <c r="DA611" s="10"/>
      <c r="DB611" s="10"/>
      <c r="DC611" s="10"/>
      <c r="DD611" s="10"/>
      <c r="DE611" s="10"/>
      <c r="DF611" s="10"/>
      <c r="DG611" s="10"/>
      <c r="DH611" s="10"/>
      <c r="DI611" s="10"/>
      <c r="DJ611" s="10"/>
      <c r="DK611" s="10"/>
      <c r="DL611" s="10"/>
      <c r="DM611" s="10"/>
      <c r="DN611" s="10"/>
      <c r="DO611" s="10"/>
      <c r="DP611" s="10"/>
      <c r="DQ611" s="10"/>
      <c r="DR611" s="10"/>
      <c r="DS611" s="10"/>
      <c r="DT611" s="10"/>
      <c r="DU611" s="10"/>
      <c r="DV611" s="10"/>
      <c r="DW611" s="10"/>
      <c r="DX611" s="10"/>
      <c r="DY611" s="10"/>
      <c r="DZ611" s="10"/>
      <c r="EA611" s="10"/>
      <c r="EB611" s="10"/>
      <c r="EC611" s="10"/>
      <c r="ED611" s="10"/>
      <c r="EE611" s="10"/>
      <c r="EF611" s="10"/>
      <c r="EG611" s="10"/>
      <c r="EH611" s="10"/>
      <c r="EI611" s="10"/>
      <c r="EJ611" s="10"/>
      <c r="EK611" s="10"/>
      <c r="EL611" s="10"/>
      <c r="EM611" s="10"/>
      <c r="EN611" s="10"/>
      <c r="EO611" s="10"/>
      <c r="EP611" s="10"/>
      <c r="EQ611" s="10"/>
    </row>
    <row r="612" spans="1:147" ht="18.75">
      <c r="B612" s="14"/>
      <c r="C612" s="32"/>
      <c r="D612" s="33"/>
      <c r="E612" s="33">
        <v>10902</v>
      </c>
      <c r="G612" s="14" t="s">
        <v>682</v>
      </c>
      <c r="H612" s="14" t="s">
        <v>3466</v>
      </c>
      <c r="I612" s="14" t="s">
        <v>3614</v>
      </c>
      <c r="L612" s="14" t="s">
        <v>2769</v>
      </c>
      <c r="M612" s="32">
        <v>78728</v>
      </c>
      <c r="N612" s="41">
        <v>280</v>
      </c>
      <c r="O612" s="53">
        <v>14.19</v>
      </c>
      <c r="P612" s="31">
        <v>36399</v>
      </c>
      <c r="Q612" s="31">
        <v>36549</v>
      </c>
      <c r="R612" s="31"/>
      <c r="S612" s="32" t="s">
        <v>683</v>
      </c>
      <c r="T612" s="32" t="s">
        <v>684</v>
      </c>
      <c r="U612" s="32" t="s">
        <v>3338</v>
      </c>
      <c r="V612" s="32" t="s">
        <v>2842</v>
      </c>
      <c r="X612" s="43"/>
      <c r="Y612" s="44"/>
      <c r="Z612" s="43"/>
      <c r="AA612" s="8"/>
      <c r="AB612" s="10"/>
      <c r="AC612" s="8"/>
      <c r="AD612" s="8"/>
      <c r="AE612" s="8"/>
      <c r="AF612" s="7"/>
      <c r="AG612" s="8"/>
      <c r="AH612" s="6"/>
      <c r="AI612" s="10"/>
      <c r="AJ612" s="10"/>
      <c r="AK612" s="10"/>
      <c r="AL612" s="6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"/>
      <c r="BC612" s="10"/>
      <c r="BD612" s="10"/>
      <c r="BE612" s="10"/>
      <c r="BF612" s="10"/>
      <c r="BG612" s="10"/>
      <c r="BH612" s="10"/>
      <c r="BI612" s="10"/>
      <c r="BJ612" s="10"/>
      <c r="BK612" s="10"/>
      <c r="BL612" s="10"/>
      <c r="BM612" s="10"/>
      <c r="BN612" s="10"/>
      <c r="BO612" s="10"/>
      <c r="BP612" s="10"/>
      <c r="BQ612" s="10"/>
      <c r="BR612" s="10"/>
      <c r="BS612" s="10"/>
      <c r="BT612" s="10"/>
      <c r="BU612" s="10"/>
      <c r="BV612" s="10"/>
      <c r="BW612" s="10"/>
      <c r="BX612" s="10"/>
      <c r="BY612" s="10"/>
      <c r="BZ612" s="10"/>
      <c r="CA612" s="10"/>
      <c r="CB612" s="10"/>
      <c r="CC612" s="10"/>
      <c r="CD612" s="10"/>
      <c r="CE612" s="10"/>
      <c r="CF612" s="10"/>
      <c r="CG612" s="10"/>
      <c r="CH612" s="10"/>
      <c r="CI612" s="10"/>
      <c r="CJ612" s="10"/>
      <c r="CK612" s="10"/>
      <c r="CL612" s="10"/>
      <c r="CM612" s="10"/>
      <c r="CN612" s="10"/>
      <c r="CO612" s="10"/>
      <c r="CP612" s="10"/>
      <c r="CQ612" s="10"/>
      <c r="CR612" s="10"/>
      <c r="CS612" s="10"/>
      <c r="CT612" s="10"/>
      <c r="CU612" s="10"/>
      <c r="CV612" s="10"/>
      <c r="CW612" s="10"/>
      <c r="CX612" s="10"/>
      <c r="CY612" s="10"/>
      <c r="CZ612" s="10"/>
      <c r="DA612" s="10"/>
      <c r="DB612" s="10"/>
      <c r="DC612" s="10"/>
      <c r="DD612" s="10"/>
      <c r="DE612" s="10"/>
      <c r="DF612" s="10"/>
      <c r="DG612" s="10"/>
      <c r="DH612" s="10"/>
      <c r="DI612" s="10"/>
      <c r="DJ612" s="10"/>
      <c r="DK612" s="10"/>
      <c r="DL612" s="10"/>
      <c r="DM612" s="10"/>
      <c r="DN612" s="10"/>
      <c r="DO612" s="10"/>
      <c r="DP612" s="10"/>
      <c r="DQ612" s="10"/>
      <c r="DR612" s="10"/>
      <c r="DS612" s="10"/>
      <c r="DT612" s="10"/>
      <c r="DU612" s="10"/>
      <c r="DV612" s="10"/>
      <c r="DW612" s="10"/>
      <c r="DX612" s="10"/>
      <c r="DY612" s="10"/>
      <c r="DZ612" s="10"/>
      <c r="EA612" s="10"/>
      <c r="EB612" s="10"/>
      <c r="EC612" s="10"/>
      <c r="ED612" s="10"/>
      <c r="EE612" s="10"/>
      <c r="EF612" s="10"/>
      <c r="EG612" s="10"/>
      <c r="EH612" s="10"/>
      <c r="EI612" s="10"/>
      <c r="EJ612" s="10"/>
      <c r="EK612" s="10"/>
      <c r="EL612" s="10"/>
      <c r="EM612" s="10"/>
      <c r="EN612" s="10"/>
      <c r="EO612" s="10"/>
      <c r="EP612" s="10"/>
      <c r="EQ612" s="10"/>
    </row>
    <row r="613" spans="1:147" ht="18.75">
      <c r="A613" s="60"/>
      <c r="B613" s="14" t="s">
        <v>2807</v>
      </c>
      <c r="C613" s="93"/>
      <c r="D613" s="33"/>
      <c r="E613" s="60">
        <v>255764</v>
      </c>
      <c r="G613" s="56" t="s">
        <v>3516</v>
      </c>
      <c r="H613" s="56" t="s">
        <v>4435</v>
      </c>
      <c r="I613" s="14" t="s">
        <v>3946</v>
      </c>
      <c r="L613" s="56" t="s">
        <v>3617</v>
      </c>
      <c r="M613" s="32">
        <v>78735</v>
      </c>
      <c r="N613" s="93">
        <v>52</v>
      </c>
      <c r="O613" s="100">
        <v>17.100000000000001</v>
      </c>
      <c r="P613" s="59">
        <v>38497</v>
      </c>
      <c r="Q613" s="59">
        <v>38671</v>
      </c>
      <c r="R613" s="32" t="s">
        <v>4365</v>
      </c>
      <c r="S613" s="32" t="s">
        <v>3465</v>
      </c>
      <c r="T613" s="32" t="s">
        <v>3044</v>
      </c>
      <c r="U613" s="32" t="s">
        <v>3338</v>
      </c>
      <c r="V613" s="32" t="s">
        <v>3050</v>
      </c>
      <c r="X613" s="43"/>
      <c r="Y613" s="44"/>
      <c r="Z613" s="43"/>
      <c r="AA613" s="8"/>
      <c r="AB613" s="6"/>
      <c r="AC613" s="8"/>
      <c r="AD613" s="8"/>
      <c r="AE613" s="8"/>
      <c r="AF613" s="36"/>
      <c r="AG613" s="8"/>
      <c r="AH613" s="6"/>
      <c r="AI613" s="10"/>
      <c r="AJ613" s="10"/>
      <c r="AK613" s="10"/>
      <c r="AL613" s="6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0"/>
      <c r="BA613" s="10"/>
      <c r="BB613" s="10"/>
      <c r="BC613" s="10"/>
      <c r="BD613" s="10"/>
      <c r="BE613" s="10"/>
      <c r="BF613" s="10"/>
      <c r="BG613" s="10"/>
      <c r="BH613" s="10"/>
      <c r="BI613" s="10"/>
      <c r="BJ613" s="10"/>
      <c r="BK613" s="10"/>
      <c r="BL613" s="10"/>
      <c r="BM613" s="10"/>
      <c r="BN613" s="10"/>
      <c r="BO613" s="10"/>
      <c r="BP613" s="10"/>
      <c r="BQ613" s="10"/>
      <c r="BR613" s="10"/>
      <c r="BS613" s="10"/>
      <c r="BT613" s="10"/>
      <c r="BU613" s="10"/>
      <c r="BV613" s="10"/>
      <c r="BW613" s="10"/>
      <c r="BX613" s="10"/>
      <c r="BY613" s="10"/>
      <c r="BZ613" s="10"/>
      <c r="CA613" s="10"/>
      <c r="CB613" s="10"/>
      <c r="CC613" s="10"/>
      <c r="CD613" s="10"/>
      <c r="CE613" s="10"/>
      <c r="CF613" s="10"/>
      <c r="CG613" s="10"/>
      <c r="CH613" s="10"/>
      <c r="CI613" s="10"/>
      <c r="CJ613" s="10"/>
      <c r="CK613" s="10"/>
      <c r="CL613" s="10"/>
      <c r="CM613" s="10"/>
      <c r="CN613" s="10"/>
      <c r="CO613" s="10"/>
      <c r="CP613" s="10"/>
      <c r="CQ613" s="10"/>
      <c r="CR613" s="10"/>
      <c r="CS613" s="10"/>
      <c r="CT613" s="10"/>
      <c r="CU613" s="10"/>
      <c r="CV613" s="10"/>
      <c r="CW613" s="10"/>
      <c r="CX613" s="10"/>
      <c r="CY613" s="10"/>
      <c r="CZ613" s="10"/>
      <c r="DA613" s="10"/>
      <c r="DB613" s="10"/>
      <c r="DC613" s="10"/>
      <c r="DD613" s="10"/>
      <c r="DE613" s="10"/>
      <c r="DF613" s="10"/>
      <c r="DG613" s="10"/>
      <c r="DH613" s="10"/>
      <c r="DI613" s="10"/>
      <c r="DJ613" s="10"/>
      <c r="DK613" s="10"/>
      <c r="DL613" s="10"/>
      <c r="DM613" s="10"/>
      <c r="DN613" s="10"/>
      <c r="DO613" s="10"/>
      <c r="DP613" s="10"/>
      <c r="DQ613" s="10"/>
      <c r="DR613" s="10"/>
      <c r="DS613" s="10"/>
      <c r="DT613" s="10"/>
      <c r="DU613" s="10"/>
      <c r="DV613" s="10"/>
      <c r="DW613" s="10"/>
      <c r="DX613" s="10"/>
      <c r="DY613" s="10"/>
      <c r="DZ613" s="10"/>
      <c r="EA613" s="10"/>
      <c r="EB613" s="10"/>
      <c r="EC613" s="10"/>
      <c r="ED613" s="10"/>
      <c r="EE613" s="10"/>
      <c r="EF613" s="10"/>
      <c r="EG613" s="10"/>
      <c r="EH613" s="10"/>
      <c r="EI613" s="10"/>
      <c r="EJ613" s="10"/>
      <c r="EK613" s="10"/>
      <c r="EL613" s="10"/>
      <c r="EM613" s="10"/>
      <c r="EN613" s="10"/>
      <c r="EO613" s="10"/>
      <c r="EP613" s="10"/>
      <c r="EQ613" s="10"/>
    </row>
    <row r="614" spans="1:147" ht="18.75">
      <c r="B614" s="14"/>
      <c r="C614" s="32"/>
      <c r="D614" s="33"/>
      <c r="E614" s="58" t="s">
        <v>3051</v>
      </c>
      <c r="G614" s="56" t="s">
        <v>3618</v>
      </c>
      <c r="H614" s="56" t="s">
        <v>3052</v>
      </c>
      <c r="I614" s="14" t="s">
        <v>4119</v>
      </c>
      <c r="L614" s="56" t="s">
        <v>342</v>
      </c>
      <c r="M614" s="32">
        <v>78702</v>
      </c>
      <c r="N614" s="32">
        <v>22</v>
      </c>
      <c r="O614" s="53">
        <v>0.45600000000000002</v>
      </c>
      <c r="P614" s="59">
        <v>38300</v>
      </c>
      <c r="Q614" s="59">
        <v>38656</v>
      </c>
      <c r="R614" s="5" t="s">
        <v>4112</v>
      </c>
      <c r="S614" s="5" t="s">
        <v>4117</v>
      </c>
      <c r="T614" s="5" t="s">
        <v>4118</v>
      </c>
      <c r="U614" s="32" t="s">
        <v>3338</v>
      </c>
      <c r="V614" s="32" t="s">
        <v>597</v>
      </c>
      <c r="X614" s="43"/>
      <c r="Y614" s="44"/>
      <c r="Z614" s="43"/>
      <c r="AA614" s="8"/>
      <c r="AB614" s="6"/>
      <c r="AC614" s="8"/>
      <c r="AD614" s="8"/>
      <c r="AE614" s="8"/>
      <c r="AF614" s="36"/>
      <c r="AG614" s="8"/>
      <c r="AH614" s="6"/>
      <c r="AI614" s="10"/>
      <c r="AJ614" s="10"/>
      <c r="AK614" s="10"/>
      <c r="AL614" s="6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"/>
      <c r="BC614" s="10"/>
      <c r="BD614" s="10"/>
      <c r="BE614" s="10"/>
      <c r="BF614" s="10"/>
      <c r="BG614" s="10"/>
      <c r="BH614" s="10"/>
      <c r="BI614" s="10"/>
      <c r="BJ614" s="10"/>
      <c r="BK614" s="10"/>
      <c r="BL614" s="10"/>
      <c r="BM614" s="10"/>
      <c r="BN614" s="10"/>
      <c r="BO614" s="10"/>
      <c r="BP614" s="10"/>
      <c r="BQ614" s="10"/>
      <c r="BR614" s="10"/>
      <c r="BS614" s="10"/>
      <c r="BT614" s="10"/>
      <c r="BU614" s="10"/>
      <c r="BV614" s="10"/>
      <c r="BW614" s="10"/>
      <c r="BX614" s="10"/>
      <c r="BY614" s="10"/>
      <c r="BZ614" s="10"/>
      <c r="CA614" s="10"/>
      <c r="CB614" s="10"/>
      <c r="CC614" s="10"/>
      <c r="CD614" s="10"/>
      <c r="CE614" s="10"/>
      <c r="CF614" s="10"/>
      <c r="CG614" s="10"/>
      <c r="CH614" s="10"/>
      <c r="CI614" s="10"/>
      <c r="CJ614" s="10"/>
      <c r="CK614" s="10"/>
      <c r="CL614" s="10"/>
      <c r="CM614" s="10"/>
      <c r="CN614" s="10"/>
      <c r="CO614" s="10"/>
      <c r="CP614" s="10"/>
      <c r="CQ614" s="10"/>
      <c r="CR614" s="10"/>
      <c r="CS614" s="10"/>
      <c r="CT614" s="10"/>
      <c r="CU614" s="10"/>
      <c r="CV614" s="10"/>
      <c r="CW614" s="10"/>
      <c r="CX614" s="10"/>
      <c r="CY614" s="10"/>
      <c r="CZ614" s="10"/>
      <c r="DA614" s="10"/>
      <c r="DB614" s="10"/>
      <c r="DC614" s="10"/>
      <c r="DD614" s="10"/>
      <c r="DE614" s="10"/>
      <c r="DF614" s="10"/>
      <c r="DG614" s="10"/>
      <c r="DH614" s="10"/>
      <c r="DI614" s="10"/>
      <c r="DJ614" s="10"/>
      <c r="DK614" s="10"/>
      <c r="DL614" s="10"/>
      <c r="DM614" s="10"/>
      <c r="DN614" s="10"/>
      <c r="DO614" s="10"/>
      <c r="DP614" s="10"/>
      <c r="DQ614" s="10"/>
      <c r="DR614" s="10"/>
      <c r="DS614" s="10"/>
      <c r="DT614" s="10"/>
      <c r="DU614" s="10"/>
      <c r="DV614" s="10"/>
      <c r="DW614" s="10"/>
      <c r="DX614" s="10"/>
      <c r="DY614" s="10"/>
      <c r="DZ614" s="10"/>
      <c r="EA614" s="10"/>
      <c r="EB614" s="10"/>
      <c r="EC614" s="10"/>
      <c r="ED614" s="10"/>
      <c r="EE614" s="10"/>
      <c r="EF614" s="10"/>
      <c r="EG614" s="10"/>
      <c r="EH614" s="10"/>
      <c r="EI614" s="10"/>
      <c r="EJ614" s="10"/>
      <c r="EK614" s="10"/>
      <c r="EL614" s="10"/>
      <c r="EM614" s="10"/>
      <c r="EN614" s="10"/>
      <c r="EO614" s="10"/>
      <c r="EP614" s="10"/>
      <c r="EQ614" s="10"/>
    </row>
    <row r="615" spans="1:147" ht="18.75">
      <c r="B615" s="14"/>
      <c r="C615" s="32"/>
      <c r="D615" s="33"/>
      <c r="E615" s="132">
        <v>10465540</v>
      </c>
      <c r="F615" s="14"/>
      <c r="G615" s="133" t="s">
        <v>2660</v>
      </c>
      <c r="H615" s="133" t="s">
        <v>2204</v>
      </c>
      <c r="I615" s="133" t="s">
        <v>3375</v>
      </c>
      <c r="J615" s="134">
        <v>3043419</v>
      </c>
      <c r="K615" s="133"/>
      <c r="L615" s="133"/>
      <c r="M615" s="134" t="s">
        <v>3958</v>
      </c>
      <c r="N615" s="32">
        <v>118</v>
      </c>
      <c r="O615" s="136">
        <v>6.47</v>
      </c>
      <c r="P615" s="135">
        <v>40373</v>
      </c>
      <c r="Q615" s="135">
        <v>40752</v>
      </c>
      <c r="R615" s="32" t="s">
        <v>4112</v>
      </c>
      <c r="S615" s="134" t="s">
        <v>3102</v>
      </c>
      <c r="T615" s="134" t="s">
        <v>3101</v>
      </c>
      <c r="U615" s="134" t="s">
        <v>178</v>
      </c>
      <c r="V615" s="32" t="s">
        <v>3879</v>
      </c>
      <c r="X615" s="43"/>
      <c r="Y615" s="8"/>
      <c r="Z615" s="43"/>
      <c r="AA615" s="8"/>
      <c r="AB615" s="6"/>
      <c r="AC615" s="8"/>
      <c r="AD615" s="8"/>
      <c r="AE615" s="8"/>
      <c r="AF615" s="36"/>
      <c r="AG615" s="8"/>
      <c r="AH615" s="6"/>
      <c r="AI615" s="10"/>
      <c r="AJ615" s="10"/>
      <c r="AK615" s="10"/>
      <c r="AL615" s="6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"/>
      <c r="BC615" s="10"/>
      <c r="BD615" s="10"/>
      <c r="BE615" s="10"/>
      <c r="BF615" s="10"/>
      <c r="BG615" s="10"/>
      <c r="BH615" s="10"/>
      <c r="BI615" s="10"/>
      <c r="BJ615" s="10"/>
      <c r="BK615" s="10"/>
      <c r="BL615" s="10"/>
      <c r="BM615" s="10"/>
      <c r="BN615" s="10"/>
      <c r="BO615" s="10"/>
      <c r="BP615" s="10"/>
      <c r="BQ615" s="10"/>
      <c r="BR615" s="10"/>
      <c r="BS615" s="10"/>
      <c r="BT615" s="10"/>
      <c r="BU615" s="10"/>
      <c r="BV615" s="10"/>
      <c r="BW615" s="10"/>
      <c r="BX615" s="10"/>
      <c r="BY615" s="10"/>
      <c r="BZ615" s="10"/>
      <c r="CA615" s="10"/>
      <c r="CB615" s="10"/>
      <c r="CC615" s="10"/>
      <c r="CD615" s="10"/>
      <c r="CE615" s="10"/>
      <c r="CF615" s="10"/>
      <c r="CG615" s="10"/>
      <c r="CH615" s="10"/>
      <c r="CI615" s="10"/>
      <c r="CJ615" s="10"/>
      <c r="CK615" s="10"/>
      <c r="CL615" s="10"/>
      <c r="CM615" s="10"/>
      <c r="CN615" s="10"/>
      <c r="CO615" s="10"/>
      <c r="CP615" s="10"/>
      <c r="CQ615" s="10"/>
      <c r="CR615" s="10"/>
      <c r="CS615" s="10"/>
      <c r="CT615" s="10"/>
      <c r="CU615" s="10"/>
      <c r="CV615" s="10"/>
      <c r="CW615" s="10"/>
      <c r="CX615" s="10"/>
      <c r="CY615" s="10"/>
      <c r="CZ615" s="10"/>
      <c r="DA615" s="10"/>
      <c r="DB615" s="10"/>
      <c r="DC615" s="10"/>
      <c r="DD615" s="10"/>
      <c r="DE615" s="10"/>
      <c r="DF615" s="10"/>
      <c r="DG615" s="10"/>
      <c r="DH615" s="10"/>
      <c r="DI615" s="10"/>
      <c r="DJ615" s="10"/>
      <c r="DK615" s="10"/>
      <c r="DL615" s="10"/>
      <c r="DM615" s="10"/>
      <c r="DN615" s="10"/>
      <c r="DO615" s="10"/>
      <c r="DP615" s="10"/>
      <c r="DQ615" s="10"/>
      <c r="DR615" s="10"/>
      <c r="DS615" s="10"/>
      <c r="DT615" s="10"/>
      <c r="DU615" s="10"/>
      <c r="DV615" s="10"/>
      <c r="DW615" s="10"/>
      <c r="DX615" s="10"/>
      <c r="DY615" s="10"/>
      <c r="DZ615" s="10"/>
      <c r="EA615" s="10"/>
      <c r="EB615" s="10"/>
      <c r="EC615" s="10"/>
      <c r="ED615" s="10"/>
      <c r="EE615" s="10"/>
      <c r="EF615" s="10"/>
      <c r="EG615" s="10"/>
      <c r="EH615" s="10"/>
      <c r="EI615" s="10"/>
      <c r="EJ615" s="10"/>
      <c r="EK615" s="10"/>
      <c r="EL615" s="10"/>
      <c r="EM615" s="10"/>
      <c r="EN615" s="10"/>
      <c r="EO615" s="10"/>
      <c r="EP615" s="10"/>
      <c r="EQ615" s="10"/>
    </row>
    <row r="616" spans="1:147" ht="18.75">
      <c r="A616" s="138"/>
      <c r="B616"/>
      <c r="D616" s="33"/>
      <c r="E616" s="33">
        <v>175828</v>
      </c>
      <c r="G616" s="14" t="s">
        <v>1934</v>
      </c>
      <c r="H616" s="14" t="s">
        <v>3862</v>
      </c>
      <c r="I616" s="14" t="s">
        <v>1050</v>
      </c>
      <c r="L616" s="14" t="s">
        <v>2862</v>
      </c>
      <c r="M616" s="32">
        <v>78744</v>
      </c>
      <c r="N616" s="41">
        <v>496</v>
      </c>
      <c r="O616" s="53">
        <v>24.463999999999999</v>
      </c>
      <c r="P616" s="31">
        <v>37119</v>
      </c>
      <c r="Q616" s="31">
        <v>37410</v>
      </c>
      <c r="R616" s="32" t="s">
        <v>750</v>
      </c>
      <c r="S616" s="32" t="s">
        <v>3176</v>
      </c>
      <c r="T616" s="47" t="s">
        <v>3177</v>
      </c>
      <c r="U616" s="32" t="s">
        <v>562</v>
      </c>
      <c r="V616" s="32" t="s">
        <v>3036</v>
      </c>
      <c r="X616" s="43"/>
      <c r="Y616" s="44"/>
      <c r="Z616" s="43"/>
      <c r="AA616" s="8"/>
      <c r="AB616" s="6"/>
      <c r="AC616" s="8"/>
      <c r="AD616" s="8"/>
      <c r="AE616" s="8"/>
      <c r="AF616" s="36"/>
      <c r="AG616" s="8"/>
      <c r="AH616" s="6"/>
      <c r="AI616" s="10"/>
      <c r="AJ616" s="10"/>
      <c r="AK616" s="10"/>
      <c r="AL616" s="6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"/>
      <c r="BC616" s="10"/>
      <c r="BD616" s="10"/>
      <c r="BE616" s="10"/>
      <c r="BF616" s="10"/>
      <c r="BG616" s="10"/>
      <c r="BH616" s="10"/>
      <c r="BI616" s="10"/>
      <c r="BJ616" s="10"/>
      <c r="BK616" s="10"/>
      <c r="BL616" s="10"/>
      <c r="BM616" s="10"/>
      <c r="BN616" s="10"/>
      <c r="BO616" s="10"/>
      <c r="BP616" s="10"/>
      <c r="BQ616" s="10"/>
      <c r="BR616" s="10"/>
      <c r="BS616" s="10"/>
      <c r="BT616" s="10"/>
      <c r="BU616" s="10"/>
      <c r="BV616" s="10"/>
      <c r="BW616" s="10"/>
      <c r="BX616" s="10"/>
      <c r="BY616" s="10"/>
      <c r="BZ616" s="10"/>
      <c r="CA616" s="10"/>
      <c r="CB616" s="10"/>
      <c r="CC616" s="10"/>
      <c r="CD616" s="10"/>
      <c r="CE616" s="10"/>
      <c r="CF616" s="10"/>
      <c r="CG616" s="10"/>
      <c r="CH616" s="10"/>
      <c r="CI616" s="10"/>
      <c r="CJ616" s="10"/>
      <c r="CK616" s="10"/>
      <c r="CL616" s="10"/>
      <c r="CM616" s="10"/>
      <c r="CN616" s="10"/>
      <c r="CO616" s="10"/>
      <c r="CP616" s="10"/>
      <c r="CQ616" s="10"/>
      <c r="CR616" s="10"/>
      <c r="CS616" s="10"/>
      <c r="CT616" s="10"/>
      <c r="CU616" s="10"/>
      <c r="CV616" s="10"/>
      <c r="CW616" s="10"/>
      <c r="CX616" s="10"/>
      <c r="CY616" s="10"/>
      <c r="CZ616" s="10"/>
      <c r="DA616" s="10"/>
      <c r="DB616" s="10"/>
      <c r="DC616" s="10"/>
      <c r="DD616" s="10"/>
      <c r="DE616" s="10"/>
      <c r="DF616" s="10"/>
      <c r="DG616" s="10"/>
      <c r="DH616" s="10"/>
      <c r="DI616" s="10"/>
      <c r="DJ616" s="10"/>
      <c r="DK616" s="10"/>
      <c r="DL616" s="10"/>
      <c r="DM616" s="10"/>
      <c r="DN616" s="10"/>
      <c r="DO616" s="10"/>
      <c r="DP616" s="10"/>
      <c r="DQ616" s="10"/>
      <c r="DR616" s="10"/>
      <c r="DS616" s="10"/>
      <c r="DT616" s="10"/>
      <c r="DU616" s="10"/>
      <c r="DV616" s="10"/>
      <c r="DW616" s="10"/>
      <c r="DX616" s="10"/>
      <c r="DY616" s="10"/>
      <c r="DZ616" s="10"/>
      <c r="EA616" s="10"/>
      <c r="EB616" s="10"/>
      <c r="EC616" s="10"/>
      <c r="ED616" s="10"/>
      <c r="EE616" s="10"/>
      <c r="EF616" s="10"/>
      <c r="EG616" s="10"/>
      <c r="EH616" s="10"/>
      <c r="EI616" s="10"/>
      <c r="EJ616" s="10"/>
      <c r="EK616" s="10"/>
      <c r="EL616" s="10"/>
      <c r="EM616" s="10"/>
      <c r="EN616" s="10"/>
      <c r="EO616" s="10"/>
      <c r="EP616" s="10"/>
      <c r="EQ616" s="10"/>
    </row>
    <row r="617" spans="1:147" ht="18.75">
      <c r="A617" s="102"/>
      <c r="B617" s="32"/>
      <c r="C617" s="129"/>
      <c r="D617" s="33"/>
      <c r="E617" s="60">
        <v>288994</v>
      </c>
      <c r="G617" s="56" t="s">
        <v>816</v>
      </c>
      <c r="H617" s="56" t="s">
        <v>870</v>
      </c>
      <c r="I617" s="56" t="s">
        <v>817</v>
      </c>
      <c r="J617" s="93">
        <v>3052472</v>
      </c>
      <c r="K617" s="93"/>
      <c r="L617" s="56" t="s">
        <v>817</v>
      </c>
      <c r="M617" s="32">
        <v>78704</v>
      </c>
      <c r="N617" s="93">
        <v>375</v>
      </c>
      <c r="O617" s="100">
        <v>5.56</v>
      </c>
      <c r="P617" s="59">
        <v>38785</v>
      </c>
      <c r="Q617" s="59">
        <v>38915</v>
      </c>
      <c r="R617" s="47" t="s">
        <v>604</v>
      </c>
      <c r="S617" s="32" t="s">
        <v>871</v>
      </c>
      <c r="T617" s="94" t="s">
        <v>872</v>
      </c>
      <c r="U617" s="32" t="s">
        <v>3338</v>
      </c>
      <c r="V617" s="32" t="s">
        <v>1969</v>
      </c>
      <c r="X617" s="43"/>
      <c r="Y617" s="44"/>
      <c r="Z617" s="43"/>
      <c r="AA617" s="8"/>
      <c r="AB617" s="6"/>
      <c r="AC617" s="8"/>
      <c r="AD617" s="8"/>
      <c r="AE617" s="8"/>
      <c r="AF617" s="36"/>
      <c r="AG617" s="8"/>
      <c r="AH617" s="6"/>
      <c r="AI617" s="10"/>
      <c r="AJ617" s="10"/>
      <c r="AK617" s="10"/>
      <c r="AL617" s="6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"/>
      <c r="BC617" s="10"/>
      <c r="BD617" s="10"/>
      <c r="BE617" s="10"/>
      <c r="BF617" s="10"/>
      <c r="BG617" s="10"/>
      <c r="BH617" s="10"/>
      <c r="BI617" s="10"/>
      <c r="BJ617" s="10"/>
      <c r="BK617" s="10"/>
      <c r="BL617" s="10"/>
      <c r="BM617" s="10"/>
      <c r="BN617" s="10"/>
      <c r="BO617" s="10"/>
      <c r="BP617" s="10"/>
      <c r="BQ617" s="10"/>
      <c r="BR617" s="10"/>
      <c r="BS617" s="10"/>
      <c r="BT617" s="10"/>
      <c r="BU617" s="10"/>
      <c r="BV617" s="10"/>
      <c r="BW617" s="10"/>
      <c r="BX617" s="10"/>
      <c r="BY617" s="10"/>
      <c r="BZ617" s="10"/>
      <c r="CA617" s="10"/>
      <c r="CB617" s="10"/>
      <c r="CC617" s="10"/>
      <c r="CD617" s="10"/>
      <c r="CE617" s="10"/>
      <c r="CF617" s="10"/>
      <c r="CG617" s="10"/>
      <c r="CH617" s="10"/>
      <c r="CI617" s="10"/>
      <c r="CJ617" s="10"/>
      <c r="CK617" s="10"/>
      <c r="CL617" s="10"/>
      <c r="CM617" s="10"/>
      <c r="CN617" s="10"/>
      <c r="CO617" s="10"/>
      <c r="CP617" s="10"/>
      <c r="CQ617" s="10"/>
      <c r="CR617" s="10"/>
      <c r="CS617" s="10"/>
      <c r="CT617" s="10"/>
      <c r="CU617" s="10"/>
      <c r="CV617" s="10"/>
      <c r="CW617" s="10"/>
      <c r="CX617" s="10"/>
      <c r="CY617" s="10"/>
      <c r="CZ617" s="10"/>
      <c r="DA617" s="10"/>
      <c r="DB617" s="10"/>
      <c r="DC617" s="10"/>
      <c r="DD617" s="10"/>
      <c r="DE617" s="10"/>
      <c r="DF617" s="10"/>
      <c r="DG617" s="10"/>
      <c r="DH617" s="10"/>
      <c r="DI617" s="10"/>
      <c r="DJ617" s="10"/>
      <c r="DK617" s="10"/>
      <c r="DL617" s="10"/>
      <c r="DM617" s="10"/>
      <c r="DN617" s="10"/>
      <c r="DO617" s="10"/>
      <c r="DP617" s="10"/>
      <c r="DQ617" s="10"/>
      <c r="DR617" s="10"/>
      <c r="DS617" s="10"/>
      <c r="DT617" s="10"/>
      <c r="DU617" s="10"/>
      <c r="DV617" s="10"/>
      <c r="DW617" s="10"/>
      <c r="DX617" s="10"/>
      <c r="DY617" s="10"/>
      <c r="DZ617" s="10"/>
      <c r="EA617" s="10"/>
      <c r="EB617" s="10"/>
      <c r="EC617" s="10"/>
      <c r="ED617" s="10"/>
      <c r="EE617" s="10"/>
      <c r="EF617" s="10"/>
      <c r="EG617" s="10"/>
      <c r="EH617" s="10"/>
      <c r="EI617" s="10"/>
      <c r="EJ617" s="10"/>
      <c r="EK617" s="10"/>
      <c r="EL617" s="10"/>
      <c r="EM617" s="10"/>
      <c r="EN617" s="10"/>
      <c r="EO617" s="10"/>
      <c r="EP617" s="10"/>
      <c r="EQ617" s="10"/>
    </row>
    <row r="618" spans="1:147" ht="18.75">
      <c r="B618" s="14"/>
      <c r="C618" s="32"/>
      <c r="D618" s="33"/>
      <c r="E618" s="58" t="s">
        <v>4360</v>
      </c>
      <c r="G618" s="56" t="s">
        <v>1486</v>
      </c>
      <c r="H618" s="56" t="s">
        <v>4361</v>
      </c>
      <c r="I618" s="56" t="s">
        <v>815</v>
      </c>
      <c r="J618" s="93">
        <v>3207598</v>
      </c>
      <c r="K618" s="93"/>
      <c r="L618" s="56" t="s">
        <v>815</v>
      </c>
      <c r="M618" s="32">
        <v>78704</v>
      </c>
      <c r="N618" s="93">
        <v>62</v>
      </c>
      <c r="O618" s="100">
        <v>2.6419999999999999</v>
      </c>
      <c r="P618" s="59">
        <v>38842</v>
      </c>
      <c r="Q618" s="59">
        <v>39254</v>
      </c>
      <c r="R618" s="32" t="s">
        <v>1615</v>
      </c>
      <c r="S618" s="32" t="s">
        <v>868</v>
      </c>
      <c r="T618" s="32" t="s">
        <v>1398</v>
      </c>
      <c r="U618" s="32" t="s">
        <v>3338</v>
      </c>
      <c r="V618" s="32" t="s">
        <v>1969</v>
      </c>
      <c r="X618" s="43"/>
      <c r="Y618" s="44"/>
      <c r="Z618" s="43"/>
      <c r="AA618" s="8"/>
      <c r="AB618" s="6"/>
      <c r="AC618" s="8"/>
      <c r="AD618" s="8"/>
      <c r="AE618" s="8"/>
      <c r="AF618" s="36"/>
      <c r="AG618" s="8"/>
      <c r="AH618" s="6"/>
      <c r="AI618" s="10"/>
      <c r="AJ618" s="10"/>
      <c r="AK618" s="10"/>
      <c r="AL618" s="6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  <c r="BA618" s="10"/>
      <c r="BB618" s="10"/>
      <c r="BC618" s="10"/>
      <c r="BD618" s="10"/>
      <c r="BE618" s="10"/>
      <c r="BF618" s="10"/>
      <c r="BG618" s="10"/>
      <c r="BH618" s="10"/>
      <c r="BI618" s="10"/>
      <c r="BJ618" s="10"/>
      <c r="BK618" s="10"/>
      <c r="BL618" s="10"/>
      <c r="BM618" s="10"/>
      <c r="BN618" s="10"/>
      <c r="BO618" s="10"/>
      <c r="BP618" s="10"/>
      <c r="BQ618" s="10"/>
      <c r="BR618" s="10"/>
      <c r="BS618" s="10"/>
      <c r="BT618" s="10"/>
      <c r="BU618" s="10"/>
      <c r="BV618" s="10"/>
      <c r="BW618" s="10"/>
      <c r="BX618" s="10"/>
      <c r="BY618" s="10"/>
      <c r="BZ618" s="10"/>
      <c r="CA618" s="10"/>
      <c r="CB618" s="10"/>
      <c r="CC618" s="10"/>
      <c r="CD618" s="10"/>
      <c r="CE618" s="10"/>
      <c r="CF618" s="10"/>
      <c r="CG618" s="10"/>
      <c r="CH618" s="10"/>
      <c r="CI618" s="10"/>
      <c r="CJ618" s="10"/>
      <c r="CK618" s="10"/>
      <c r="CL618" s="10"/>
      <c r="CM618" s="10"/>
      <c r="CN618" s="10"/>
      <c r="CO618" s="10"/>
      <c r="CP618" s="10"/>
      <c r="CQ618" s="10"/>
      <c r="CR618" s="10"/>
      <c r="CS618" s="10"/>
      <c r="CT618" s="10"/>
      <c r="CU618" s="10"/>
      <c r="CV618" s="10"/>
      <c r="CW618" s="10"/>
      <c r="CX618" s="10"/>
      <c r="CY618" s="10"/>
      <c r="CZ618" s="10"/>
      <c r="DA618" s="10"/>
      <c r="DB618" s="10"/>
      <c r="DC618" s="10"/>
      <c r="DD618" s="10"/>
      <c r="DE618" s="10"/>
      <c r="DF618" s="10"/>
      <c r="DG618" s="10"/>
      <c r="DH618" s="10"/>
      <c r="DI618" s="10"/>
      <c r="DJ618" s="10"/>
      <c r="DK618" s="10"/>
      <c r="DL618" s="10"/>
      <c r="DM618" s="10"/>
      <c r="DN618" s="10"/>
      <c r="DO618" s="10"/>
      <c r="DP618" s="10"/>
      <c r="DQ618" s="10"/>
      <c r="DR618" s="10"/>
      <c r="DS618" s="10"/>
      <c r="DT618" s="10"/>
      <c r="DU618" s="10"/>
      <c r="DV618" s="10"/>
      <c r="DW618" s="10"/>
      <c r="DX618" s="10"/>
      <c r="DY618" s="10"/>
      <c r="DZ618" s="10"/>
      <c r="EA618" s="10"/>
      <c r="EB618" s="10"/>
      <c r="EC618" s="10"/>
      <c r="ED618" s="10"/>
      <c r="EE618" s="10"/>
      <c r="EF618" s="10"/>
      <c r="EG618" s="10"/>
      <c r="EH618" s="10"/>
      <c r="EI618" s="10"/>
      <c r="EJ618" s="10"/>
      <c r="EK618" s="10"/>
      <c r="EL618" s="10"/>
      <c r="EM618" s="10"/>
      <c r="EN618" s="10"/>
      <c r="EO618" s="10"/>
      <c r="EP618" s="10"/>
      <c r="EQ618" s="10"/>
    </row>
    <row r="619" spans="1:147" ht="18.75">
      <c r="A619" s="138"/>
      <c r="B619"/>
      <c r="C619" s="137"/>
      <c r="D619" s="33"/>
      <c r="G619" s="14" t="s">
        <v>3208</v>
      </c>
      <c r="H619" s="14" t="s">
        <v>3209</v>
      </c>
      <c r="I619" s="14" t="s">
        <v>3210</v>
      </c>
      <c r="L619" s="14" t="s">
        <v>2770</v>
      </c>
      <c r="M619" s="32">
        <v>78731</v>
      </c>
      <c r="N619" s="41">
        <v>128</v>
      </c>
      <c r="O619" s="53">
        <v>8.86</v>
      </c>
      <c r="P619" s="31">
        <v>34535</v>
      </c>
      <c r="Q619" s="31">
        <v>34647</v>
      </c>
      <c r="R619" s="31"/>
      <c r="S619" s="32" t="s">
        <v>3211</v>
      </c>
      <c r="T619" s="32" t="s">
        <v>3212</v>
      </c>
      <c r="U619" s="32" t="s">
        <v>3338</v>
      </c>
      <c r="V619" s="32" t="s">
        <v>3550</v>
      </c>
      <c r="X619" s="43"/>
      <c r="Y619" s="44"/>
      <c r="Z619" s="43"/>
      <c r="AA619" s="8"/>
      <c r="AB619" s="6"/>
      <c r="AC619" s="8"/>
      <c r="AD619" s="8"/>
      <c r="AE619" s="8"/>
      <c r="AF619" s="36"/>
      <c r="AG619" s="8"/>
      <c r="AH619" s="6"/>
      <c r="AI619" s="10"/>
      <c r="AJ619" s="10"/>
      <c r="AK619" s="10"/>
      <c r="AL619" s="6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0"/>
      <c r="BA619" s="10"/>
      <c r="BB619" s="10"/>
      <c r="BC619" s="10"/>
      <c r="BD619" s="10"/>
      <c r="BE619" s="10"/>
      <c r="BF619" s="10"/>
      <c r="BG619" s="10"/>
      <c r="BH619" s="10"/>
      <c r="BI619" s="10"/>
      <c r="BJ619" s="10"/>
      <c r="BK619" s="10"/>
      <c r="BL619" s="10"/>
      <c r="BM619" s="10"/>
      <c r="BN619" s="10"/>
      <c r="BO619" s="10"/>
      <c r="BP619" s="10"/>
      <c r="BQ619" s="10"/>
      <c r="BR619" s="10"/>
      <c r="BS619" s="10"/>
      <c r="BT619" s="10"/>
      <c r="BU619" s="10"/>
      <c r="BV619" s="10"/>
      <c r="BW619" s="10"/>
      <c r="BX619" s="10"/>
      <c r="BY619" s="10"/>
      <c r="BZ619" s="10"/>
      <c r="CA619" s="10"/>
      <c r="CB619" s="10"/>
      <c r="CC619" s="10"/>
      <c r="CD619" s="10"/>
      <c r="CE619" s="10"/>
      <c r="CF619" s="10"/>
      <c r="CG619" s="10"/>
      <c r="CH619" s="10"/>
      <c r="CI619" s="10"/>
      <c r="CJ619" s="10"/>
      <c r="CK619" s="10"/>
      <c r="CL619" s="10"/>
      <c r="CM619" s="10"/>
      <c r="CN619" s="10"/>
      <c r="CO619" s="10"/>
      <c r="CP619" s="10"/>
      <c r="CQ619" s="10"/>
      <c r="CR619" s="10"/>
      <c r="CS619" s="10"/>
      <c r="CT619" s="10"/>
      <c r="CU619" s="10"/>
      <c r="CV619" s="10"/>
      <c r="CW619" s="10"/>
      <c r="CX619" s="10"/>
      <c r="CY619" s="10"/>
      <c r="CZ619" s="10"/>
      <c r="DA619" s="10"/>
      <c r="DB619" s="10"/>
      <c r="DC619" s="10"/>
      <c r="DD619" s="10"/>
      <c r="DE619" s="10"/>
      <c r="DF619" s="10"/>
      <c r="DG619" s="10"/>
      <c r="DH619" s="10"/>
      <c r="DI619" s="10"/>
      <c r="DJ619" s="10"/>
      <c r="DK619" s="10"/>
      <c r="DL619" s="10"/>
      <c r="DM619" s="10"/>
      <c r="DN619" s="10"/>
      <c r="DO619" s="10"/>
      <c r="DP619" s="10"/>
      <c r="DQ619" s="10"/>
      <c r="DR619" s="10"/>
      <c r="DS619" s="10"/>
      <c r="DT619" s="10"/>
      <c r="DU619" s="10"/>
      <c r="DV619" s="10"/>
      <c r="DW619" s="10"/>
      <c r="DX619" s="10"/>
      <c r="DY619" s="10"/>
      <c r="DZ619" s="10"/>
      <c r="EA619" s="10"/>
      <c r="EB619" s="10"/>
      <c r="EC619" s="10"/>
      <c r="ED619" s="10"/>
      <c r="EE619" s="10"/>
      <c r="EF619" s="10"/>
      <c r="EG619" s="10"/>
      <c r="EH619" s="10"/>
      <c r="EI619" s="10"/>
      <c r="EJ619" s="10"/>
      <c r="EK619" s="10"/>
      <c r="EL619" s="10"/>
      <c r="EM619" s="10"/>
      <c r="EN619" s="10"/>
      <c r="EO619" s="10"/>
      <c r="EP619" s="10"/>
      <c r="EQ619" s="10"/>
    </row>
    <row r="620" spans="1:147" ht="18.75">
      <c r="B620" s="14"/>
      <c r="C620" s="32"/>
      <c r="D620" s="33"/>
      <c r="G620" s="14" t="s">
        <v>3213</v>
      </c>
      <c r="H620" s="14" t="s">
        <v>3214</v>
      </c>
      <c r="I620" s="14" t="s">
        <v>3059</v>
      </c>
      <c r="L620" s="14" t="s">
        <v>1149</v>
      </c>
      <c r="M620" s="32">
        <v>78726</v>
      </c>
      <c r="N620" s="41">
        <v>272</v>
      </c>
      <c r="O620" s="53">
        <v>20.12</v>
      </c>
      <c r="P620" s="31">
        <v>35335</v>
      </c>
      <c r="Q620" s="31">
        <v>35493</v>
      </c>
      <c r="R620" s="31"/>
      <c r="S620" s="32" t="s">
        <v>271</v>
      </c>
      <c r="T620" s="32" t="s">
        <v>272</v>
      </c>
      <c r="U620" s="32" t="s">
        <v>3338</v>
      </c>
      <c r="V620" s="32" t="s">
        <v>3558</v>
      </c>
      <c r="X620" s="43"/>
      <c r="Y620" s="17"/>
      <c r="Z620" s="43"/>
      <c r="AA620" s="8"/>
      <c r="AB620" s="6"/>
      <c r="AC620" s="8"/>
      <c r="AD620" s="8"/>
      <c r="AE620" s="8"/>
      <c r="AF620" s="36"/>
      <c r="AG620" s="8"/>
      <c r="AH620" s="6"/>
      <c r="AI620" s="10"/>
      <c r="AJ620" s="10"/>
      <c r="AK620" s="10"/>
      <c r="AL620" s="6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"/>
      <c r="BC620" s="10"/>
      <c r="BD620" s="10"/>
      <c r="BE620" s="10"/>
      <c r="BF620" s="10"/>
      <c r="BG620" s="10"/>
      <c r="BH620" s="10"/>
      <c r="BI620" s="10"/>
      <c r="BJ620" s="10"/>
      <c r="BK620" s="10"/>
      <c r="BL620" s="10"/>
      <c r="BM620" s="10"/>
      <c r="BN620" s="10"/>
      <c r="BO620" s="10"/>
      <c r="BP620" s="10"/>
      <c r="BQ620" s="10"/>
      <c r="BR620" s="10"/>
      <c r="BS620" s="10"/>
      <c r="BT620" s="10"/>
      <c r="BU620" s="10"/>
      <c r="BV620" s="10"/>
      <c r="BW620" s="10"/>
      <c r="BX620" s="10"/>
      <c r="BY620" s="10"/>
      <c r="BZ620" s="10"/>
      <c r="CA620" s="10"/>
      <c r="CB620" s="10"/>
      <c r="CC620" s="10"/>
      <c r="CD620" s="10"/>
      <c r="CE620" s="10"/>
      <c r="CF620" s="10"/>
      <c r="CG620" s="10"/>
      <c r="CH620" s="10"/>
      <c r="CI620" s="10"/>
      <c r="CJ620" s="10"/>
      <c r="CK620" s="10"/>
      <c r="CL620" s="10"/>
      <c r="CM620" s="10"/>
      <c r="CN620" s="10"/>
      <c r="CO620" s="10"/>
      <c r="CP620" s="10"/>
      <c r="CQ620" s="10"/>
      <c r="CR620" s="10"/>
      <c r="CS620" s="10"/>
      <c r="CT620" s="10"/>
      <c r="CU620" s="10"/>
      <c r="CV620" s="10"/>
      <c r="CW620" s="10"/>
      <c r="CX620" s="10"/>
      <c r="CY620" s="10"/>
      <c r="CZ620" s="10"/>
      <c r="DA620" s="10"/>
      <c r="DB620" s="10"/>
      <c r="DC620" s="10"/>
      <c r="DD620" s="10"/>
      <c r="DE620" s="10"/>
      <c r="DF620" s="10"/>
      <c r="DG620" s="10"/>
      <c r="DH620" s="10"/>
      <c r="DI620" s="10"/>
      <c r="DJ620" s="10"/>
      <c r="DK620" s="10"/>
      <c r="DL620" s="10"/>
      <c r="DM620" s="10"/>
      <c r="DN620" s="10"/>
      <c r="DO620" s="10"/>
      <c r="DP620" s="10"/>
      <c r="DQ620" s="10"/>
      <c r="DR620" s="10"/>
      <c r="DS620" s="10"/>
      <c r="DT620" s="10"/>
      <c r="DU620" s="10"/>
      <c r="DV620" s="10"/>
      <c r="DW620" s="10"/>
      <c r="DX620" s="10"/>
      <c r="DY620" s="10"/>
      <c r="DZ620" s="10"/>
      <c r="EA620" s="10"/>
      <c r="EB620" s="10"/>
      <c r="EC620" s="10"/>
      <c r="ED620" s="10"/>
      <c r="EE620" s="10"/>
      <c r="EF620" s="10"/>
      <c r="EG620" s="10"/>
      <c r="EH620" s="10"/>
      <c r="EI620" s="10"/>
      <c r="EJ620" s="10"/>
      <c r="EK620" s="10"/>
      <c r="EL620" s="10"/>
      <c r="EM620" s="10"/>
      <c r="EN620" s="10"/>
      <c r="EO620" s="10"/>
      <c r="EP620" s="10"/>
      <c r="EQ620" s="10"/>
    </row>
    <row r="621" spans="1:147" ht="18.75">
      <c r="B621" s="14"/>
      <c r="C621" s="32"/>
      <c r="D621" s="33"/>
      <c r="E621" s="63"/>
      <c r="G621" s="14" t="s">
        <v>273</v>
      </c>
      <c r="H621" s="14" t="s">
        <v>274</v>
      </c>
      <c r="I621" s="14" t="s">
        <v>3059</v>
      </c>
      <c r="L621" s="14" t="s">
        <v>1150</v>
      </c>
      <c r="M621" s="32">
        <v>78726</v>
      </c>
      <c r="N621" s="41">
        <v>300</v>
      </c>
      <c r="O621" s="53">
        <v>22</v>
      </c>
      <c r="P621" s="31">
        <v>36090</v>
      </c>
      <c r="Q621" s="31">
        <v>36282</v>
      </c>
      <c r="R621" s="31"/>
      <c r="S621" s="32" t="s">
        <v>271</v>
      </c>
      <c r="T621" s="32" t="s">
        <v>272</v>
      </c>
      <c r="U621" s="32" t="s">
        <v>3338</v>
      </c>
      <c r="V621" s="32" t="s">
        <v>3567</v>
      </c>
      <c r="X621" s="43"/>
      <c r="Y621" s="44"/>
      <c r="Z621" s="43"/>
      <c r="AA621" s="8"/>
      <c r="AB621" s="6"/>
      <c r="AC621" s="8"/>
      <c r="AD621" s="8"/>
      <c r="AE621" s="8"/>
      <c r="AF621" s="36"/>
      <c r="AG621" s="8"/>
      <c r="AH621" s="6"/>
      <c r="AI621" s="10"/>
      <c r="AJ621" s="10"/>
      <c r="AK621" s="10"/>
      <c r="AL621" s="6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  <c r="AZ621" s="10"/>
      <c r="BA621" s="10"/>
      <c r="BB621" s="10"/>
      <c r="BC621" s="10"/>
      <c r="BD621" s="10"/>
      <c r="BE621" s="10"/>
      <c r="BF621" s="10"/>
      <c r="BG621" s="10"/>
      <c r="BH621" s="10"/>
      <c r="BI621" s="10"/>
      <c r="BJ621" s="10"/>
      <c r="BK621" s="10"/>
      <c r="BL621" s="10"/>
      <c r="BM621" s="10"/>
      <c r="BN621" s="10"/>
      <c r="BO621" s="10"/>
      <c r="BP621" s="10"/>
      <c r="BQ621" s="10"/>
      <c r="BR621" s="10"/>
      <c r="BS621" s="10"/>
      <c r="BT621" s="10"/>
      <c r="BU621" s="10"/>
      <c r="BV621" s="10"/>
      <c r="BW621" s="10"/>
      <c r="BX621" s="10"/>
      <c r="BY621" s="10"/>
      <c r="BZ621" s="10"/>
      <c r="CA621" s="10"/>
      <c r="CB621" s="10"/>
      <c r="CC621" s="10"/>
      <c r="CD621" s="10"/>
      <c r="CE621" s="10"/>
      <c r="CF621" s="10"/>
      <c r="CG621" s="10"/>
      <c r="CH621" s="10"/>
      <c r="CI621" s="10"/>
      <c r="CJ621" s="10"/>
      <c r="CK621" s="10"/>
      <c r="CL621" s="10"/>
      <c r="CM621" s="10"/>
      <c r="CN621" s="10"/>
      <c r="CO621" s="10"/>
      <c r="CP621" s="10"/>
      <c r="CQ621" s="10"/>
      <c r="CR621" s="10"/>
      <c r="CS621" s="10"/>
      <c r="CT621" s="10"/>
      <c r="CU621" s="10"/>
      <c r="CV621" s="10"/>
      <c r="CW621" s="10"/>
      <c r="CX621" s="10"/>
      <c r="CY621" s="10"/>
      <c r="CZ621" s="10"/>
      <c r="DA621" s="10"/>
      <c r="DB621" s="10"/>
      <c r="DC621" s="10"/>
      <c r="DD621" s="10"/>
      <c r="DE621" s="10"/>
      <c r="DF621" s="10"/>
      <c r="DG621" s="10"/>
      <c r="DH621" s="10"/>
      <c r="DI621" s="10"/>
      <c r="DJ621" s="10"/>
      <c r="DK621" s="10"/>
      <c r="DL621" s="10"/>
      <c r="DM621" s="10"/>
      <c r="DN621" s="10"/>
      <c r="DO621" s="10"/>
      <c r="DP621" s="10"/>
      <c r="DQ621" s="10"/>
      <c r="DR621" s="10"/>
      <c r="DS621" s="10"/>
      <c r="DT621" s="10"/>
      <c r="DU621" s="10"/>
      <c r="DV621" s="10"/>
      <c r="DW621" s="10"/>
      <c r="DX621" s="10"/>
      <c r="DY621" s="10"/>
      <c r="DZ621" s="10"/>
      <c r="EA621" s="10"/>
      <c r="EB621" s="10"/>
      <c r="EC621" s="10"/>
      <c r="ED621" s="10"/>
      <c r="EE621" s="10"/>
      <c r="EF621" s="10"/>
      <c r="EG621" s="10"/>
      <c r="EH621" s="10"/>
      <c r="EI621" s="10"/>
      <c r="EJ621" s="10"/>
      <c r="EK621" s="10"/>
      <c r="EL621" s="10"/>
      <c r="EM621" s="10"/>
      <c r="EN621" s="10"/>
      <c r="EO621" s="10"/>
      <c r="EP621" s="10"/>
      <c r="EQ621" s="10"/>
    </row>
    <row r="622" spans="1:147" ht="18.75">
      <c r="A622" s="132">
        <v>10826608</v>
      </c>
      <c r="B622" s="14"/>
      <c r="C622" s="133" t="s">
        <v>4525</v>
      </c>
      <c r="D622" s="33"/>
      <c r="E622" s="33">
        <v>10120307</v>
      </c>
      <c r="G622" s="14" t="s">
        <v>617</v>
      </c>
      <c r="H622" s="14" t="s">
        <v>618</v>
      </c>
      <c r="I622" s="14" t="s">
        <v>619</v>
      </c>
      <c r="J622" s="32">
        <v>300476</v>
      </c>
      <c r="M622" s="32">
        <v>78704</v>
      </c>
      <c r="N622" s="32">
        <v>8</v>
      </c>
      <c r="O622" s="53">
        <v>0.52</v>
      </c>
      <c r="P622" s="59">
        <v>39507</v>
      </c>
      <c r="Q622" s="59">
        <v>39750</v>
      </c>
      <c r="R622" s="32" t="s">
        <v>4365</v>
      </c>
      <c r="S622" s="94" t="s">
        <v>3396</v>
      </c>
      <c r="T622" s="32" t="s">
        <v>3397</v>
      </c>
      <c r="U622" s="94" t="s">
        <v>914</v>
      </c>
      <c r="V622" s="32" t="s">
        <v>3923</v>
      </c>
      <c r="X622" s="43"/>
      <c r="Y622" s="44"/>
      <c r="Z622" s="43"/>
      <c r="AA622" s="8"/>
      <c r="AB622" s="6"/>
      <c r="AC622" s="8"/>
      <c r="AD622" s="8"/>
      <c r="AE622" s="8"/>
      <c r="AF622" s="36"/>
      <c r="AG622" s="8"/>
      <c r="AH622" s="6"/>
      <c r="AI622" s="10"/>
      <c r="AJ622" s="10"/>
      <c r="AK622" s="10"/>
      <c r="AL622" s="6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10"/>
      <c r="AY622" s="10"/>
      <c r="AZ622" s="10"/>
      <c r="BA622" s="10"/>
      <c r="BB622" s="10"/>
      <c r="BC622" s="10"/>
      <c r="BD622" s="10"/>
      <c r="BE622" s="10"/>
      <c r="BF622" s="10"/>
      <c r="BG622" s="10"/>
      <c r="BH622" s="10"/>
      <c r="BI622" s="10"/>
      <c r="BJ622" s="10"/>
      <c r="BK622" s="10"/>
      <c r="BL622" s="10"/>
      <c r="BM622" s="10"/>
      <c r="BN622" s="10"/>
      <c r="BO622" s="10"/>
      <c r="BP622" s="10"/>
      <c r="BQ622" s="10"/>
      <c r="BR622" s="10"/>
      <c r="BS622" s="10"/>
      <c r="BT622" s="10"/>
      <c r="BU622" s="10"/>
      <c r="BV622" s="10"/>
      <c r="BW622" s="10"/>
      <c r="BX622" s="10"/>
      <c r="BY622" s="10"/>
      <c r="BZ622" s="10"/>
      <c r="CA622" s="10"/>
      <c r="CB622" s="10"/>
      <c r="CC622" s="10"/>
      <c r="CD622" s="10"/>
      <c r="CE622" s="10"/>
      <c r="CF622" s="10"/>
      <c r="CG622" s="10"/>
      <c r="CH622" s="10"/>
      <c r="CI622" s="10"/>
      <c r="CJ622" s="10"/>
      <c r="CK622" s="10"/>
      <c r="CL622" s="10"/>
      <c r="CM622" s="10"/>
      <c r="CN622" s="10"/>
      <c r="CO622" s="10"/>
      <c r="CP622" s="10"/>
      <c r="CQ622" s="10"/>
      <c r="CR622" s="10"/>
      <c r="CS622" s="10"/>
      <c r="CT622" s="10"/>
      <c r="CU622" s="10"/>
      <c r="CV622" s="10"/>
      <c r="CW622" s="10"/>
      <c r="CX622" s="10"/>
      <c r="CY622" s="10"/>
      <c r="CZ622" s="10"/>
      <c r="DA622" s="10"/>
      <c r="DB622" s="10"/>
      <c r="DC622" s="10"/>
      <c r="DD622" s="10"/>
      <c r="DE622" s="10"/>
      <c r="DF622" s="10"/>
      <c r="DG622" s="10"/>
      <c r="DH622" s="10"/>
      <c r="DI622" s="10"/>
      <c r="DJ622" s="10"/>
      <c r="DK622" s="10"/>
      <c r="DL622" s="10"/>
      <c r="DM622" s="10"/>
      <c r="DN622" s="10"/>
      <c r="DO622" s="10"/>
      <c r="DP622" s="10"/>
      <c r="DQ622" s="10"/>
      <c r="DR622" s="10"/>
      <c r="DS622" s="10"/>
      <c r="DT622" s="10"/>
      <c r="DU622" s="10"/>
      <c r="DV622" s="10"/>
      <c r="DW622" s="10"/>
      <c r="DX622" s="10"/>
      <c r="DY622" s="10"/>
      <c r="DZ622" s="10"/>
      <c r="EA622" s="10"/>
      <c r="EB622" s="10"/>
      <c r="EC622" s="10"/>
      <c r="ED622" s="10"/>
      <c r="EE622" s="10"/>
      <c r="EF622" s="10"/>
      <c r="EG622" s="10"/>
      <c r="EH622" s="10"/>
      <c r="EI622" s="10"/>
      <c r="EJ622" s="10"/>
      <c r="EK622" s="10"/>
      <c r="EL622" s="10"/>
      <c r="EM622" s="10"/>
      <c r="EN622" s="10"/>
      <c r="EO622" s="10"/>
      <c r="EP622" s="10"/>
      <c r="EQ622" s="10"/>
    </row>
    <row r="623" spans="1:147" ht="18.75">
      <c r="B623" s="14"/>
      <c r="C623" s="32"/>
      <c r="D623" s="33"/>
      <c r="E623" s="132">
        <v>10565616</v>
      </c>
      <c r="F623" s="14"/>
      <c r="G623" s="133" t="s">
        <v>3149</v>
      </c>
      <c r="H623" s="133" t="s">
        <v>3150</v>
      </c>
      <c r="I623" s="133" t="s">
        <v>3148</v>
      </c>
      <c r="J623" s="134">
        <v>751508</v>
      </c>
      <c r="K623" s="14"/>
      <c r="M623" s="134" t="s">
        <v>3958</v>
      </c>
      <c r="N623" s="32">
        <v>39</v>
      </c>
      <c r="O623" s="136">
        <v>5.7</v>
      </c>
      <c r="P623" s="135">
        <v>40630</v>
      </c>
      <c r="Q623" s="135">
        <v>40925</v>
      </c>
      <c r="R623" s="32" t="s">
        <v>4365</v>
      </c>
      <c r="S623" s="134" t="s">
        <v>2577</v>
      </c>
      <c r="T623" s="163" t="s">
        <v>2578</v>
      </c>
      <c r="U623" s="134" t="s">
        <v>178</v>
      </c>
      <c r="V623" s="32" t="s">
        <v>2582</v>
      </c>
      <c r="X623" s="13"/>
      <c r="Y623" s="44"/>
      <c r="Z623" s="43"/>
      <c r="AA623" s="8"/>
      <c r="AB623" s="6"/>
      <c r="AC623" s="8"/>
      <c r="AD623" s="8"/>
      <c r="AE623" s="8"/>
      <c r="AF623" s="36"/>
      <c r="AG623" s="8"/>
      <c r="AH623" s="6"/>
      <c r="AI623" s="10"/>
      <c r="AJ623" s="10"/>
      <c r="AK623" s="10"/>
      <c r="AL623" s="6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  <c r="AW623" s="10"/>
      <c r="AX623" s="10"/>
      <c r="AY623" s="10"/>
      <c r="AZ623" s="10"/>
      <c r="BA623" s="10"/>
      <c r="BB623" s="10"/>
      <c r="BC623" s="10"/>
      <c r="BD623" s="10"/>
      <c r="BE623" s="10"/>
      <c r="BF623" s="10"/>
      <c r="BG623" s="10"/>
      <c r="BH623" s="10"/>
      <c r="BI623" s="10"/>
      <c r="BJ623" s="10"/>
      <c r="BK623" s="10"/>
      <c r="BL623" s="10"/>
      <c r="BM623" s="10"/>
      <c r="BN623" s="10"/>
      <c r="BO623" s="10"/>
      <c r="BP623" s="10"/>
      <c r="BQ623" s="10"/>
      <c r="BR623" s="10"/>
      <c r="BS623" s="10"/>
      <c r="BT623" s="10"/>
      <c r="BU623" s="10"/>
      <c r="BV623" s="10"/>
      <c r="BW623" s="10"/>
      <c r="BX623" s="10"/>
      <c r="BY623" s="10"/>
      <c r="BZ623" s="10"/>
      <c r="CA623" s="10"/>
      <c r="CB623" s="10"/>
      <c r="CC623" s="10"/>
      <c r="CD623" s="10"/>
      <c r="CE623" s="10"/>
      <c r="CF623" s="10"/>
      <c r="CG623" s="10"/>
      <c r="CH623" s="10"/>
      <c r="CI623" s="10"/>
      <c r="CJ623" s="10"/>
      <c r="CK623" s="10"/>
      <c r="CL623" s="10"/>
      <c r="CM623" s="10"/>
      <c r="CN623" s="10"/>
      <c r="CO623" s="10"/>
      <c r="CP623" s="10"/>
      <c r="CQ623" s="10"/>
      <c r="CR623" s="10"/>
      <c r="CS623" s="10"/>
      <c r="CT623" s="10"/>
      <c r="CU623" s="10"/>
      <c r="CV623" s="10"/>
      <c r="CW623" s="10"/>
      <c r="CX623" s="10"/>
      <c r="CY623" s="10"/>
      <c r="CZ623" s="10"/>
      <c r="DA623" s="10"/>
      <c r="DB623" s="10"/>
      <c r="DC623" s="10"/>
      <c r="DD623" s="10"/>
      <c r="DE623" s="10"/>
      <c r="DF623" s="10"/>
      <c r="DG623" s="10"/>
      <c r="DH623" s="10"/>
      <c r="DI623" s="10"/>
      <c r="DJ623" s="10"/>
      <c r="DK623" s="10"/>
      <c r="DL623" s="10"/>
      <c r="DM623" s="10"/>
      <c r="DN623" s="10"/>
      <c r="DO623" s="10"/>
      <c r="DP623" s="10"/>
      <c r="DQ623" s="10"/>
      <c r="DR623" s="10"/>
      <c r="DS623" s="10"/>
      <c r="DT623" s="10"/>
      <c r="DU623" s="10"/>
      <c r="DV623" s="10"/>
      <c r="DW623" s="10"/>
      <c r="DX623" s="10"/>
      <c r="DY623" s="10"/>
      <c r="DZ623" s="10"/>
      <c r="EA623" s="10"/>
      <c r="EB623" s="10"/>
      <c r="EC623" s="10"/>
      <c r="ED623" s="10"/>
      <c r="EE623" s="10"/>
      <c r="EF623" s="10"/>
      <c r="EG623" s="10"/>
      <c r="EH623" s="10"/>
      <c r="EI623" s="10"/>
      <c r="EJ623" s="10"/>
      <c r="EK623" s="10"/>
      <c r="EL623" s="10"/>
      <c r="EM623" s="10"/>
      <c r="EN623" s="10"/>
      <c r="EO623" s="10"/>
      <c r="EP623" s="10"/>
      <c r="EQ623" s="10"/>
    </row>
    <row r="624" spans="1:147" ht="18.75">
      <c r="B624" s="14"/>
      <c r="C624" s="32"/>
      <c r="D624" s="33"/>
      <c r="E624" s="33">
        <v>214306</v>
      </c>
      <c r="G624" s="14" t="s">
        <v>4404</v>
      </c>
      <c r="H624" s="14" t="s">
        <v>4403</v>
      </c>
      <c r="I624" s="14" t="s">
        <v>46</v>
      </c>
      <c r="L624" s="14" t="s">
        <v>4388</v>
      </c>
      <c r="M624" s="32">
        <v>78704</v>
      </c>
      <c r="N624" s="32">
        <v>375</v>
      </c>
      <c r="O624" s="53">
        <v>5.1289999999999996</v>
      </c>
      <c r="P624" s="31">
        <v>37335</v>
      </c>
      <c r="Q624" s="31">
        <v>37929</v>
      </c>
      <c r="R624" s="32" t="s">
        <v>4365</v>
      </c>
      <c r="S624" s="32" t="s">
        <v>2855</v>
      </c>
      <c r="T624" s="32" t="s">
        <v>2856</v>
      </c>
      <c r="U624" s="32" t="s">
        <v>562</v>
      </c>
      <c r="V624" s="32" t="s">
        <v>2326</v>
      </c>
      <c r="X624" s="43"/>
      <c r="Y624" s="44"/>
      <c r="Z624" s="43"/>
      <c r="AA624" s="8"/>
      <c r="AB624" s="6"/>
      <c r="AC624" s="8"/>
      <c r="AD624" s="8"/>
      <c r="AE624" s="8"/>
      <c r="AF624" s="36"/>
      <c r="AG624" s="8"/>
      <c r="AH624" s="6"/>
      <c r="AI624" s="10"/>
      <c r="AJ624" s="10"/>
      <c r="AK624" s="10"/>
      <c r="AL624" s="6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  <c r="BA624" s="10"/>
      <c r="BB624" s="10"/>
      <c r="BC624" s="10"/>
      <c r="BD624" s="10"/>
      <c r="BE624" s="10"/>
      <c r="BF624" s="10"/>
      <c r="BG624" s="10"/>
      <c r="BH624" s="10"/>
      <c r="BI624" s="10"/>
      <c r="BJ624" s="10"/>
      <c r="BK624" s="10"/>
      <c r="BL624" s="10"/>
      <c r="BM624" s="10"/>
      <c r="BN624" s="10"/>
      <c r="BO624" s="10"/>
      <c r="BP624" s="10"/>
      <c r="BQ624" s="10"/>
      <c r="BR624" s="10"/>
      <c r="BS624" s="10"/>
      <c r="BT624" s="10"/>
      <c r="BU624" s="10"/>
      <c r="BV624" s="10"/>
      <c r="BW624" s="10"/>
      <c r="BX624" s="10"/>
      <c r="BY624" s="10"/>
      <c r="BZ624" s="10"/>
      <c r="CA624" s="10"/>
      <c r="CB624" s="10"/>
      <c r="CC624" s="10"/>
      <c r="CD624" s="10"/>
      <c r="CE624" s="10"/>
      <c r="CF624" s="10"/>
      <c r="CG624" s="10"/>
      <c r="CH624" s="10"/>
      <c r="CI624" s="10"/>
      <c r="CJ624" s="10"/>
      <c r="CK624" s="10"/>
      <c r="CL624" s="10"/>
      <c r="CM624" s="10"/>
      <c r="CN624" s="10"/>
      <c r="CO624" s="10"/>
      <c r="CP624" s="10"/>
      <c r="CQ624" s="10"/>
      <c r="CR624" s="10"/>
      <c r="CS624" s="10"/>
      <c r="CT624" s="10"/>
      <c r="CU624" s="10"/>
      <c r="CV624" s="10"/>
      <c r="CW624" s="10"/>
      <c r="CX624" s="10"/>
      <c r="CY624" s="10"/>
      <c r="CZ624" s="10"/>
      <c r="DA624" s="10"/>
      <c r="DB624" s="10"/>
      <c r="DC624" s="10"/>
      <c r="DD624" s="10"/>
      <c r="DE624" s="10"/>
      <c r="DF624" s="10"/>
      <c r="DG624" s="10"/>
      <c r="DH624" s="10"/>
      <c r="DI624" s="10"/>
      <c r="DJ624" s="10"/>
      <c r="DK624" s="10"/>
      <c r="DL624" s="10"/>
      <c r="DM624" s="10"/>
      <c r="DN624" s="10"/>
      <c r="DO624" s="10"/>
      <c r="DP624" s="10"/>
      <c r="DQ624" s="10"/>
      <c r="DR624" s="10"/>
      <c r="DS624" s="10"/>
      <c r="DT624" s="10"/>
      <c r="DU624" s="10"/>
      <c r="DV624" s="10"/>
      <c r="DW624" s="10"/>
      <c r="DX624" s="10"/>
      <c r="DY624" s="10"/>
      <c r="DZ624" s="10"/>
      <c r="EA624" s="10"/>
      <c r="EB624" s="10"/>
      <c r="EC624" s="10"/>
      <c r="ED624" s="10"/>
      <c r="EE624" s="10"/>
      <c r="EF624" s="10"/>
      <c r="EG624" s="10"/>
      <c r="EH624" s="10"/>
      <c r="EI624" s="10"/>
      <c r="EJ624" s="10"/>
      <c r="EK624" s="10"/>
      <c r="EL624" s="10"/>
      <c r="EM624" s="10"/>
      <c r="EN624" s="10"/>
      <c r="EO624" s="10"/>
      <c r="EP624" s="10"/>
      <c r="EQ624" s="10"/>
    </row>
    <row r="625" spans="1:147" ht="18.75">
      <c r="A625" s="33"/>
      <c r="B625" s="32"/>
      <c r="C625" s="32"/>
      <c r="D625" s="33"/>
      <c r="E625" s="60">
        <v>233455</v>
      </c>
      <c r="G625" s="57" t="s">
        <v>1981</v>
      </c>
      <c r="H625" s="57" t="s">
        <v>1980</v>
      </c>
      <c r="I625" s="14" t="s">
        <v>1982</v>
      </c>
      <c r="L625" s="56" t="s">
        <v>1983</v>
      </c>
      <c r="M625" s="32">
        <v>78704</v>
      </c>
      <c r="N625" s="41">
        <v>375</v>
      </c>
      <c r="O625" s="53">
        <v>6.4</v>
      </c>
      <c r="P625" s="59">
        <v>38082</v>
      </c>
      <c r="Q625" s="59">
        <v>38331</v>
      </c>
      <c r="R625" s="32" t="s">
        <v>4365</v>
      </c>
      <c r="S625" s="32" t="s">
        <v>2855</v>
      </c>
      <c r="T625" s="32" t="s">
        <v>2856</v>
      </c>
      <c r="U625" s="32" t="s">
        <v>562</v>
      </c>
      <c r="V625" s="32" t="s">
        <v>2674</v>
      </c>
      <c r="X625" s="43"/>
      <c r="Y625" s="17"/>
      <c r="Z625" s="43"/>
      <c r="AA625" s="8"/>
      <c r="AB625" s="6"/>
      <c r="AC625" s="8"/>
      <c r="AD625" s="8"/>
      <c r="AE625" s="8"/>
      <c r="AF625" s="36"/>
      <c r="AG625" s="8"/>
      <c r="AH625" s="6"/>
      <c r="AI625" s="10"/>
      <c r="AJ625" s="10"/>
      <c r="AK625" s="10"/>
      <c r="AL625" s="6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"/>
      <c r="BC625" s="10"/>
      <c r="BD625" s="10"/>
      <c r="BE625" s="10"/>
      <c r="BF625" s="10"/>
      <c r="BG625" s="10"/>
      <c r="BH625" s="10"/>
      <c r="BI625" s="10"/>
      <c r="BJ625" s="10"/>
      <c r="BK625" s="10"/>
      <c r="BL625" s="10"/>
      <c r="BM625" s="10"/>
      <c r="BN625" s="10"/>
      <c r="BO625" s="10"/>
      <c r="BP625" s="10"/>
      <c r="BQ625" s="10"/>
      <c r="BR625" s="10"/>
      <c r="BS625" s="10"/>
      <c r="BT625" s="10"/>
      <c r="BU625" s="10"/>
      <c r="BV625" s="10"/>
      <c r="BW625" s="10"/>
      <c r="BX625" s="10"/>
      <c r="BY625" s="10"/>
      <c r="BZ625" s="10"/>
      <c r="CA625" s="10"/>
      <c r="CB625" s="10"/>
      <c r="CC625" s="10"/>
      <c r="CD625" s="10"/>
      <c r="CE625" s="10"/>
      <c r="CF625" s="10"/>
      <c r="CG625" s="10"/>
      <c r="CH625" s="10"/>
      <c r="CI625" s="10"/>
      <c r="CJ625" s="10"/>
      <c r="CK625" s="10"/>
      <c r="CL625" s="10"/>
      <c r="CM625" s="10"/>
      <c r="CN625" s="10"/>
      <c r="CO625" s="10"/>
      <c r="CP625" s="10"/>
      <c r="CQ625" s="10"/>
      <c r="CR625" s="10"/>
      <c r="CS625" s="10"/>
      <c r="CT625" s="10"/>
      <c r="CU625" s="10"/>
      <c r="CV625" s="10"/>
      <c r="CW625" s="10"/>
      <c r="CX625" s="10"/>
      <c r="CY625" s="10"/>
      <c r="CZ625" s="10"/>
      <c r="DA625" s="10"/>
      <c r="DB625" s="10"/>
      <c r="DC625" s="10"/>
      <c r="DD625" s="10"/>
      <c r="DE625" s="10"/>
      <c r="DF625" s="10"/>
      <c r="DG625" s="10"/>
      <c r="DH625" s="10"/>
      <c r="DI625" s="10"/>
      <c r="DJ625" s="10"/>
      <c r="DK625" s="10"/>
      <c r="DL625" s="10"/>
      <c r="DM625" s="10"/>
      <c r="DN625" s="10"/>
      <c r="DO625" s="10"/>
      <c r="DP625" s="10"/>
      <c r="DQ625" s="10"/>
      <c r="DR625" s="10"/>
      <c r="DS625" s="10"/>
      <c r="DT625" s="10"/>
      <c r="DU625" s="10"/>
      <c r="DV625" s="10"/>
      <c r="DW625" s="10"/>
      <c r="DX625" s="10"/>
      <c r="DY625" s="10"/>
      <c r="DZ625" s="10"/>
      <c r="EA625" s="10"/>
      <c r="EB625" s="10"/>
      <c r="EC625" s="10"/>
      <c r="ED625" s="10"/>
      <c r="EE625" s="10"/>
      <c r="EF625" s="10"/>
      <c r="EG625" s="10"/>
      <c r="EH625" s="10"/>
      <c r="EI625" s="10"/>
      <c r="EJ625" s="10"/>
      <c r="EK625" s="10"/>
      <c r="EL625" s="10"/>
      <c r="EM625" s="10"/>
      <c r="EN625" s="10"/>
      <c r="EO625" s="10"/>
      <c r="EP625" s="10"/>
      <c r="EQ625" s="10"/>
    </row>
    <row r="626" spans="1:147" ht="18.75">
      <c r="A626" s="60"/>
      <c r="B626" s="32"/>
      <c r="D626" s="33"/>
      <c r="E626" s="60">
        <v>10014588</v>
      </c>
      <c r="G626" s="56" t="s">
        <v>1100</v>
      </c>
      <c r="H626" s="56" t="s">
        <v>1101</v>
      </c>
      <c r="I626" s="56" t="s">
        <v>1102</v>
      </c>
      <c r="J626" s="32">
        <v>300476</v>
      </c>
      <c r="K626" s="93"/>
      <c r="L626" s="56" t="s">
        <v>1102</v>
      </c>
      <c r="M626" s="93">
        <v>78704</v>
      </c>
      <c r="N626" s="93">
        <v>8</v>
      </c>
      <c r="O626" s="100">
        <v>0.42199999999999999</v>
      </c>
      <c r="P626" s="59">
        <v>39161</v>
      </c>
      <c r="Q626" s="14"/>
      <c r="R626" s="94" t="s">
        <v>4365</v>
      </c>
      <c r="S626" s="94" t="s">
        <v>959</v>
      </c>
      <c r="T626" s="32" t="s">
        <v>960</v>
      </c>
      <c r="U626" s="32" t="s">
        <v>562</v>
      </c>
      <c r="V626" s="94" t="s">
        <v>2285</v>
      </c>
      <c r="X626" s="43"/>
      <c r="Y626" s="17"/>
      <c r="Z626" s="43"/>
      <c r="AA626" s="8"/>
      <c r="AB626" s="6"/>
      <c r="AC626" s="8"/>
      <c r="AD626" s="8"/>
      <c r="AE626" s="8"/>
      <c r="AF626" s="36"/>
      <c r="AG626" s="8"/>
      <c r="AH626" s="6"/>
      <c r="AI626" s="10"/>
      <c r="AJ626" s="10"/>
      <c r="AK626" s="10"/>
      <c r="AL626" s="6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10"/>
      <c r="AX626" s="10"/>
      <c r="AY626" s="10"/>
      <c r="AZ626" s="10"/>
      <c r="BA626" s="10"/>
      <c r="BB626" s="10"/>
      <c r="BC626" s="10"/>
      <c r="BD626" s="10"/>
      <c r="BE626" s="10"/>
      <c r="BF626" s="10"/>
      <c r="BG626" s="10"/>
      <c r="BH626" s="10"/>
      <c r="BI626" s="10"/>
      <c r="BJ626" s="10"/>
      <c r="BK626" s="10"/>
      <c r="BL626" s="10"/>
      <c r="BM626" s="10"/>
      <c r="BN626" s="10"/>
      <c r="BO626" s="10"/>
      <c r="BP626" s="10"/>
      <c r="BQ626" s="10"/>
      <c r="BR626" s="10"/>
      <c r="BS626" s="10"/>
      <c r="BT626" s="10"/>
      <c r="BU626" s="10"/>
      <c r="BV626" s="10"/>
      <c r="BW626" s="10"/>
      <c r="BX626" s="10"/>
      <c r="BY626" s="10"/>
      <c r="BZ626" s="10"/>
      <c r="CA626" s="10"/>
      <c r="CB626" s="10"/>
      <c r="CC626" s="10"/>
      <c r="CD626" s="10"/>
      <c r="CE626" s="10"/>
      <c r="CF626" s="10"/>
      <c r="CG626" s="10"/>
      <c r="CH626" s="10"/>
      <c r="CI626" s="10"/>
      <c r="CJ626" s="10"/>
      <c r="CK626" s="10"/>
      <c r="CL626" s="10"/>
      <c r="CM626" s="10"/>
      <c r="CN626" s="10"/>
      <c r="CO626" s="10"/>
      <c r="CP626" s="10"/>
      <c r="CQ626" s="10"/>
      <c r="CR626" s="10"/>
      <c r="CS626" s="10"/>
      <c r="CT626" s="10"/>
      <c r="CU626" s="10"/>
      <c r="CV626" s="10"/>
      <c r="CW626" s="10"/>
      <c r="CX626" s="10"/>
      <c r="CY626" s="10"/>
      <c r="CZ626" s="10"/>
      <c r="DA626" s="10"/>
      <c r="DB626" s="10"/>
      <c r="DC626" s="10"/>
      <c r="DD626" s="10"/>
      <c r="DE626" s="10"/>
      <c r="DF626" s="10"/>
      <c r="DG626" s="10"/>
      <c r="DH626" s="10"/>
      <c r="DI626" s="10"/>
      <c r="DJ626" s="10"/>
      <c r="DK626" s="10"/>
      <c r="DL626" s="10"/>
      <c r="DM626" s="10"/>
      <c r="DN626" s="10"/>
      <c r="DO626" s="10"/>
      <c r="DP626" s="10"/>
      <c r="DQ626" s="10"/>
      <c r="DR626" s="10"/>
      <c r="DS626" s="10"/>
      <c r="DT626" s="10"/>
      <c r="DU626" s="10"/>
      <c r="DV626" s="10"/>
      <c r="DW626" s="10"/>
      <c r="DX626" s="10"/>
      <c r="DY626" s="10"/>
      <c r="DZ626" s="10"/>
      <c r="EA626" s="10"/>
      <c r="EB626" s="10"/>
      <c r="EC626" s="10"/>
      <c r="ED626" s="10"/>
      <c r="EE626" s="10"/>
      <c r="EF626" s="10"/>
      <c r="EG626" s="10"/>
      <c r="EH626" s="10"/>
      <c r="EI626" s="10"/>
      <c r="EJ626" s="10"/>
      <c r="EK626" s="10"/>
      <c r="EL626" s="10"/>
      <c r="EM626" s="10"/>
      <c r="EN626" s="10"/>
      <c r="EO626" s="10"/>
      <c r="EP626" s="10"/>
      <c r="EQ626" s="10"/>
    </row>
    <row r="627" spans="1:147" ht="18.75">
      <c r="A627" s="132"/>
      <c r="B627" s="14"/>
      <c r="C627" s="32"/>
      <c r="D627" s="33"/>
      <c r="E627" s="132" t="s">
        <v>4667</v>
      </c>
      <c r="F627" s="14"/>
      <c r="G627" s="133" t="s">
        <v>2126</v>
      </c>
      <c r="H627" s="133" t="s">
        <v>4008</v>
      </c>
      <c r="I627" s="133" t="s">
        <v>2125</v>
      </c>
      <c r="J627" s="134">
        <v>3528607</v>
      </c>
      <c r="K627" s="14"/>
      <c r="M627" s="134" t="s">
        <v>547</v>
      </c>
      <c r="N627" s="32">
        <v>448</v>
      </c>
      <c r="O627" s="122">
        <v>8.9559999999999995</v>
      </c>
      <c r="P627" s="135">
        <v>40793</v>
      </c>
      <c r="Q627" s="135">
        <v>41180</v>
      </c>
      <c r="R627" s="32" t="s">
        <v>2147</v>
      </c>
      <c r="S627" s="134" t="s">
        <v>2162</v>
      </c>
      <c r="T627" s="134" t="s">
        <v>120</v>
      </c>
      <c r="U627" s="134" t="s">
        <v>914</v>
      </c>
      <c r="V627" s="32" t="s">
        <v>3140</v>
      </c>
      <c r="X627" s="43"/>
      <c r="Y627" s="44"/>
      <c r="Z627" s="43"/>
      <c r="AA627" s="8"/>
      <c r="AB627" s="6"/>
      <c r="AC627" s="8"/>
      <c r="AD627" s="8"/>
      <c r="AE627" s="8"/>
      <c r="AF627" s="36"/>
      <c r="AG627" s="8"/>
      <c r="AH627" s="6"/>
      <c r="AI627" s="10"/>
      <c r="AJ627" s="10"/>
      <c r="AK627" s="10"/>
      <c r="AL627" s="6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10"/>
      <c r="AY627" s="10"/>
      <c r="AZ627" s="10"/>
      <c r="BA627" s="10"/>
      <c r="BB627" s="10"/>
      <c r="BC627" s="10"/>
      <c r="BD627" s="10"/>
      <c r="BE627" s="10"/>
      <c r="BF627" s="10"/>
      <c r="BG627" s="10"/>
      <c r="BH627" s="10"/>
      <c r="BI627" s="10"/>
      <c r="BJ627" s="10"/>
      <c r="BK627" s="10"/>
      <c r="BL627" s="10"/>
      <c r="BM627" s="10"/>
      <c r="BN627" s="10"/>
      <c r="BO627" s="10"/>
      <c r="BP627" s="10"/>
      <c r="BQ627" s="10"/>
      <c r="BR627" s="10"/>
      <c r="BS627" s="10"/>
      <c r="BT627" s="10"/>
      <c r="BU627" s="10"/>
      <c r="BV627" s="10"/>
      <c r="BW627" s="10"/>
      <c r="BX627" s="10"/>
      <c r="BY627" s="10"/>
      <c r="BZ627" s="10"/>
      <c r="CA627" s="10"/>
      <c r="CB627" s="10"/>
      <c r="CC627" s="10"/>
      <c r="CD627" s="10"/>
      <c r="CE627" s="10"/>
      <c r="CF627" s="10"/>
      <c r="CG627" s="10"/>
      <c r="CH627" s="10"/>
      <c r="CI627" s="10"/>
      <c r="CJ627" s="10"/>
      <c r="CK627" s="10"/>
      <c r="CL627" s="10"/>
      <c r="CM627" s="10"/>
      <c r="CN627" s="10"/>
      <c r="CO627" s="10"/>
      <c r="CP627" s="10"/>
      <c r="CQ627" s="10"/>
      <c r="CR627" s="10"/>
      <c r="CS627" s="10"/>
      <c r="CT627" s="10"/>
      <c r="CU627" s="10"/>
      <c r="CV627" s="10"/>
      <c r="CW627" s="10"/>
      <c r="CX627" s="10"/>
      <c r="CY627" s="10"/>
      <c r="CZ627" s="10"/>
      <c r="DA627" s="10"/>
      <c r="DB627" s="10"/>
      <c r="DC627" s="10"/>
      <c r="DD627" s="10"/>
      <c r="DE627" s="10"/>
      <c r="DF627" s="10"/>
      <c r="DG627" s="10"/>
      <c r="DH627" s="10"/>
      <c r="DI627" s="10"/>
      <c r="DJ627" s="10"/>
      <c r="DK627" s="10"/>
      <c r="DL627" s="10"/>
      <c r="DM627" s="10"/>
      <c r="DN627" s="10"/>
      <c r="DO627" s="10"/>
      <c r="DP627" s="10"/>
      <c r="DQ627" s="10"/>
      <c r="DR627" s="10"/>
      <c r="DS627" s="10"/>
      <c r="DT627" s="10"/>
      <c r="DU627" s="10"/>
      <c r="DV627" s="10"/>
      <c r="DW627" s="10"/>
      <c r="DX627" s="10"/>
      <c r="DY627" s="10"/>
      <c r="DZ627" s="10"/>
      <c r="EA627" s="10"/>
      <c r="EB627" s="10"/>
      <c r="EC627" s="10"/>
      <c r="ED627" s="10"/>
      <c r="EE627" s="10"/>
      <c r="EF627" s="10"/>
      <c r="EG627" s="10"/>
      <c r="EH627" s="10"/>
      <c r="EI627" s="10"/>
      <c r="EJ627" s="10"/>
      <c r="EK627" s="10"/>
      <c r="EL627" s="10"/>
      <c r="EM627" s="10"/>
      <c r="EN627" s="10"/>
      <c r="EO627" s="10"/>
      <c r="EP627" s="10"/>
      <c r="EQ627" s="10"/>
    </row>
    <row r="628" spans="1:147" ht="18.75">
      <c r="B628" s="137"/>
      <c r="C628" s="137"/>
      <c r="D628" s="33"/>
      <c r="E628" s="60">
        <v>295496</v>
      </c>
      <c r="G628" s="56" t="s">
        <v>1915</v>
      </c>
      <c r="H628" s="57" t="s">
        <v>1710</v>
      </c>
      <c r="I628" s="56" t="s">
        <v>1151</v>
      </c>
      <c r="J628" s="93">
        <v>1141647</v>
      </c>
      <c r="K628" s="93"/>
      <c r="L628" s="56" t="s">
        <v>1151</v>
      </c>
      <c r="M628" s="93">
        <v>78748</v>
      </c>
      <c r="N628" s="93">
        <v>192</v>
      </c>
      <c r="O628" s="100">
        <v>9.7690000000000001</v>
      </c>
      <c r="P628" s="59">
        <v>38840</v>
      </c>
      <c r="Q628" s="59">
        <v>39062</v>
      </c>
      <c r="R628" s="32" t="s">
        <v>2033</v>
      </c>
      <c r="S628" s="94" t="s">
        <v>4287</v>
      </c>
      <c r="T628" s="94" t="s">
        <v>1398</v>
      </c>
      <c r="U628" s="32" t="s">
        <v>3338</v>
      </c>
      <c r="V628" s="32" t="s">
        <v>1829</v>
      </c>
      <c r="X628" s="43"/>
      <c r="Y628" s="44"/>
      <c r="Z628" s="43"/>
      <c r="AA628" s="8"/>
      <c r="AB628" s="6"/>
      <c r="AC628" s="8"/>
      <c r="AD628" s="8"/>
      <c r="AE628" s="8"/>
      <c r="AF628" s="36"/>
      <c r="AG628" s="8"/>
      <c r="AH628" s="6"/>
      <c r="AI628" s="10"/>
      <c r="AJ628" s="10"/>
      <c r="AK628" s="10"/>
      <c r="AL628" s="6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  <c r="AW628" s="10"/>
      <c r="AX628" s="10"/>
      <c r="AY628" s="10"/>
      <c r="AZ628" s="10"/>
      <c r="BA628" s="10"/>
      <c r="BB628" s="10"/>
      <c r="BC628" s="10"/>
      <c r="BD628" s="10"/>
      <c r="BE628" s="10"/>
      <c r="BF628" s="10"/>
      <c r="BG628" s="10"/>
      <c r="BH628" s="10"/>
      <c r="BI628" s="10"/>
      <c r="BJ628" s="10"/>
      <c r="BK628" s="10"/>
      <c r="BL628" s="10"/>
      <c r="BM628" s="10"/>
      <c r="BN628" s="10"/>
      <c r="BO628" s="10"/>
      <c r="BP628" s="10"/>
      <c r="BQ628" s="10"/>
      <c r="BR628" s="10"/>
      <c r="BS628" s="10"/>
      <c r="BT628" s="10"/>
      <c r="BU628" s="10"/>
      <c r="BV628" s="10"/>
      <c r="BW628" s="10"/>
      <c r="BX628" s="10"/>
      <c r="BY628" s="10"/>
      <c r="BZ628" s="10"/>
      <c r="CA628" s="10"/>
      <c r="CB628" s="10"/>
      <c r="CC628" s="10"/>
      <c r="CD628" s="10"/>
      <c r="CE628" s="10"/>
      <c r="CF628" s="10"/>
      <c r="CG628" s="10"/>
      <c r="CH628" s="10"/>
      <c r="CI628" s="10"/>
      <c r="CJ628" s="10"/>
      <c r="CK628" s="10"/>
      <c r="CL628" s="10"/>
      <c r="CM628" s="10"/>
      <c r="CN628" s="10"/>
      <c r="CO628" s="10"/>
      <c r="CP628" s="10"/>
      <c r="CQ628" s="10"/>
      <c r="CR628" s="10"/>
      <c r="CS628" s="10"/>
      <c r="CT628" s="10"/>
      <c r="CU628" s="10"/>
      <c r="CV628" s="10"/>
      <c r="CW628" s="10"/>
      <c r="CX628" s="10"/>
      <c r="CY628" s="10"/>
      <c r="CZ628" s="10"/>
      <c r="DA628" s="10"/>
      <c r="DB628" s="10"/>
      <c r="DC628" s="10"/>
      <c r="DD628" s="10"/>
      <c r="DE628" s="10"/>
      <c r="DF628" s="10"/>
      <c r="DG628" s="10"/>
      <c r="DH628" s="10"/>
      <c r="DI628" s="10"/>
      <c r="DJ628" s="10"/>
      <c r="DK628" s="10"/>
      <c r="DL628" s="10"/>
      <c r="DM628" s="10"/>
      <c r="DN628" s="10"/>
      <c r="DO628" s="10"/>
      <c r="DP628" s="10"/>
      <c r="DQ628" s="10"/>
      <c r="DR628" s="10"/>
      <c r="DS628" s="10"/>
      <c r="DT628" s="10"/>
      <c r="DU628" s="10"/>
      <c r="DV628" s="10"/>
      <c r="DW628" s="10"/>
      <c r="DX628" s="10"/>
      <c r="DY628" s="10"/>
      <c r="DZ628" s="10"/>
      <c r="EA628" s="10"/>
      <c r="EB628" s="10"/>
      <c r="EC628" s="10"/>
      <c r="ED628" s="10"/>
      <c r="EE628" s="10"/>
      <c r="EF628" s="10"/>
      <c r="EG628" s="10"/>
      <c r="EH628" s="10"/>
      <c r="EI628" s="10"/>
      <c r="EJ628" s="10"/>
      <c r="EK628" s="10"/>
      <c r="EL628" s="10"/>
      <c r="EM628" s="10"/>
      <c r="EN628" s="10"/>
      <c r="EO628" s="10"/>
      <c r="EP628" s="10"/>
      <c r="EQ628" s="10"/>
    </row>
    <row r="629" spans="1:147" ht="18.75">
      <c r="B629" s="14"/>
      <c r="C629" s="32"/>
      <c r="D629" s="33"/>
      <c r="E629" s="132">
        <v>10614444</v>
      </c>
      <c r="F629" s="14"/>
      <c r="G629" s="133" t="s">
        <v>210</v>
      </c>
      <c r="H629" s="133" t="s">
        <v>4005</v>
      </c>
      <c r="I629" s="133" t="s">
        <v>4698</v>
      </c>
      <c r="J629" s="134">
        <v>838064</v>
      </c>
      <c r="K629" s="14"/>
      <c r="M629" s="134" t="s">
        <v>4110</v>
      </c>
      <c r="N629" s="32">
        <v>258</v>
      </c>
      <c r="O629" s="122">
        <v>8.7420000000000009</v>
      </c>
      <c r="P629" s="135">
        <v>40725</v>
      </c>
      <c r="Q629" s="135">
        <v>40998</v>
      </c>
      <c r="R629" s="32" t="s">
        <v>1670</v>
      </c>
      <c r="S629" s="134" t="s">
        <v>529</v>
      </c>
      <c r="T629" s="134" t="s">
        <v>2249</v>
      </c>
      <c r="U629" s="32" t="s">
        <v>178</v>
      </c>
      <c r="V629" s="32" t="s">
        <v>3140</v>
      </c>
      <c r="X629" s="43"/>
      <c r="Y629" s="44"/>
      <c r="Z629" s="43"/>
      <c r="AA629" s="8"/>
      <c r="AB629" s="6"/>
      <c r="AC629" s="8"/>
      <c r="AD629" s="8"/>
      <c r="AE629" s="8"/>
      <c r="AF629" s="36"/>
      <c r="AG629" s="8"/>
      <c r="AH629" s="6"/>
      <c r="AI629" s="10"/>
      <c r="AJ629" s="10"/>
      <c r="AK629" s="10"/>
      <c r="AL629" s="6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  <c r="AW629" s="10"/>
      <c r="AX629" s="10"/>
      <c r="AY629" s="10"/>
      <c r="AZ629" s="10"/>
      <c r="BA629" s="10"/>
      <c r="BB629" s="10"/>
      <c r="BC629" s="10"/>
      <c r="BD629" s="10"/>
      <c r="BE629" s="10"/>
      <c r="BF629" s="10"/>
      <c r="BG629" s="10"/>
      <c r="BH629" s="10"/>
      <c r="BI629" s="10"/>
      <c r="BJ629" s="10"/>
      <c r="BK629" s="10"/>
      <c r="BL629" s="10"/>
      <c r="BM629" s="10"/>
      <c r="BN629" s="10"/>
      <c r="BO629" s="10"/>
      <c r="BP629" s="10"/>
      <c r="BQ629" s="10"/>
      <c r="BR629" s="10"/>
      <c r="BS629" s="10"/>
      <c r="BT629" s="10"/>
      <c r="BU629" s="10"/>
      <c r="BV629" s="10"/>
      <c r="BW629" s="10"/>
      <c r="BX629" s="10"/>
      <c r="BY629" s="10"/>
      <c r="BZ629" s="10"/>
      <c r="CA629" s="10"/>
      <c r="CB629" s="10"/>
      <c r="CC629" s="10"/>
      <c r="CD629" s="10"/>
      <c r="CE629" s="10"/>
      <c r="CF629" s="10"/>
      <c r="CG629" s="10"/>
      <c r="CH629" s="10"/>
      <c r="CI629" s="10"/>
      <c r="CJ629" s="10"/>
      <c r="CK629" s="10"/>
      <c r="CL629" s="10"/>
      <c r="CM629" s="10"/>
      <c r="CN629" s="10"/>
      <c r="CO629" s="10"/>
      <c r="CP629" s="10"/>
      <c r="CQ629" s="10"/>
      <c r="CR629" s="10"/>
      <c r="CS629" s="10"/>
      <c r="CT629" s="10"/>
      <c r="CU629" s="10"/>
      <c r="CV629" s="10"/>
      <c r="CW629" s="10"/>
      <c r="CX629" s="10"/>
      <c r="CY629" s="10"/>
      <c r="CZ629" s="10"/>
      <c r="DA629" s="10"/>
      <c r="DB629" s="10"/>
      <c r="DC629" s="10"/>
      <c r="DD629" s="10"/>
      <c r="DE629" s="10"/>
      <c r="DF629" s="10"/>
      <c r="DG629" s="10"/>
      <c r="DH629" s="10"/>
      <c r="DI629" s="10"/>
      <c r="DJ629" s="10"/>
      <c r="DK629" s="10"/>
      <c r="DL629" s="10"/>
      <c r="DM629" s="10"/>
      <c r="DN629" s="10"/>
      <c r="DO629" s="10"/>
      <c r="DP629" s="10"/>
      <c r="DQ629" s="10"/>
      <c r="DR629" s="10"/>
      <c r="DS629" s="10"/>
      <c r="DT629" s="10"/>
      <c r="DU629" s="10"/>
      <c r="DV629" s="10"/>
      <c r="DW629" s="10"/>
      <c r="DX629" s="10"/>
      <c r="DY629" s="10"/>
      <c r="DZ629" s="10"/>
      <c r="EA629" s="10"/>
      <c r="EB629" s="10"/>
      <c r="EC629" s="10"/>
      <c r="ED629" s="10"/>
      <c r="EE629" s="10"/>
      <c r="EF629" s="10"/>
      <c r="EG629" s="10"/>
      <c r="EH629" s="10"/>
      <c r="EI629" s="10"/>
      <c r="EJ629" s="10"/>
      <c r="EK629" s="10"/>
      <c r="EL629" s="10"/>
      <c r="EM629" s="10"/>
      <c r="EN629" s="10"/>
      <c r="EO629" s="10"/>
      <c r="EP629" s="10"/>
      <c r="EQ629" s="10"/>
    </row>
    <row r="630" spans="1:147" ht="18.75">
      <c r="B630" s="14"/>
      <c r="C630" s="32"/>
      <c r="D630" s="33"/>
      <c r="E630" s="132">
        <v>10589673</v>
      </c>
      <c r="F630" s="14"/>
      <c r="G630" s="133" t="s">
        <v>216</v>
      </c>
      <c r="H630" s="133" t="s">
        <v>533</v>
      </c>
      <c r="I630" s="133" t="s">
        <v>4697</v>
      </c>
      <c r="J630" s="134">
        <v>275</v>
      </c>
      <c r="K630" s="14"/>
      <c r="M630" s="134" t="s">
        <v>4110</v>
      </c>
      <c r="N630" s="32">
        <v>246</v>
      </c>
      <c r="O630" s="136">
        <v>4.29</v>
      </c>
      <c r="P630" s="135">
        <v>40675</v>
      </c>
      <c r="Q630" s="135">
        <v>40897</v>
      </c>
      <c r="R630" s="134" t="s">
        <v>1670</v>
      </c>
      <c r="S630" s="134" t="s">
        <v>529</v>
      </c>
      <c r="T630" s="134" t="s">
        <v>2249</v>
      </c>
      <c r="U630" s="32" t="s">
        <v>178</v>
      </c>
      <c r="V630" s="32" t="s">
        <v>3163</v>
      </c>
      <c r="X630" s="43"/>
      <c r="Y630" s="44"/>
      <c r="Z630" s="43"/>
      <c r="AA630" s="8"/>
      <c r="AB630" s="6"/>
      <c r="AC630" s="8"/>
      <c r="AD630" s="8"/>
      <c r="AE630" s="8"/>
      <c r="AF630" s="36"/>
      <c r="AG630" s="8"/>
      <c r="AH630" s="6"/>
      <c r="AI630" s="10"/>
      <c r="AJ630" s="10"/>
      <c r="AK630" s="10"/>
      <c r="AL630" s="6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  <c r="AW630" s="10"/>
      <c r="AX630" s="10"/>
      <c r="AY630" s="10"/>
      <c r="AZ630" s="10"/>
      <c r="BA630" s="10"/>
      <c r="BB630" s="10"/>
      <c r="BC630" s="10"/>
      <c r="BD630" s="10"/>
      <c r="BE630" s="10"/>
      <c r="BF630" s="10"/>
      <c r="BG630" s="10"/>
      <c r="BH630" s="10"/>
      <c r="BI630" s="10"/>
      <c r="BJ630" s="10"/>
      <c r="BK630" s="10"/>
      <c r="BL630" s="10"/>
      <c r="BM630" s="10"/>
      <c r="BN630" s="10"/>
      <c r="BO630" s="10"/>
      <c r="BP630" s="10"/>
      <c r="BQ630" s="10"/>
      <c r="BR630" s="10"/>
      <c r="BS630" s="10"/>
      <c r="BT630" s="10"/>
      <c r="BU630" s="10"/>
      <c r="BV630" s="10"/>
      <c r="BW630" s="10"/>
      <c r="BX630" s="10"/>
      <c r="BY630" s="10"/>
      <c r="BZ630" s="10"/>
      <c r="CA630" s="10"/>
      <c r="CB630" s="10"/>
      <c r="CC630" s="10"/>
      <c r="CD630" s="10"/>
      <c r="CE630" s="10"/>
      <c r="CF630" s="10"/>
      <c r="CG630" s="10"/>
      <c r="CH630" s="10"/>
      <c r="CI630" s="10"/>
      <c r="CJ630" s="10"/>
      <c r="CK630" s="10"/>
      <c r="CL630" s="10"/>
      <c r="CM630" s="10"/>
      <c r="CN630" s="10"/>
      <c r="CO630" s="10"/>
      <c r="CP630" s="10"/>
      <c r="CQ630" s="10"/>
      <c r="CR630" s="10"/>
      <c r="CS630" s="10"/>
      <c r="CT630" s="10"/>
      <c r="CU630" s="10"/>
      <c r="CV630" s="10"/>
      <c r="CW630" s="10"/>
      <c r="CX630" s="10"/>
      <c r="CY630" s="10"/>
      <c r="CZ630" s="10"/>
      <c r="DA630" s="10"/>
      <c r="DB630" s="10"/>
      <c r="DC630" s="10"/>
      <c r="DD630" s="10"/>
      <c r="DE630" s="10"/>
      <c r="DF630" s="10"/>
      <c r="DG630" s="10"/>
      <c r="DH630" s="10"/>
      <c r="DI630" s="10"/>
      <c r="DJ630" s="10"/>
      <c r="DK630" s="10"/>
      <c r="DL630" s="10"/>
      <c r="DM630" s="10"/>
      <c r="DN630" s="10"/>
      <c r="DO630" s="10"/>
      <c r="DP630" s="10"/>
      <c r="DQ630" s="10"/>
      <c r="DR630" s="10"/>
      <c r="DS630" s="10"/>
      <c r="DT630" s="10"/>
      <c r="DU630" s="10"/>
      <c r="DV630" s="10"/>
      <c r="DW630" s="10"/>
      <c r="DX630" s="10"/>
      <c r="DY630" s="10"/>
      <c r="DZ630" s="10"/>
      <c r="EA630" s="10"/>
      <c r="EB630" s="10"/>
      <c r="EC630" s="10"/>
      <c r="ED630" s="10"/>
      <c r="EE630" s="10"/>
      <c r="EF630" s="10"/>
      <c r="EG630" s="10"/>
      <c r="EH630" s="10"/>
      <c r="EI630" s="10"/>
      <c r="EJ630" s="10"/>
      <c r="EK630" s="10"/>
      <c r="EL630" s="10"/>
      <c r="EM630" s="10"/>
      <c r="EN630" s="10"/>
      <c r="EO630" s="10"/>
      <c r="EP630" s="10"/>
      <c r="EQ630" s="10"/>
    </row>
    <row r="631" spans="1:147" ht="18.75">
      <c r="B631" s="14"/>
      <c r="C631" s="32"/>
      <c r="D631" s="33"/>
      <c r="E631" s="58" t="s">
        <v>3504</v>
      </c>
      <c r="G631" s="56" t="s">
        <v>3280</v>
      </c>
      <c r="H631" s="56" t="s">
        <v>3889</v>
      </c>
      <c r="I631" s="56" t="s">
        <v>723</v>
      </c>
      <c r="J631" s="93">
        <v>3308029</v>
      </c>
      <c r="K631" s="93"/>
      <c r="L631" s="56" t="s">
        <v>723</v>
      </c>
      <c r="M631" s="93">
        <v>78745</v>
      </c>
      <c r="N631" s="93">
        <v>54</v>
      </c>
      <c r="O631" s="100">
        <v>8.17</v>
      </c>
      <c r="P631" s="59">
        <v>39234</v>
      </c>
      <c r="Q631" s="59">
        <v>39517</v>
      </c>
      <c r="R631" s="94" t="s">
        <v>4365</v>
      </c>
      <c r="S631" s="94" t="s">
        <v>582</v>
      </c>
      <c r="T631" s="32" t="s">
        <v>583</v>
      </c>
      <c r="U631" s="32" t="s">
        <v>914</v>
      </c>
      <c r="V631" s="94" t="s">
        <v>2284</v>
      </c>
      <c r="X631" s="43"/>
      <c r="Y631" s="44"/>
      <c r="Z631" s="43"/>
      <c r="AA631" s="8"/>
      <c r="AB631" s="6"/>
      <c r="AC631" s="8"/>
      <c r="AD631" s="8"/>
      <c r="AE631" s="8"/>
      <c r="AF631" s="36"/>
      <c r="AG631" s="8"/>
      <c r="AH631" s="6"/>
      <c r="AI631" s="10"/>
      <c r="AJ631" s="10"/>
      <c r="AK631" s="10"/>
      <c r="AL631" s="6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  <c r="AW631" s="10"/>
      <c r="AX631" s="10"/>
      <c r="AY631" s="10"/>
      <c r="AZ631" s="10"/>
      <c r="BA631" s="10"/>
      <c r="BB631" s="10"/>
      <c r="BC631" s="10"/>
      <c r="BD631" s="10"/>
      <c r="BE631" s="10"/>
      <c r="BF631" s="10"/>
      <c r="BG631" s="10"/>
      <c r="BH631" s="10"/>
      <c r="BI631" s="10"/>
      <c r="BJ631" s="10"/>
      <c r="BK631" s="10"/>
      <c r="BL631" s="10"/>
      <c r="BM631" s="10"/>
      <c r="BN631" s="10"/>
      <c r="BO631" s="10"/>
      <c r="BP631" s="10"/>
      <c r="BQ631" s="10"/>
      <c r="BR631" s="10"/>
      <c r="BS631" s="10"/>
      <c r="BT631" s="10"/>
      <c r="BU631" s="10"/>
      <c r="BV631" s="10"/>
      <c r="BW631" s="10"/>
      <c r="BX631" s="10"/>
      <c r="BY631" s="10"/>
      <c r="BZ631" s="10"/>
      <c r="CA631" s="10"/>
      <c r="CB631" s="10"/>
      <c r="CC631" s="10"/>
      <c r="CD631" s="10"/>
      <c r="CE631" s="10"/>
      <c r="CF631" s="10"/>
      <c r="CG631" s="10"/>
      <c r="CH631" s="10"/>
      <c r="CI631" s="10"/>
      <c r="CJ631" s="10"/>
      <c r="CK631" s="10"/>
      <c r="CL631" s="10"/>
      <c r="CM631" s="10"/>
      <c r="CN631" s="10"/>
      <c r="CO631" s="10"/>
      <c r="CP631" s="10"/>
      <c r="CQ631" s="10"/>
      <c r="CR631" s="10"/>
      <c r="CS631" s="10"/>
      <c r="CT631" s="10"/>
      <c r="CU631" s="10"/>
      <c r="CV631" s="10"/>
      <c r="CW631" s="10"/>
      <c r="CX631" s="10"/>
      <c r="CY631" s="10"/>
      <c r="CZ631" s="10"/>
      <c r="DA631" s="10"/>
      <c r="DB631" s="10"/>
      <c r="DC631" s="10"/>
      <c r="DD631" s="10"/>
      <c r="DE631" s="10"/>
      <c r="DF631" s="10"/>
      <c r="DG631" s="10"/>
      <c r="DH631" s="10"/>
      <c r="DI631" s="10"/>
      <c r="DJ631" s="10"/>
      <c r="DK631" s="10"/>
      <c r="DL631" s="10"/>
      <c r="DM631" s="10"/>
      <c r="DN631" s="10"/>
      <c r="DO631" s="10"/>
      <c r="DP631" s="10"/>
      <c r="DQ631" s="10"/>
      <c r="DR631" s="10"/>
      <c r="DS631" s="10"/>
      <c r="DT631" s="10"/>
      <c r="DU631" s="10"/>
      <c r="DV631" s="10"/>
      <c r="DW631" s="10"/>
      <c r="DX631" s="10"/>
      <c r="DY631" s="10"/>
      <c r="DZ631" s="10"/>
      <c r="EA631" s="10"/>
      <c r="EB631" s="10"/>
      <c r="EC631" s="10"/>
      <c r="ED631" s="10"/>
      <c r="EE631" s="10"/>
      <c r="EF631" s="10"/>
      <c r="EG631" s="10"/>
      <c r="EH631" s="10"/>
      <c r="EI631" s="10"/>
      <c r="EJ631" s="10"/>
      <c r="EK631" s="10"/>
      <c r="EL631" s="10"/>
      <c r="EM631" s="10"/>
      <c r="EN631" s="10"/>
      <c r="EO631" s="10"/>
      <c r="EP631" s="10"/>
      <c r="EQ631" s="10"/>
    </row>
    <row r="632" spans="1:147" ht="18.75">
      <c r="B632" s="14"/>
      <c r="C632" s="32"/>
      <c r="D632" s="33"/>
      <c r="E632" s="58" t="s">
        <v>2161</v>
      </c>
      <c r="G632" s="56" t="s">
        <v>4007</v>
      </c>
      <c r="H632" s="56" t="s">
        <v>2628</v>
      </c>
      <c r="I632" s="56" t="s">
        <v>1098</v>
      </c>
      <c r="J632" s="93">
        <v>3090635</v>
      </c>
      <c r="K632" s="93"/>
      <c r="L632" s="56" t="s">
        <v>1098</v>
      </c>
      <c r="M632" s="93">
        <v>78745</v>
      </c>
      <c r="N632" s="93">
        <v>163</v>
      </c>
      <c r="O632" s="100">
        <v>2.9</v>
      </c>
      <c r="P632" s="59">
        <v>39246</v>
      </c>
      <c r="Q632" s="59">
        <v>39667</v>
      </c>
      <c r="R632" s="94" t="s">
        <v>4365</v>
      </c>
      <c r="S632" s="94" t="s">
        <v>2562</v>
      </c>
      <c r="T632" s="32" t="s">
        <v>2758</v>
      </c>
      <c r="U632" s="94" t="s">
        <v>562</v>
      </c>
      <c r="V632" s="94" t="s">
        <v>2284</v>
      </c>
      <c r="X632" s="43"/>
      <c r="Y632" s="44"/>
      <c r="Z632" s="43"/>
      <c r="AA632" s="8"/>
      <c r="AB632" s="6"/>
      <c r="AC632" s="8"/>
      <c r="AD632" s="8"/>
      <c r="AE632" s="8"/>
      <c r="AF632" s="36"/>
      <c r="AG632" s="8"/>
      <c r="AH632" s="6"/>
      <c r="AI632" s="10"/>
      <c r="AJ632" s="10"/>
      <c r="AK632" s="10"/>
      <c r="AL632" s="6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  <c r="BA632" s="10"/>
      <c r="BB632" s="10"/>
      <c r="BC632" s="10"/>
      <c r="BD632" s="10"/>
      <c r="BE632" s="10"/>
      <c r="BF632" s="10"/>
      <c r="BG632" s="10"/>
      <c r="BH632" s="10"/>
      <c r="BI632" s="10"/>
      <c r="BJ632" s="10"/>
      <c r="BK632" s="10"/>
      <c r="BL632" s="10"/>
      <c r="BM632" s="10"/>
      <c r="BN632" s="10"/>
      <c r="BO632" s="10"/>
      <c r="BP632" s="10"/>
      <c r="BQ632" s="10"/>
      <c r="BR632" s="10"/>
      <c r="BS632" s="10"/>
      <c r="BT632" s="10"/>
      <c r="BU632" s="10"/>
      <c r="BV632" s="10"/>
      <c r="BW632" s="10"/>
      <c r="BX632" s="10"/>
      <c r="BY632" s="10"/>
      <c r="BZ632" s="10"/>
      <c r="CA632" s="10"/>
      <c r="CB632" s="10"/>
      <c r="CC632" s="10"/>
      <c r="CD632" s="10"/>
      <c r="CE632" s="10"/>
      <c r="CF632" s="10"/>
      <c r="CG632" s="10"/>
      <c r="CH632" s="10"/>
      <c r="CI632" s="10"/>
      <c r="CJ632" s="10"/>
      <c r="CK632" s="10"/>
      <c r="CL632" s="10"/>
      <c r="CM632" s="10"/>
      <c r="CN632" s="10"/>
      <c r="CO632" s="10"/>
      <c r="CP632" s="10"/>
      <c r="CQ632" s="10"/>
      <c r="CR632" s="10"/>
      <c r="CS632" s="10"/>
      <c r="CT632" s="10"/>
      <c r="CU632" s="10"/>
      <c r="CV632" s="10"/>
      <c r="CW632" s="10"/>
      <c r="CX632" s="10"/>
      <c r="CY632" s="10"/>
      <c r="CZ632" s="10"/>
      <c r="DA632" s="10"/>
      <c r="DB632" s="10"/>
      <c r="DC632" s="10"/>
      <c r="DD632" s="10"/>
      <c r="DE632" s="10"/>
      <c r="DF632" s="10"/>
      <c r="DG632" s="10"/>
      <c r="DH632" s="10"/>
      <c r="DI632" s="10"/>
      <c r="DJ632" s="10"/>
      <c r="DK632" s="10"/>
      <c r="DL632" s="10"/>
      <c r="DM632" s="10"/>
      <c r="DN632" s="10"/>
      <c r="DO632" s="10"/>
      <c r="DP632" s="10"/>
      <c r="DQ632" s="10"/>
      <c r="DR632" s="10"/>
      <c r="DS632" s="10"/>
      <c r="DT632" s="10"/>
      <c r="DU632" s="10"/>
      <c r="DV632" s="10"/>
      <c r="DW632" s="10"/>
      <c r="DX632" s="10"/>
      <c r="DY632" s="10"/>
      <c r="DZ632" s="10"/>
      <c r="EA632" s="10"/>
      <c r="EB632" s="10"/>
      <c r="EC632" s="10"/>
      <c r="ED632" s="10"/>
      <c r="EE632" s="10"/>
      <c r="EF632" s="10"/>
      <c r="EG632" s="10"/>
      <c r="EH632" s="10"/>
      <c r="EI632" s="10"/>
      <c r="EJ632" s="10"/>
      <c r="EK632" s="10"/>
      <c r="EL632" s="10"/>
      <c r="EM632" s="10"/>
      <c r="EN632" s="10"/>
      <c r="EO632" s="10"/>
      <c r="EP632" s="10"/>
      <c r="EQ632" s="10"/>
    </row>
    <row r="633" spans="1:147" ht="18.75">
      <c r="B633" s="14"/>
      <c r="C633" s="32"/>
      <c r="D633" s="33"/>
      <c r="E633" s="132">
        <v>10842536</v>
      </c>
      <c r="F633" s="14"/>
      <c r="G633" s="133" t="s">
        <v>4606</v>
      </c>
      <c r="H633" s="133" t="s">
        <v>4687</v>
      </c>
      <c r="I633" s="133" t="s">
        <v>4605</v>
      </c>
      <c r="J633" s="134">
        <v>3090635</v>
      </c>
      <c r="K633" s="14"/>
      <c r="M633" s="134" t="s">
        <v>3958</v>
      </c>
      <c r="N633" s="32">
        <v>217</v>
      </c>
      <c r="O633" s="136">
        <v>2.69</v>
      </c>
      <c r="P633" s="135">
        <v>41194</v>
      </c>
      <c r="R633" s="32" t="s">
        <v>263</v>
      </c>
      <c r="S633" s="134" t="s">
        <v>4662</v>
      </c>
      <c r="T633" s="134" t="s">
        <v>4661</v>
      </c>
      <c r="U633" s="32" t="s">
        <v>915</v>
      </c>
      <c r="V633" s="32" t="s">
        <v>4713</v>
      </c>
      <c r="X633" s="43"/>
      <c r="Y633" s="44"/>
      <c r="Z633" s="43"/>
      <c r="AA633" s="8"/>
      <c r="AB633" s="6"/>
      <c r="AC633" s="8"/>
      <c r="AD633" s="8"/>
      <c r="AE633" s="8"/>
      <c r="AF633" s="36"/>
      <c r="AG633" s="8"/>
      <c r="AH633" s="6"/>
      <c r="AI633" s="10"/>
      <c r="AJ633" s="10"/>
      <c r="AK633" s="10"/>
      <c r="AL633" s="6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  <c r="BA633" s="10"/>
      <c r="BB633" s="10"/>
      <c r="BC633" s="10"/>
      <c r="BD633" s="10"/>
      <c r="BE633" s="10"/>
      <c r="BF633" s="10"/>
      <c r="BG633" s="10"/>
      <c r="BH633" s="10"/>
      <c r="BI633" s="10"/>
      <c r="BJ633" s="10"/>
      <c r="BK633" s="10"/>
      <c r="BL633" s="10"/>
      <c r="BM633" s="10"/>
      <c r="BN633" s="10"/>
      <c r="BO633" s="10"/>
      <c r="BP633" s="10"/>
      <c r="BQ633" s="10"/>
      <c r="BR633" s="10"/>
      <c r="BS633" s="10"/>
      <c r="BT633" s="10"/>
      <c r="BU633" s="10"/>
      <c r="BV633" s="10"/>
      <c r="BW633" s="10"/>
      <c r="BX633" s="10"/>
      <c r="BY633" s="10"/>
      <c r="BZ633" s="10"/>
      <c r="CA633" s="10"/>
      <c r="CB633" s="10"/>
      <c r="CC633" s="10"/>
      <c r="CD633" s="10"/>
      <c r="CE633" s="10"/>
      <c r="CF633" s="10"/>
      <c r="CG633" s="10"/>
      <c r="CH633" s="10"/>
      <c r="CI633" s="10"/>
      <c r="CJ633" s="10"/>
      <c r="CK633" s="10"/>
      <c r="CL633" s="10"/>
      <c r="CM633" s="10"/>
      <c r="CN633" s="10"/>
      <c r="CO633" s="10"/>
      <c r="CP633" s="10"/>
      <c r="CQ633" s="10"/>
      <c r="CR633" s="10"/>
      <c r="CS633" s="10"/>
      <c r="CT633" s="10"/>
      <c r="CU633" s="10"/>
      <c r="CV633" s="10"/>
      <c r="CW633" s="10"/>
      <c r="CX633" s="10"/>
      <c r="CY633" s="10"/>
      <c r="CZ633" s="10"/>
      <c r="DA633" s="10"/>
      <c r="DB633" s="10"/>
      <c r="DC633" s="10"/>
      <c r="DD633" s="10"/>
      <c r="DE633" s="10"/>
      <c r="DF633" s="10"/>
      <c r="DG633" s="10"/>
      <c r="DH633" s="10"/>
      <c r="DI633" s="10"/>
      <c r="DJ633" s="10"/>
      <c r="DK633" s="10"/>
      <c r="DL633" s="10"/>
      <c r="DM633" s="10"/>
      <c r="DN633" s="10"/>
      <c r="DO633" s="10"/>
      <c r="DP633" s="10"/>
      <c r="DQ633" s="10"/>
      <c r="DR633" s="10"/>
      <c r="DS633" s="10"/>
      <c r="DT633" s="10"/>
      <c r="DU633" s="10"/>
      <c r="DV633" s="10"/>
      <c r="DW633" s="10"/>
      <c r="DX633" s="10"/>
      <c r="DY633" s="10"/>
      <c r="DZ633" s="10"/>
      <c r="EA633" s="10"/>
      <c r="EB633" s="10"/>
      <c r="EC633" s="10"/>
      <c r="ED633" s="10"/>
      <c r="EE633" s="10"/>
      <c r="EF633" s="10"/>
      <c r="EG633" s="10"/>
      <c r="EH633" s="10"/>
      <c r="EI633" s="10"/>
      <c r="EJ633" s="10"/>
      <c r="EK633" s="10"/>
      <c r="EL633" s="10"/>
      <c r="EM633" s="10"/>
      <c r="EN633" s="10"/>
      <c r="EO633" s="10"/>
      <c r="EP633" s="10"/>
      <c r="EQ633" s="10"/>
    </row>
    <row r="634" spans="1:147" ht="18.75">
      <c r="B634" s="14"/>
      <c r="C634" s="32"/>
      <c r="D634" s="33"/>
      <c r="E634" s="33">
        <v>122355</v>
      </c>
      <c r="G634" s="14" t="s">
        <v>3122</v>
      </c>
      <c r="H634" s="14" t="s">
        <v>3025</v>
      </c>
      <c r="I634" s="14" t="s">
        <v>3332</v>
      </c>
      <c r="L634" s="14" t="s">
        <v>1901</v>
      </c>
      <c r="M634" s="32">
        <v>78748</v>
      </c>
      <c r="N634" s="41">
        <v>192</v>
      </c>
      <c r="O634" s="53">
        <v>9.69</v>
      </c>
      <c r="P634" s="31">
        <v>36594</v>
      </c>
      <c r="Q634" s="31">
        <v>36987</v>
      </c>
      <c r="R634" s="31"/>
      <c r="S634" s="32" t="s">
        <v>3123</v>
      </c>
      <c r="T634" s="32" t="s">
        <v>3124</v>
      </c>
      <c r="U634" s="32" t="s">
        <v>2780</v>
      </c>
      <c r="V634" s="32" t="s">
        <v>3002</v>
      </c>
      <c r="X634" s="43"/>
      <c r="Y634" s="44"/>
      <c r="Z634" s="43"/>
      <c r="AA634" s="8"/>
      <c r="AB634" s="6"/>
      <c r="AC634" s="8"/>
      <c r="AD634" s="8"/>
      <c r="AE634" s="8"/>
      <c r="AF634" s="36"/>
      <c r="AG634" s="8"/>
      <c r="AH634" s="6"/>
      <c r="AI634" s="10"/>
      <c r="AJ634" s="10"/>
      <c r="AK634" s="10"/>
      <c r="AL634" s="6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10"/>
      <c r="AX634" s="10"/>
      <c r="AY634" s="10"/>
      <c r="AZ634" s="10"/>
      <c r="BA634" s="10"/>
      <c r="BB634" s="10"/>
      <c r="BC634" s="10"/>
      <c r="BD634" s="10"/>
      <c r="BE634" s="10"/>
      <c r="BF634" s="10"/>
      <c r="BG634" s="10"/>
      <c r="BH634" s="10"/>
      <c r="BI634" s="10"/>
      <c r="BJ634" s="10"/>
      <c r="BK634" s="10"/>
      <c r="BL634" s="10"/>
      <c r="BM634" s="10"/>
      <c r="BN634" s="10"/>
      <c r="BO634" s="10"/>
      <c r="BP634" s="10"/>
      <c r="BQ634" s="10"/>
      <c r="BR634" s="10"/>
      <c r="BS634" s="10"/>
      <c r="BT634" s="10"/>
      <c r="BU634" s="10"/>
      <c r="BV634" s="10"/>
      <c r="BW634" s="10"/>
      <c r="BX634" s="10"/>
      <c r="BY634" s="10"/>
      <c r="BZ634" s="10"/>
      <c r="CA634" s="10"/>
      <c r="CB634" s="10"/>
      <c r="CC634" s="10"/>
      <c r="CD634" s="10"/>
      <c r="CE634" s="10"/>
      <c r="CF634" s="10"/>
      <c r="CG634" s="10"/>
      <c r="CH634" s="10"/>
      <c r="CI634" s="10"/>
      <c r="CJ634" s="10"/>
      <c r="CK634" s="10"/>
      <c r="CL634" s="10"/>
      <c r="CM634" s="10"/>
      <c r="CN634" s="10"/>
      <c r="CO634" s="10"/>
      <c r="CP634" s="10"/>
      <c r="CQ634" s="10"/>
      <c r="CR634" s="10"/>
      <c r="CS634" s="10"/>
      <c r="CT634" s="10"/>
      <c r="CU634" s="10"/>
      <c r="CV634" s="10"/>
      <c r="CW634" s="10"/>
      <c r="CX634" s="10"/>
      <c r="CY634" s="10"/>
      <c r="CZ634" s="10"/>
      <c r="DA634" s="10"/>
      <c r="DB634" s="10"/>
      <c r="DC634" s="10"/>
      <c r="DD634" s="10"/>
      <c r="DE634" s="10"/>
      <c r="DF634" s="10"/>
      <c r="DG634" s="10"/>
      <c r="DH634" s="10"/>
      <c r="DI634" s="10"/>
      <c r="DJ634" s="10"/>
      <c r="DK634" s="10"/>
      <c r="DL634" s="10"/>
      <c r="DM634" s="10"/>
      <c r="DN634" s="10"/>
      <c r="DO634" s="10"/>
      <c r="DP634" s="10"/>
      <c r="DQ634" s="10"/>
      <c r="DR634" s="10"/>
      <c r="DS634" s="10"/>
      <c r="DT634" s="10"/>
      <c r="DU634" s="10"/>
      <c r="DV634" s="10"/>
      <c r="DW634" s="10"/>
      <c r="DX634" s="10"/>
      <c r="DY634" s="10"/>
      <c r="DZ634" s="10"/>
      <c r="EA634" s="10"/>
      <c r="EB634" s="10"/>
      <c r="EC634" s="10"/>
      <c r="ED634" s="10"/>
      <c r="EE634" s="10"/>
      <c r="EF634" s="10"/>
      <c r="EG634" s="10"/>
      <c r="EH634" s="10"/>
      <c r="EI634" s="10"/>
      <c r="EJ634" s="10"/>
      <c r="EK634" s="10"/>
      <c r="EL634" s="10"/>
      <c r="EM634" s="10"/>
      <c r="EN634" s="10"/>
      <c r="EO634" s="10"/>
      <c r="EP634" s="10"/>
      <c r="EQ634" s="10"/>
    </row>
    <row r="635" spans="1:147" ht="18.75">
      <c r="B635" s="132"/>
      <c r="C635" s="32"/>
      <c r="D635" s="33"/>
      <c r="E635" s="132">
        <v>10646634</v>
      </c>
      <c r="F635" s="14"/>
      <c r="G635" s="133" t="s">
        <v>3993</v>
      </c>
      <c r="H635" s="133" t="s">
        <v>3991</v>
      </c>
      <c r="I635" s="133" t="s">
        <v>3992</v>
      </c>
      <c r="J635" s="134">
        <v>3528558</v>
      </c>
      <c r="K635" s="14"/>
      <c r="M635" s="134" t="s">
        <v>554</v>
      </c>
      <c r="N635" s="32">
        <v>77</v>
      </c>
      <c r="O635" s="122">
        <v>10.66</v>
      </c>
      <c r="P635" s="135">
        <v>40788</v>
      </c>
      <c r="Q635" s="135">
        <v>40973</v>
      </c>
      <c r="R635" s="32" t="s">
        <v>263</v>
      </c>
      <c r="S635" s="134" t="s">
        <v>2155</v>
      </c>
      <c r="T635" s="134" t="s">
        <v>2355</v>
      </c>
      <c r="U635" s="32" t="s">
        <v>178</v>
      </c>
      <c r="V635" s="32" t="s">
        <v>3140</v>
      </c>
      <c r="X635" s="43"/>
      <c r="Y635" s="44"/>
      <c r="Z635" s="43"/>
      <c r="AA635" s="8"/>
      <c r="AB635" s="6"/>
      <c r="AC635" s="8"/>
      <c r="AD635" s="8"/>
      <c r="AE635" s="8"/>
      <c r="AF635" s="36"/>
      <c r="AG635" s="8"/>
      <c r="AH635" s="6"/>
      <c r="AI635" s="10"/>
      <c r="AJ635" s="10"/>
      <c r="AK635" s="10"/>
      <c r="AL635" s="6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10"/>
      <c r="AX635" s="10"/>
      <c r="AY635" s="10"/>
      <c r="AZ635" s="10"/>
      <c r="BA635" s="10"/>
      <c r="BB635" s="10"/>
      <c r="BC635" s="10"/>
      <c r="BD635" s="10"/>
      <c r="BE635" s="10"/>
      <c r="BF635" s="10"/>
      <c r="BG635" s="10"/>
      <c r="BH635" s="10"/>
      <c r="BI635" s="10"/>
      <c r="BJ635" s="10"/>
      <c r="BK635" s="10"/>
      <c r="BL635" s="10"/>
      <c r="BM635" s="10"/>
      <c r="BN635" s="10"/>
      <c r="BO635" s="10"/>
      <c r="BP635" s="10"/>
      <c r="BQ635" s="10"/>
      <c r="BR635" s="10"/>
      <c r="BS635" s="10"/>
      <c r="BT635" s="10"/>
      <c r="BU635" s="10"/>
      <c r="BV635" s="10"/>
      <c r="BW635" s="10"/>
      <c r="BX635" s="10"/>
      <c r="BY635" s="10"/>
      <c r="BZ635" s="10"/>
      <c r="CA635" s="10"/>
      <c r="CB635" s="10"/>
      <c r="CC635" s="10"/>
      <c r="CD635" s="10"/>
      <c r="CE635" s="10"/>
      <c r="CF635" s="10"/>
      <c r="CG635" s="10"/>
      <c r="CH635" s="10"/>
      <c r="CI635" s="10"/>
      <c r="CJ635" s="10"/>
      <c r="CK635" s="10"/>
      <c r="CL635" s="10"/>
      <c r="CM635" s="10"/>
      <c r="CN635" s="10"/>
      <c r="CO635" s="10"/>
      <c r="CP635" s="10"/>
      <c r="CQ635" s="10"/>
      <c r="CR635" s="10"/>
      <c r="CS635" s="10"/>
      <c r="CT635" s="10"/>
      <c r="CU635" s="10"/>
      <c r="CV635" s="10"/>
      <c r="CW635" s="10"/>
      <c r="CX635" s="10"/>
      <c r="CY635" s="10"/>
      <c r="CZ635" s="10"/>
      <c r="DA635" s="10"/>
      <c r="DB635" s="10"/>
      <c r="DC635" s="10"/>
      <c r="DD635" s="10"/>
      <c r="DE635" s="10"/>
      <c r="DF635" s="10"/>
      <c r="DG635" s="10"/>
      <c r="DH635" s="10"/>
      <c r="DI635" s="10"/>
      <c r="DJ635" s="10"/>
      <c r="DK635" s="10"/>
      <c r="DL635" s="10"/>
      <c r="DM635" s="10"/>
      <c r="DN635" s="10"/>
      <c r="DO635" s="10"/>
      <c r="DP635" s="10"/>
      <c r="DQ635" s="10"/>
      <c r="DR635" s="10"/>
      <c r="DS635" s="10"/>
      <c r="DT635" s="10"/>
      <c r="DU635" s="10"/>
      <c r="DV635" s="10"/>
      <c r="DW635" s="10"/>
      <c r="DX635" s="10"/>
      <c r="DY635" s="10"/>
      <c r="DZ635" s="10"/>
      <c r="EA635" s="10"/>
      <c r="EB635" s="10"/>
      <c r="EC635" s="10"/>
      <c r="ED635" s="10"/>
      <c r="EE635" s="10"/>
      <c r="EF635" s="10"/>
      <c r="EG635" s="10"/>
      <c r="EH635" s="10"/>
      <c r="EI635" s="10"/>
      <c r="EJ635" s="10"/>
      <c r="EK635" s="10"/>
      <c r="EL635" s="10"/>
      <c r="EM635" s="10"/>
      <c r="EN635" s="10"/>
      <c r="EO635" s="10"/>
      <c r="EP635" s="10"/>
      <c r="EQ635" s="10"/>
    </row>
    <row r="636" spans="1:147" ht="18.75">
      <c r="B636" s="14"/>
      <c r="C636" s="32"/>
      <c r="D636" s="33"/>
      <c r="E636" s="33">
        <v>152775</v>
      </c>
      <c r="G636" s="14" t="s">
        <v>1233</v>
      </c>
      <c r="H636" s="14" t="s">
        <v>4274</v>
      </c>
      <c r="I636" s="14" t="s">
        <v>1504</v>
      </c>
      <c r="L636" s="14" t="s">
        <v>2115</v>
      </c>
      <c r="M636" s="32">
        <v>78735</v>
      </c>
      <c r="N636" s="41">
        <v>160</v>
      </c>
      <c r="O636" s="53">
        <v>27.89</v>
      </c>
      <c r="P636" s="31">
        <v>36689</v>
      </c>
      <c r="Q636" s="31">
        <v>36805</v>
      </c>
      <c r="R636" s="31"/>
      <c r="S636" s="32" t="s">
        <v>1234</v>
      </c>
      <c r="T636" s="32" t="s">
        <v>4268</v>
      </c>
      <c r="U636" s="32" t="s">
        <v>3338</v>
      </c>
      <c r="V636" s="32" t="s">
        <v>4271</v>
      </c>
      <c r="X636" s="43"/>
      <c r="Y636" s="17"/>
      <c r="Z636" s="43"/>
      <c r="AA636" s="8"/>
      <c r="AB636" s="6"/>
      <c r="AC636" s="8"/>
      <c r="AD636" s="8"/>
      <c r="AE636" s="8"/>
      <c r="AF636" s="36"/>
      <c r="AG636" s="8"/>
      <c r="AH636" s="6"/>
      <c r="AI636" s="10"/>
      <c r="AJ636" s="10"/>
      <c r="AK636" s="10"/>
      <c r="AL636" s="6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  <c r="AW636" s="10"/>
      <c r="AX636" s="10"/>
      <c r="AY636" s="10"/>
      <c r="AZ636" s="10"/>
      <c r="BA636" s="10"/>
      <c r="BB636" s="10"/>
      <c r="BC636" s="10"/>
      <c r="BD636" s="10"/>
      <c r="BE636" s="10"/>
      <c r="BF636" s="10"/>
      <c r="BG636" s="10"/>
      <c r="BH636" s="10"/>
      <c r="BI636" s="10"/>
      <c r="BJ636" s="10"/>
      <c r="BK636" s="10"/>
      <c r="BL636" s="10"/>
      <c r="BM636" s="10"/>
      <c r="BN636" s="10"/>
      <c r="BO636" s="10"/>
      <c r="BP636" s="10"/>
      <c r="BQ636" s="10"/>
      <c r="BR636" s="10"/>
      <c r="BS636" s="10"/>
      <c r="BT636" s="10"/>
      <c r="BU636" s="10"/>
      <c r="BV636" s="10"/>
      <c r="BW636" s="10"/>
      <c r="BX636" s="10"/>
      <c r="BY636" s="10"/>
      <c r="BZ636" s="10"/>
      <c r="CA636" s="10"/>
      <c r="CB636" s="10"/>
      <c r="CC636" s="10"/>
      <c r="CD636" s="10"/>
      <c r="CE636" s="10"/>
      <c r="CF636" s="10"/>
      <c r="CG636" s="10"/>
      <c r="CH636" s="10"/>
      <c r="CI636" s="10"/>
      <c r="CJ636" s="10"/>
      <c r="CK636" s="10"/>
      <c r="CL636" s="10"/>
      <c r="CM636" s="10"/>
      <c r="CN636" s="10"/>
      <c r="CO636" s="10"/>
      <c r="CP636" s="10"/>
      <c r="CQ636" s="10"/>
      <c r="CR636" s="10"/>
      <c r="CS636" s="10"/>
      <c r="CT636" s="10"/>
      <c r="CU636" s="10"/>
      <c r="CV636" s="10"/>
      <c r="CW636" s="10"/>
      <c r="CX636" s="10"/>
      <c r="CY636" s="10"/>
      <c r="CZ636" s="10"/>
      <c r="DA636" s="10"/>
      <c r="DB636" s="10"/>
      <c r="DC636" s="10"/>
      <c r="DD636" s="10"/>
      <c r="DE636" s="10"/>
      <c r="DF636" s="10"/>
      <c r="DG636" s="10"/>
      <c r="DH636" s="10"/>
      <c r="DI636" s="10"/>
      <c r="DJ636" s="10"/>
      <c r="DK636" s="10"/>
      <c r="DL636" s="10"/>
      <c r="DM636" s="10"/>
      <c r="DN636" s="10"/>
      <c r="DO636" s="10"/>
      <c r="DP636" s="10"/>
      <c r="DQ636" s="10"/>
      <c r="DR636" s="10"/>
      <c r="DS636" s="10"/>
      <c r="DT636" s="10"/>
      <c r="DU636" s="10"/>
      <c r="DV636" s="10"/>
      <c r="DW636" s="10"/>
      <c r="DX636" s="10"/>
      <c r="DY636" s="10"/>
      <c r="DZ636" s="10"/>
      <c r="EA636" s="10"/>
      <c r="EB636" s="10"/>
      <c r="EC636" s="10"/>
      <c r="ED636" s="10"/>
      <c r="EE636" s="10"/>
      <c r="EF636" s="10"/>
      <c r="EG636" s="10"/>
      <c r="EH636" s="10"/>
      <c r="EI636" s="10"/>
      <c r="EJ636" s="10"/>
      <c r="EK636" s="10"/>
      <c r="EL636" s="10"/>
      <c r="EM636" s="10"/>
      <c r="EN636" s="10"/>
      <c r="EO636" s="10"/>
      <c r="EP636" s="10"/>
      <c r="EQ636" s="10"/>
    </row>
    <row r="637" spans="1:147" ht="18.75">
      <c r="B637" s="14"/>
      <c r="C637" s="32"/>
      <c r="D637" s="33"/>
      <c r="E637" s="33">
        <v>272240</v>
      </c>
      <c r="G637" s="14" t="s">
        <v>989</v>
      </c>
      <c r="H637" s="14" t="s">
        <v>990</v>
      </c>
      <c r="I637" s="14" t="s">
        <v>991</v>
      </c>
      <c r="J637" s="32">
        <v>813866</v>
      </c>
      <c r="L637" s="14" t="s">
        <v>1742</v>
      </c>
      <c r="M637" s="32">
        <v>78704</v>
      </c>
      <c r="N637" s="41">
        <v>52</v>
      </c>
      <c r="O637" s="53">
        <v>2.14</v>
      </c>
      <c r="P637" s="59">
        <v>38553</v>
      </c>
      <c r="Q637" s="59">
        <v>38757</v>
      </c>
      <c r="R637" s="32" t="s">
        <v>1036</v>
      </c>
      <c r="S637" s="32" t="s">
        <v>1743</v>
      </c>
      <c r="T637" s="32" t="s">
        <v>1744</v>
      </c>
      <c r="U637" s="32" t="s">
        <v>178</v>
      </c>
      <c r="V637" s="32" t="s">
        <v>738</v>
      </c>
      <c r="X637" s="43"/>
      <c r="Y637" s="44"/>
      <c r="Z637" s="43"/>
      <c r="AA637" s="8"/>
      <c r="AB637" s="6"/>
      <c r="AC637" s="8"/>
      <c r="AD637" s="8"/>
      <c r="AE637" s="8"/>
      <c r="AF637" s="36"/>
      <c r="AG637" s="8"/>
      <c r="AH637" s="6"/>
      <c r="AI637" s="10"/>
      <c r="AJ637" s="10"/>
      <c r="AK637" s="10"/>
      <c r="AL637" s="6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/>
      <c r="AW637" s="10"/>
      <c r="AX637" s="10"/>
      <c r="AY637" s="10"/>
      <c r="AZ637" s="10"/>
      <c r="BA637" s="10"/>
      <c r="BB637" s="10"/>
      <c r="BC637" s="10"/>
      <c r="BD637" s="10"/>
      <c r="BE637" s="10"/>
      <c r="BF637" s="10"/>
      <c r="BG637" s="10"/>
      <c r="BH637" s="10"/>
      <c r="BI637" s="10"/>
      <c r="BJ637" s="10"/>
      <c r="BK637" s="10"/>
      <c r="BL637" s="10"/>
      <c r="BM637" s="10"/>
      <c r="BN637" s="10"/>
      <c r="BO637" s="10"/>
      <c r="BP637" s="10"/>
      <c r="BQ637" s="10"/>
      <c r="BR637" s="10"/>
      <c r="BS637" s="10"/>
      <c r="BT637" s="10"/>
      <c r="BU637" s="10"/>
      <c r="BV637" s="10"/>
      <c r="BW637" s="10"/>
      <c r="BX637" s="10"/>
      <c r="BY637" s="10"/>
      <c r="BZ637" s="10"/>
      <c r="CA637" s="10"/>
      <c r="CB637" s="10"/>
      <c r="CC637" s="10"/>
      <c r="CD637" s="10"/>
      <c r="CE637" s="10"/>
      <c r="CF637" s="10"/>
      <c r="CG637" s="10"/>
      <c r="CH637" s="10"/>
      <c r="CI637" s="10"/>
      <c r="CJ637" s="10"/>
      <c r="CK637" s="10"/>
      <c r="CL637" s="10"/>
      <c r="CM637" s="10"/>
      <c r="CN637" s="10"/>
      <c r="CO637" s="10"/>
      <c r="CP637" s="10"/>
      <c r="CQ637" s="10"/>
      <c r="CR637" s="10"/>
      <c r="CS637" s="10"/>
      <c r="CT637" s="10"/>
      <c r="CU637" s="10"/>
      <c r="CV637" s="10"/>
      <c r="CW637" s="10"/>
      <c r="CX637" s="10"/>
      <c r="CY637" s="10"/>
      <c r="CZ637" s="10"/>
      <c r="DA637" s="10"/>
      <c r="DB637" s="10"/>
      <c r="DC637" s="10"/>
      <c r="DD637" s="10"/>
      <c r="DE637" s="10"/>
      <c r="DF637" s="10"/>
      <c r="DG637" s="10"/>
      <c r="DH637" s="10"/>
      <c r="DI637" s="10"/>
      <c r="DJ637" s="10"/>
      <c r="DK637" s="10"/>
      <c r="DL637" s="10"/>
      <c r="DM637" s="10"/>
      <c r="DN637" s="10"/>
      <c r="DO637" s="10"/>
      <c r="DP637" s="10"/>
      <c r="DQ637" s="10"/>
      <c r="DR637" s="10"/>
      <c r="DS637" s="10"/>
      <c r="DT637" s="10"/>
      <c r="DU637" s="10"/>
      <c r="DV637" s="10"/>
      <c r="DW637" s="10"/>
      <c r="DX637" s="10"/>
      <c r="DY637" s="10"/>
      <c r="DZ637" s="10"/>
      <c r="EA637" s="10"/>
      <c r="EB637" s="10"/>
      <c r="EC637" s="10"/>
      <c r="ED637" s="10"/>
      <c r="EE637" s="10"/>
      <c r="EF637" s="10"/>
      <c r="EG637" s="10"/>
      <c r="EH637" s="10"/>
      <c r="EI637" s="10"/>
      <c r="EJ637" s="10"/>
      <c r="EK637" s="10"/>
      <c r="EL637" s="10"/>
      <c r="EM637" s="10"/>
      <c r="EN637" s="10"/>
      <c r="EO637" s="10"/>
      <c r="EP637" s="10"/>
      <c r="EQ637" s="10"/>
    </row>
    <row r="638" spans="1:147" ht="18.75">
      <c r="B638" s="33"/>
      <c r="C638" s="32"/>
      <c r="E638" s="132">
        <v>10646060</v>
      </c>
      <c r="F638" s="14"/>
      <c r="G638" s="133" t="s">
        <v>2135</v>
      </c>
      <c r="H638" s="133" t="s">
        <v>2133</v>
      </c>
      <c r="I638" s="133" t="s">
        <v>2134</v>
      </c>
      <c r="J638" s="134">
        <v>3503482</v>
      </c>
      <c r="K638" s="14"/>
      <c r="M638" s="134" t="s">
        <v>3961</v>
      </c>
      <c r="N638" s="32">
        <v>342</v>
      </c>
      <c r="O638" s="122">
        <v>22.99</v>
      </c>
      <c r="P638" s="135">
        <v>40787</v>
      </c>
      <c r="Q638" s="135">
        <v>41058</v>
      </c>
      <c r="R638" s="32" t="s">
        <v>4365</v>
      </c>
      <c r="S638" s="134" t="s">
        <v>2164</v>
      </c>
      <c r="T638" s="134" t="s">
        <v>2145</v>
      </c>
      <c r="U638" s="32" t="s">
        <v>178</v>
      </c>
      <c r="V638" s="32" t="s">
        <v>3140</v>
      </c>
      <c r="X638" s="43"/>
      <c r="Y638" s="44"/>
      <c r="Z638" s="43"/>
      <c r="AA638" s="8"/>
      <c r="AB638" s="6"/>
      <c r="AC638" s="8"/>
      <c r="AD638" s="8"/>
      <c r="AE638" s="8"/>
      <c r="AF638" s="36"/>
      <c r="AG638" s="8"/>
      <c r="AH638" s="6"/>
      <c r="AI638" s="10"/>
      <c r="AJ638" s="10"/>
      <c r="AK638" s="10"/>
      <c r="AL638" s="6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  <c r="BA638" s="10"/>
      <c r="BB638" s="10"/>
      <c r="BC638" s="10"/>
      <c r="BD638" s="10"/>
      <c r="BE638" s="10"/>
      <c r="BF638" s="10"/>
      <c r="BG638" s="10"/>
      <c r="BH638" s="10"/>
      <c r="BI638" s="10"/>
      <c r="BJ638" s="10"/>
      <c r="BK638" s="10"/>
      <c r="BL638" s="10"/>
      <c r="BM638" s="10"/>
      <c r="BN638" s="10"/>
      <c r="BO638" s="10"/>
      <c r="BP638" s="10"/>
      <c r="BQ638" s="10"/>
      <c r="BR638" s="10"/>
      <c r="BS638" s="10"/>
      <c r="BT638" s="10"/>
      <c r="BU638" s="10"/>
      <c r="BV638" s="10"/>
      <c r="BW638" s="10"/>
      <c r="BX638" s="10"/>
      <c r="BY638" s="10"/>
      <c r="BZ638" s="10"/>
      <c r="CA638" s="10"/>
      <c r="CB638" s="10"/>
      <c r="CC638" s="10"/>
      <c r="CD638" s="10"/>
      <c r="CE638" s="10"/>
      <c r="CF638" s="10"/>
      <c r="CG638" s="10"/>
      <c r="CH638" s="10"/>
      <c r="CI638" s="10"/>
      <c r="CJ638" s="10"/>
      <c r="CK638" s="10"/>
      <c r="CL638" s="10"/>
      <c r="CM638" s="10"/>
      <c r="CN638" s="10"/>
      <c r="CO638" s="10"/>
      <c r="CP638" s="10"/>
      <c r="CQ638" s="10"/>
      <c r="CR638" s="10"/>
      <c r="CS638" s="10"/>
      <c r="CT638" s="10"/>
      <c r="CU638" s="10"/>
      <c r="CV638" s="10"/>
      <c r="CW638" s="10"/>
      <c r="CX638" s="10"/>
      <c r="CY638" s="10"/>
      <c r="CZ638" s="10"/>
      <c r="DA638" s="10"/>
      <c r="DB638" s="10"/>
      <c r="DC638" s="10"/>
      <c r="DD638" s="10"/>
      <c r="DE638" s="10"/>
      <c r="DF638" s="10"/>
      <c r="DG638" s="10"/>
      <c r="DH638" s="10"/>
      <c r="DI638" s="10"/>
      <c r="DJ638" s="10"/>
      <c r="DK638" s="10"/>
      <c r="DL638" s="10"/>
      <c r="DM638" s="10"/>
      <c r="DN638" s="10"/>
      <c r="DO638" s="10"/>
      <c r="DP638" s="10"/>
      <c r="DQ638" s="10"/>
      <c r="DR638" s="10"/>
      <c r="DS638" s="10"/>
      <c r="DT638" s="10"/>
      <c r="DU638" s="10"/>
      <c r="DV638" s="10"/>
      <c r="DW638" s="10"/>
      <c r="DX638" s="10"/>
      <c r="DY638" s="10"/>
      <c r="DZ638" s="10"/>
      <c r="EA638" s="10"/>
      <c r="EB638" s="10"/>
      <c r="EC638" s="10"/>
      <c r="ED638" s="10"/>
      <c r="EE638" s="10"/>
      <c r="EF638" s="10"/>
      <c r="EG638" s="10"/>
      <c r="EH638" s="10"/>
      <c r="EI638" s="10"/>
      <c r="EJ638" s="10"/>
      <c r="EK638" s="10"/>
      <c r="EL638" s="10"/>
      <c r="EM638" s="10"/>
      <c r="EN638" s="10"/>
      <c r="EO638" s="10"/>
      <c r="EP638" s="10"/>
      <c r="EQ638" s="10"/>
    </row>
    <row r="639" spans="1:147" ht="18.75">
      <c r="B639" s="14"/>
      <c r="C639" s="32"/>
      <c r="D639" s="33"/>
      <c r="E639" s="60">
        <v>247122</v>
      </c>
      <c r="G639" s="56" t="s">
        <v>310</v>
      </c>
      <c r="H639" s="56" t="s">
        <v>311</v>
      </c>
      <c r="I639" s="56" t="s">
        <v>312</v>
      </c>
      <c r="J639" s="93">
        <v>250806</v>
      </c>
      <c r="K639" s="93"/>
      <c r="L639" s="14" t="s">
        <v>2328</v>
      </c>
      <c r="M639" s="73">
        <v>78751</v>
      </c>
      <c r="N639" s="32">
        <v>18</v>
      </c>
      <c r="O639" s="53">
        <v>0.5</v>
      </c>
      <c r="P639" s="59">
        <v>38363</v>
      </c>
      <c r="Q639" s="59">
        <v>38426</v>
      </c>
      <c r="R639" s="32" t="s">
        <v>2045</v>
      </c>
      <c r="S639" s="32" t="s">
        <v>313</v>
      </c>
      <c r="T639" s="86" t="s">
        <v>314</v>
      </c>
      <c r="U639" s="32" t="s">
        <v>178</v>
      </c>
      <c r="V639" s="32" t="s">
        <v>2473</v>
      </c>
      <c r="X639" s="43"/>
      <c r="Y639" s="44"/>
      <c r="Z639" s="43"/>
      <c r="AA639" s="8"/>
      <c r="AB639" s="6"/>
      <c r="AC639" s="8"/>
      <c r="AD639" s="8"/>
      <c r="AE639" s="8"/>
      <c r="AF639" s="36"/>
      <c r="AG639" s="8"/>
      <c r="AH639" s="6"/>
      <c r="AI639" s="10"/>
      <c r="AJ639" s="10"/>
      <c r="AK639" s="10"/>
      <c r="AL639" s="6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10"/>
      <c r="AX639" s="10"/>
      <c r="AY639" s="10"/>
      <c r="AZ639" s="10"/>
      <c r="BA639" s="10"/>
      <c r="BB639" s="10"/>
      <c r="BC639" s="10"/>
      <c r="BD639" s="10"/>
      <c r="BE639" s="10"/>
      <c r="BF639" s="10"/>
      <c r="BG639" s="10"/>
      <c r="BH639" s="10"/>
      <c r="BI639" s="10"/>
      <c r="BJ639" s="10"/>
      <c r="BK639" s="10"/>
      <c r="BL639" s="10"/>
      <c r="BM639" s="10"/>
      <c r="BN639" s="10"/>
      <c r="BO639" s="10"/>
      <c r="BP639" s="10"/>
      <c r="BQ639" s="10"/>
      <c r="BR639" s="10"/>
      <c r="BS639" s="10"/>
      <c r="BT639" s="10"/>
      <c r="BU639" s="10"/>
      <c r="BV639" s="10"/>
      <c r="BW639" s="10"/>
      <c r="BX639" s="10"/>
      <c r="BY639" s="10"/>
      <c r="BZ639" s="10"/>
      <c r="CA639" s="10"/>
      <c r="CB639" s="10"/>
      <c r="CC639" s="10"/>
      <c r="CD639" s="10"/>
      <c r="CE639" s="10"/>
      <c r="CF639" s="10"/>
      <c r="CG639" s="10"/>
      <c r="CH639" s="10"/>
      <c r="CI639" s="10"/>
      <c r="CJ639" s="10"/>
      <c r="CK639" s="10"/>
      <c r="CL639" s="10"/>
      <c r="CM639" s="10"/>
      <c r="CN639" s="10"/>
      <c r="CO639" s="10"/>
      <c r="CP639" s="10"/>
      <c r="CQ639" s="10"/>
      <c r="CR639" s="10"/>
      <c r="CS639" s="10"/>
      <c r="CT639" s="10"/>
      <c r="CU639" s="10"/>
      <c r="CV639" s="10"/>
      <c r="CW639" s="10"/>
      <c r="CX639" s="10"/>
      <c r="CY639" s="10"/>
      <c r="CZ639" s="10"/>
      <c r="DA639" s="10"/>
      <c r="DB639" s="10"/>
      <c r="DC639" s="10"/>
      <c r="DD639" s="10"/>
      <c r="DE639" s="10"/>
      <c r="DF639" s="10"/>
      <c r="DG639" s="10"/>
      <c r="DH639" s="10"/>
      <c r="DI639" s="10"/>
      <c r="DJ639" s="10"/>
      <c r="DK639" s="10"/>
      <c r="DL639" s="10"/>
      <c r="DM639" s="10"/>
      <c r="DN639" s="10"/>
      <c r="DO639" s="10"/>
      <c r="DP639" s="10"/>
      <c r="DQ639" s="10"/>
      <c r="DR639" s="10"/>
      <c r="DS639" s="10"/>
      <c r="DT639" s="10"/>
      <c r="DU639" s="10"/>
      <c r="DV639" s="10"/>
      <c r="DW639" s="10"/>
      <c r="DX639" s="10"/>
      <c r="DY639" s="10"/>
      <c r="DZ639" s="10"/>
      <c r="EA639" s="10"/>
      <c r="EB639" s="10"/>
      <c r="EC639" s="10"/>
      <c r="ED639" s="10"/>
      <c r="EE639" s="10"/>
      <c r="EF639" s="10"/>
      <c r="EG639" s="10"/>
      <c r="EH639" s="10"/>
      <c r="EI639" s="10"/>
      <c r="EJ639" s="10"/>
      <c r="EK639" s="10"/>
      <c r="EL639" s="10"/>
      <c r="EM639" s="10"/>
      <c r="EN639" s="10"/>
      <c r="EO639" s="10"/>
      <c r="EP639" s="10"/>
      <c r="EQ639" s="10"/>
    </row>
    <row r="640" spans="1:147" ht="20.25">
      <c r="B640" s="180"/>
      <c r="C640" s="133"/>
      <c r="D640" s="33"/>
      <c r="E640" s="60">
        <v>307814</v>
      </c>
      <c r="G640" s="60" t="s">
        <v>1480</v>
      </c>
      <c r="H640" s="60" t="s">
        <v>1564</v>
      </c>
      <c r="I640" s="60" t="s">
        <v>1481</v>
      </c>
      <c r="J640" s="93">
        <v>3275669</v>
      </c>
      <c r="K640" s="93"/>
      <c r="L640" s="60" t="s">
        <v>1481</v>
      </c>
      <c r="M640" s="93">
        <v>78705</v>
      </c>
      <c r="N640" s="93">
        <v>8</v>
      </c>
      <c r="O640" s="100">
        <v>0.44800000000000001</v>
      </c>
      <c r="P640" s="115">
        <v>39035</v>
      </c>
      <c r="Q640" s="115">
        <v>39240</v>
      </c>
      <c r="R640" s="93" t="s">
        <v>1562</v>
      </c>
      <c r="S640" s="93" t="s">
        <v>1563</v>
      </c>
      <c r="T640" s="93" t="s">
        <v>314</v>
      </c>
      <c r="U640" s="94" t="s">
        <v>3338</v>
      </c>
      <c r="V640" s="32" t="s">
        <v>4362</v>
      </c>
      <c r="X640" s="43"/>
      <c r="Y640" s="44"/>
      <c r="Z640" s="43"/>
      <c r="AA640" s="8"/>
      <c r="AB640" s="6"/>
      <c r="AC640" s="8"/>
      <c r="AD640" s="8"/>
      <c r="AE640" s="8"/>
      <c r="AF640" s="36"/>
      <c r="AG640" s="8"/>
      <c r="AH640" s="6"/>
      <c r="AI640" s="10"/>
      <c r="AJ640" s="10"/>
      <c r="AK640" s="10"/>
      <c r="AL640" s="6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10"/>
      <c r="AX640" s="10"/>
      <c r="AY640" s="10"/>
      <c r="AZ640" s="10"/>
      <c r="BA640" s="10"/>
      <c r="BB640" s="10"/>
      <c r="BC640" s="10"/>
      <c r="BD640" s="10"/>
      <c r="BE640" s="10"/>
      <c r="BF640" s="10"/>
      <c r="BG640" s="10"/>
      <c r="BH640" s="10"/>
      <c r="BI640" s="10"/>
      <c r="BJ640" s="10"/>
      <c r="BK640" s="10"/>
      <c r="BL640" s="10"/>
      <c r="BM640" s="10"/>
      <c r="BN640" s="10"/>
      <c r="BO640" s="10"/>
      <c r="BP640" s="10"/>
      <c r="BQ640" s="10"/>
      <c r="BR640" s="10"/>
      <c r="BS640" s="10"/>
      <c r="BT640" s="10"/>
      <c r="BU640" s="10"/>
      <c r="BV640" s="10"/>
      <c r="BW640" s="10"/>
      <c r="BX640" s="10"/>
      <c r="BY640" s="10"/>
      <c r="BZ640" s="10"/>
      <c r="CA640" s="10"/>
      <c r="CB640" s="10"/>
      <c r="CC640" s="10"/>
      <c r="CD640" s="10"/>
      <c r="CE640" s="10"/>
      <c r="CF640" s="10"/>
      <c r="CG640" s="10"/>
      <c r="CH640" s="10"/>
      <c r="CI640" s="10"/>
      <c r="CJ640" s="10"/>
      <c r="CK640" s="10"/>
      <c r="CL640" s="10"/>
      <c r="CM640" s="10"/>
      <c r="CN640" s="10"/>
      <c r="CO640" s="10"/>
      <c r="CP640" s="10"/>
      <c r="CQ640" s="10"/>
      <c r="CR640" s="10"/>
      <c r="CS640" s="10"/>
      <c r="CT640" s="10"/>
      <c r="CU640" s="10"/>
      <c r="CV640" s="10"/>
      <c r="CW640" s="10"/>
      <c r="CX640" s="10"/>
      <c r="CY640" s="10"/>
      <c r="CZ640" s="10"/>
      <c r="DA640" s="10"/>
      <c r="DB640" s="10"/>
      <c r="DC640" s="10"/>
      <c r="DD640" s="10"/>
      <c r="DE640" s="10"/>
      <c r="DF640" s="10"/>
      <c r="DG640" s="10"/>
      <c r="DH640" s="10"/>
      <c r="DI640" s="10"/>
      <c r="DJ640" s="10"/>
      <c r="DK640" s="10"/>
      <c r="DL640" s="10"/>
      <c r="DM640" s="10"/>
      <c r="DN640" s="10"/>
      <c r="DO640" s="10"/>
      <c r="DP640" s="10"/>
      <c r="DQ640" s="10"/>
      <c r="DR640" s="10"/>
      <c r="DS640" s="10"/>
      <c r="DT640" s="10"/>
      <c r="DU640" s="10"/>
      <c r="DV640" s="10"/>
      <c r="DW640" s="10"/>
      <c r="DX640" s="10"/>
      <c r="DY640" s="10"/>
      <c r="DZ640" s="10"/>
      <c r="EA640" s="10"/>
      <c r="EB640" s="10"/>
      <c r="EC640" s="10"/>
      <c r="ED640" s="10"/>
      <c r="EE640" s="10"/>
      <c r="EF640" s="10"/>
      <c r="EG640" s="10"/>
      <c r="EH640" s="10"/>
      <c r="EI640" s="10"/>
      <c r="EJ640" s="10"/>
      <c r="EK640" s="10"/>
      <c r="EL640" s="10"/>
      <c r="EM640" s="10"/>
      <c r="EN640" s="10"/>
      <c r="EO640" s="10"/>
      <c r="EP640" s="10"/>
      <c r="EQ640" s="10"/>
    </row>
    <row r="641" spans="1:147" ht="18.75">
      <c r="A641" s="60"/>
      <c r="B641" s="32"/>
      <c r="C641" s="93"/>
      <c r="D641" s="33"/>
      <c r="E641" s="60">
        <v>298607</v>
      </c>
      <c r="G641" s="56" t="s">
        <v>1916</v>
      </c>
      <c r="H641" s="57" t="s">
        <v>493</v>
      </c>
      <c r="I641" s="56" t="s">
        <v>1917</v>
      </c>
      <c r="J641" s="93"/>
      <c r="K641" s="93"/>
      <c r="L641" s="56" t="s">
        <v>1917</v>
      </c>
      <c r="M641" s="93">
        <v>78705</v>
      </c>
      <c r="N641" s="103">
        <v>12</v>
      </c>
      <c r="O641" s="100">
        <v>0.22</v>
      </c>
      <c r="P641" s="59">
        <v>38891</v>
      </c>
      <c r="Q641" s="56"/>
      <c r="R641" s="32" t="s">
        <v>1615</v>
      </c>
      <c r="S641" s="94" t="s">
        <v>494</v>
      </c>
      <c r="T641" s="94" t="s">
        <v>495</v>
      </c>
      <c r="U641" s="94" t="s">
        <v>562</v>
      </c>
      <c r="V641" s="32" t="s">
        <v>1829</v>
      </c>
      <c r="X641" s="43"/>
      <c r="Y641" s="44"/>
      <c r="Z641" s="43"/>
      <c r="AA641" s="8"/>
      <c r="AB641" s="6"/>
      <c r="AC641" s="8"/>
      <c r="AD641" s="8"/>
      <c r="AE641" s="8"/>
      <c r="AF641" s="36"/>
      <c r="AG641" s="8"/>
      <c r="AH641" s="6"/>
      <c r="AI641" s="10"/>
      <c r="AJ641" s="10"/>
      <c r="AK641" s="10"/>
      <c r="AL641" s="6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  <c r="AW641" s="10"/>
      <c r="AX641" s="10"/>
      <c r="AY641" s="10"/>
      <c r="AZ641" s="10"/>
      <c r="BA641" s="10"/>
      <c r="BB641" s="10"/>
      <c r="BC641" s="10"/>
      <c r="BD641" s="10"/>
      <c r="BE641" s="10"/>
      <c r="BF641" s="10"/>
      <c r="BG641" s="10"/>
      <c r="BH641" s="10"/>
      <c r="BI641" s="10"/>
      <c r="BJ641" s="10"/>
      <c r="BK641" s="10"/>
      <c r="BL641" s="10"/>
      <c r="BM641" s="10"/>
      <c r="BN641" s="10"/>
      <c r="BO641" s="10"/>
      <c r="BP641" s="10"/>
      <c r="BQ641" s="10"/>
      <c r="BR641" s="10"/>
      <c r="BS641" s="10"/>
      <c r="BT641" s="10"/>
      <c r="BU641" s="10"/>
      <c r="BV641" s="10"/>
      <c r="BW641" s="10"/>
      <c r="BX641" s="10"/>
      <c r="BY641" s="10"/>
      <c r="BZ641" s="10"/>
      <c r="CA641" s="10"/>
      <c r="CB641" s="10"/>
      <c r="CC641" s="10"/>
      <c r="CD641" s="10"/>
      <c r="CE641" s="10"/>
      <c r="CF641" s="10"/>
      <c r="CG641" s="10"/>
      <c r="CH641" s="10"/>
      <c r="CI641" s="10"/>
      <c r="CJ641" s="10"/>
      <c r="CK641" s="10"/>
      <c r="CL641" s="10"/>
      <c r="CM641" s="10"/>
      <c r="CN641" s="10"/>
      <c r="CO641" s="10"/>
      <c r="CP641" s="10"/>
      <c r="CQ641" s="10"/>
      <c r="CR641" s="10"/>
      <c r="CS641" s="10"/>
      <c r="CT641" s="10"/>
      <c r="CU641" s="10"/>
      <c r="CV641" s="10"/>
      <c r="CW641" s="10"/>
      <c r="CX641" s="10"/>
      <c r="CY641" s="10"/>
      <c r="CZ641" s="10"/>
      <c r="DA641" s="10"/>
      <c r="DB641" s="10"/>
      <c r="DC641" s="10"/>
      <c r="DD641" s="10"/>
      <c r="DE641" s="10"/>
      <c r="DF641" s="10"/>
      <c r="DG641" s="10"/>
      <c r="DH641" s="10"/>
      <c r="DI641" s="10"/>
      <c r="DJ641" s="10"/>
      <c r="DK641" s="10"/>
      <c r="DL641" s="10"/>
      <c r="DM641" s="10"/>
      <c r="DN641" s="10"/>
      <c r="DO641" s="10"/>
      <c r="DP641" s="10"/>
      <c r="DQ641" s="10"/>
      <c r="DR641" s="10"/>
      <c r="DS641" s="10"/>
      <c r="DT641" s="10"/>
      <c r="DU641" s="10"/>
      <c r="DV641" s="10"/>
      <c r="DW641" s="10"/>
      <c r="DX641" s="10"/>
      <c r="DY641" s="10"/>
      <c r="DZ641" s="10"/>
      <c r="EA641" s="10"/>
      <c r="EB641" s="10"/>
      <c r="EC641" s="10"/>
      <c r="ED641" s="10"/>
      <c r="EE641" s="10"/>
      <c r="EF641" s="10"/>
      <c r="EG641" s="10"/>
      <c r="EH641" s="10"/>
      <c r="EI641" s="10"/>
      <c r="EJ641" s="10"/>
      <c r="EK641" s="10"/>
      <c r="EL641" s="10"/>
      <c r="EM641" s="10"/>
      <c r="EN641" s="10"/>
      <c r="EO641" s="10"/>
      <c r="EP641" s="10"/>
      <c r="EQ641" s="10"/>
    </row>
    <row r="642" spans="1:147" ht="18.75">
      <c r="B642" s="14"/>
      <c r="C642" s="32"/>
      <c r="D642" s="33"/>
      <c r="E642" s="33" t="s">
        <v>4037</v>
      </c>
      <c r="G642" s="14" t="s">
        <v>4106</v>
      </c>
      <c r="H642" s="14" t="s">
        <v>3600</v>
      </c>
      <c r="I642" s="14" t="s">
        <v>3834</v>
      </c>
      <c r="L642" s="14" t="s">
        <v>2116</v>
      </c>
      <c r="M642" s="32">
        <v>78759</v>
      </c>
      <c r="N642" s="41">
        <v>22</v>
      </c>
      <c r="O642" s="53">
        <v>5.17</v>
      </c>
      <c r="P642" s="31">
        <v>36719</v>
      </c>
      <c r="Q642" s="31">
        <v>36845</v>
      </c>
      <c r="R642" s="31"/>
      <c r="S642" s="32" t="s">
        <v>3632</v>
      </c>
      <c r="T642" s="32" t="s">
        <v>4107</v>
      </c>
      <c r="U642" s="32" t="s">
        <v>3338</v>
      </c>
      <c r="V642" s="32" t="s">
        <v>1768</v>
      </c>
      <c r="X642" s="43"/>
      <c r="Y642" s="44"/>
      <c r="Z642" s="43"/>
      <c r="AA642" s="8"/>
      <c r="AB642" s="6"/>
      <c r="AC642" s="8"/>
      <c r="AD642" s="8"/>
      <c r="AE642" s="8"/>
      <c r="AF642" s="36"/>
      <c r="AG642" s="8"/>
      <c r="AH642" s="6"/>
      <c r="AI642" s="10"/>
      <c r="AJ642" s="10"/>
      <c r="AK642" s="10"/>
      <c r="AL642" s="6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10"/>
      <c r="AY642" s="10"/>
      <c r="AZ642" s="10"/>
      <c r="BA642" s="10"/>
      <c r="BB642" s="10"/>
      <c r="BC642" s="10"/>
      <c r="BD642" s="10"/>
      <c r="BE642" s="10"/>
      <c r="BF642" s="10"/>
      <c r="BG642" s="10"/>
      <c r="BH642" s="10"/>
      <c r="BI642" s="10"/>
      <c r="BJ642" s="10"/>
      <c r="BK642" s="10"/>
      <c r="BL642" s="10"/>
      <c r="BM642" s="10"/>
      <c r="BN642" s="10"/>
      <c r="BO642" s="10"/>
      <c r="BP642" s="10"/>
      <c r="BQ642" s="10"/>
      <c r="BR642" s="10"/>
      <c r="BS642" s="10"/>
      <c r="BT642" s="10"/>
      <c r="BU642" s="10"/>
      <c r="BV642" s="10"/>
      <c r="BW642" s="10"/>
      <c r="BX642" s="10"/>
      <c r="BY642" s="10"/>
      <c r="BZ642" s="10"/>
      <c r="CA642" s="10"/>
      <c r="CB642" s="10"/>
      <c r="CC642" s="10"/>
      <c r="CD642" s="10"/>
      <c r="CE642" s="10"/>
      <c r="CF642" s="10"/>
      <c r="CG642" s="10"/>
      <c r="CH642" s="10"/>
      <c r="CI642" s="10"/>
      <c r="CJ642" s="10"/>
      <c r="CK642" s="10"/>
      <c r="CL642" s="10"/>
      <c r="CM642" s="10"/>
      <c r="CN642" s="10"/>
      <c r="CO642" s="10"/>
      <c r="CP642" s="10"/>
      <c r="CQ642" s="10"/>
      <c r="CR642" s="10"/>
      <c r="CS642" s="10"/>
      <c r="CT642" s="10"/>
      <c r="CU642" s="10"/>
      <c r="CV642" s="10"/>
      <c r="CW642" s="10"/>
      <c r="CX642" s="10"/>
      <c r="CY642" s="10"/>
      <c r="CZ642" s="10"/>
      <c r="DA642" s="10"/>
      <c r="DB642" s="10"/>
      <c r="DC642" s="10"/>
      <c r="DD642" s="10"/>
      <c r="DE642" s="10"/>
      <c r="DF642" s="10"/>
      <c r="DG642" s="10"/>
      <c r="DH642" s="10"/>
      <c r="DI642" s="10"/>
      <c r="DJ642" s="10"/>
      <c r="DK642" s="10"/>
      <c r="DL642" s="10"/>
      <c r="DM642" s="10"/>
      <c r="DN642" s="10"/>
      <c r="DO642" s="10"/>
      <c r="DP642" s="10"/>
      <c r="DQ642" s="10"/>
      <c r="DR642" s="10"/>
      <c r="DS642" s="10"/>
      <c r="DT642" s="10"/>
      <c r="DU642" s="10"/>
      <c r="DV642" s="10"/>
      <c r="DW642" s="10"/>
      <c r="DX642" s="10"/>
      <c r="DY642" s="10"/>
      <c r="DZ642" s="10"/>
      <c r="EA642" s="10"/>
      <c r="EB642" s="10"/>
      <c r="EC642" s="10"/>
      <c r="ED642" s="10"/>
      <c r="EE642" s="10"/>
      <c r="EF642" s="10"/>
      <c r="EG642" s="10"/>
      <c r="EH642" s="10"/>
      <c r="EI642" s="10"/>
      <c r="EJ642" s="10"/>
      <c r="EK642" s="10"/>
      <c r="EL642" s="10"/>
      <c r="EM642" s="10"/>
      <c r="EN642" s="10"/>
      <c r="EO642" s="10"/>
      <c r="EP642" s="10"/>
      <c r="EQ642" s="10"/>
    </row>
    <row r="643" spans="1:147" ht="18.75">
      <c r="B643" s="14"/>
      <c r="C643" s="32"/>
      <c r="D643" s="33"/>
      <c r="G643" s="14" t="s">
        <v>1218</v>
      </c>
      <c r="H643" s="14" t="s">
        <v>275</v>
      </c>
      <c r="I643" s="14" t="s">
        <v>640</v>
      </c>
      <c r="L643" s="14" t="s">
        <v>2777</v>
      </c>
      <c r="M643" s="32">
        <v>78717</v>
      </c>
      <c r="N643" s="41">
        <v>430</v>
      </c>
      <c r="O643" s="53">
        <v>33.049999999999997</v>
      </c>
      <c r="P643" s="31">
        <v>36118</v>
      </c>
      <c r="Q643" s="31">
        <v>36320</v>
      </c>
      <c r="R643" s="31"/>
      <c r="S643" s="32" t="s">
        <v>276</v>
      </c>
      <c r="T643" s="32" t="s">
        <v>3655</v>
      </c>
      <c r="U643" s="32" t="s">
        <v>3338</v>
      </c>
      <c r="V643" s="32" t="s">
        <v>3567</v>
      </c>
      <c r="X643" s="43"/>
      <c r="Y643" s="44"/>
      <c r="Z643" s="43"/>
      <c r="AA643" s="8"/>
      <c r="AB643" s="6"/>
      <c r="AC643" s="8"/>
      <c r="AD643" s="8"/>
      <c r="AE643" s="8"/>
      <c r="AF643" s="36"/>
      <c r="AG643" s="8"/>
      <c r="AH643" s="6"/>
      <c r="AI643" s="10"/>
      <c r="AJ643" s="10"/>
      <c r="AK643" s="10"/>
      <c r="AL643" s="6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  <c r="AY643" s="10"/>
      <c r="AZ643" s="10"/>
      <c r="BA643" s="10"/>
      <c r="BB643" s="10"/>
      <c r="BC643" s="10"/>
      <c r="BD643" s="10"/>
      <c r="BE643" s="10"/>
      <c r="BF643" s="10"/>
      <c r="BG643" s="10"/>
      <c r="BH643" s="10"/>
      <c r="BI643" s="10"/>
      <c r="BJ643" s="10"/>
      <c r="BK643" s="10"/>
      <c r="BL643" s="10"/>
      <c r="BM643" s="10"/>
      <c r="BN643" s="10"/>
      <c r="BO643" s="10"/>
      <c r="BP643" s="10"/>
      <c r="BQ643" s="10"/>
      <c r="BR643" s="10"/>
      <c r="BS643" s="10"/>
      <c r="BT643" s="10"/>
      <c r="BU643" s="10"/>
      <c r="BV643" s="10"/>
      <c r="BW643" s="10"/>
      <c r="BX643" s="10"/>
      <c r="BY643" s="10"/>
      <c r="BZ643" s="10"/>
      <c r="CA643" s="10"/>
      <c r="CB643" s="10"/>
      <c r="CC643" s="10"/>
      <c r="CD643" s="10"/>
      <c r="CE643" s="10"/>
      <c r="CF643" s="10"/>
      <c r="CG643" s="10"/>
      <c r="CH643" s="10"/>
      <c r="CI643" s="10"/>
      <c r="CJ643" s="10"/>
      <c r="CK643" s="10"/>
      <c r="CL643" s="10"/>
      <c r="CM643" s="10"/>
      <c r="CN643" s="10"/>
      <c r="CO643" s="10"/>
      <c r="CP643" s="10"/>
      <c r="CQ643" s="10"/>
      <c r="CR643" s="10"/>
      <c r="CS643" s="10"/>
      <c r="CT643" s="10"/>
      <c r="CU643" s="10"/>
      <c r="CV643" s="10"/>
      <c r="CW643" s="10"/>
      <c r="CX643" s="10"/>
      <c r="CY643" s="10"/>
      <c r="CZ643" s="10"/>
      <c r="DA643" s="10"/>
      <c r="DB643" s="10"/>
      <c r="DC643" s="10"/>
      <c r="DD643" s="10"/>
      <c r="DE643" s="10"/>
      <c r="DF643" s="10"/>
      <c r="DG643" s="10"/>
      <c r="DH643" s="10"/>
      <c r="DI643" s="10"/>
      <c r="DJ643" s="10"/>
      <c r="DK643" s="10"/>
      <c r="DL643" s="10"/>
      <c r="DM643" s="10"/>
      <c r="DN643" s="10"/>
      <c r="DO643" s="10"/>
      <c r="DP643" s="10"/>
      <c r="DQ643" s="10"/>
      <c r="DR643" s="10"/>
      <c r="DS643" s="10"/>
      <c r="DT643" s="10"/>
      <c r="DU643" s="10"/>
      <c r="DV643" s="10"/>
      <c r="DW643" s="10"/>
      <c r="DX643" s="10"/>
      <c r="DY643" s="10"/>
      <c r="DZ643" s="10"/>
      <c r="EA643" s="10"/>
      <c r="EB643" s="10"/>
      <c r="EC643" s="10"/>
      <c r="ED643" s="10"/>
      <c r="EE643" s="10"/>
      <c r="EF643" s="10"/>
      <c r="EG643" s="10"/>
      <c r="EH643" s="10"/>
      <c r="EI643" s="10"/>
      <c r="EJ643" s="10"/>
      <c r="EK643" s="10"/>
      <c r="EL643" s="10"/>
      <c r="EM643" s="10"/>
      <c r="EN643" s="10"/>
      <c r="EO643" s="10"/>
      <c r="EP643" s="10"/>
      <c r="EQ643" s="10"/>
    </row>
    <row r="644" spans="1:147" ht="18.75">
      <c r="B644" s="14"/>
      <c r="C644" s="32"/>
      <c r="D644" s="33"/>
      <c r="E644" s="58" t="s">
        <v>3762</v>
      </c>
      <c r="G644" s="56" t="s">
        <v>3271</v>
      </c>
      <c r="H644" s="56" t="s">
        <v>3485</v>
      </c>
      <c r="I644" s="33" t="s">
        <v>3496</v>
      </c>
      <c r="J644" s="32">
        <v>3261969</v>
      </c>
      <c r="L644" s="56" t="s">
        <v>4130</v>
      </c>
      <c r="M644" s="93">
        <v>78703</v>
      </c>
      <c r="N644" s="93">
        <v>263</v>
      </c>
      <c r="O644" s="100">
        <v>2.5634000000000001</v>
      </c>
      <c r="P644" s="59">
        <v>38972</v>
      </c>
      <c r="Q644" s="59">
        <v>39289</v>
      </c>
      <c r="R644" s="32" t="s">
        <v>4112</v>
      </c>
      <c r="S644" s="94" t="s">
        <v>3356</v>
      </c>
      <c r="T644" s="94" t="s">
        <v>3357</v>
      </c>
      <c r="U644" s="32" t="s">
        <v>3338</v>
      </c>
      <c r="V644" s="32" t="s">
        <v>777</v>
      </c>
      <c r="X644" s="43"/>
      <c r="Y644" s="44"/>
      <c r="Z644" s="43"/>
      <c r="AA644" s="8"/>
      <c r="AB644" s="6"/>
      <c r="AC644" s="8"/>
      <c r="AD644" s="8"/>
      <c r="AE644" s="8"/>
      <c r="AF644" s="36"/>
      <c r="AG644" s="8"/>
      <c r="AH644" s="6"/>
      <c r="AI644" s="10"/>
      <c r="AJ644" s="10"/>
      <c r="AK644" s="10"/>
      <c r="AL644" s="6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"/>
      <c r="BC644" s="10"/>
      <c r="BD644" s="10"/>
      <c r="BE644" s="10"/>
      <c r="BF644" s="10"/>
      <c r="BG644" s="10"/>
      <c r="BH644" s="10"/>
      <c r="BI644" s="10"/>
      <c r="BJ644" s="10"/>
      <c r="BK644" s="10"/>
      <c r="BL644" s="10"/>
      <c r="BM644" s="10"/>
      <c r="BN644" s="10"/>
      <c r="BO644" s="10"/>
      <c r="BP644" s="10"/>
      <c r="BQ644" s="10"/>
      <c r="BR644" s="10"/>
      <c r="BS644" s="10"/>
      <c r="BT644" s="10"/>
      <c r="BU644" s="10"/>
      <c r="BV644" s="10"/>
      <c r="BW644" s="10"/>
      <c r="BX644" s="10"/>
      <c r="BY644" s="10"/>
      <c r="BZ644" s="10"/>
      <c r="CA644" s="10"/>
      <c r="CB644" s="10"/>
      <c r="CC644" s="10"/>
      <c r="CD644" s="10"/>
      <c r="CE644" s="10"/>
      <c r="CF644" s="10"/>
      <c r="CG644" s="10"/>
      <c r="CH644" s="10"/>
      <c r="CI644" s="10"/>
      <c r="CJ644" s="10"/>
      <c r="CK644" s="10"/>
      <c r="CL644" s="10"/>
      <c r="CM644" s="10"/>
      <c r="CN644" s="10"/>
      <c r="CO644" s="10"/>
      <c r="CP644" s="10"/>
      <c r="CQ644" s="10"/>
      <c r="CR644" s="10"/>
      <c r="CS644" s="10"/>
      <c r="CT644" s="10"/>
      <c r="CU644" s="10"/>
      <c r="CV644" s="10"/>
      <c r="CW644" s="10"/>
      <c r="CX644" s="10"/>
      <c r="CY644" s="10"/>
      <c r="CZ644" s="10"/>
      <c r="DA644" s="10"/>
      <c r="DB644" s="10"/>
      <c r="DC644" s="10"/>
      <c r="DD644" s="10"/>
      <c r="DE644" s="10"/>
      <c r="DF644" s="10"/>
      <c r="DG644" s="10"/>
      <c r="DH644" s="10"/>
      <c r="DI644" s="10"/>
      <c r="DJ644" s="10"/>
      <c r="DK644" s="10"/>
      <c r="DL644" s="10"/>
      <c r="DM644" s="10"/>
      <c r="DN644" s="10"/>
      <c r="DO644" s="10"/>
      <c r="DP644" s="10"/>
      <c r="DQ644" s="10"/>
      <c r="DR644" s="10"/>
      <c r="DS644" s="10"/>
      <c r="DT644" s="10"/>
      <c r="DU644" s="10"/>
      <c r="DV644" s="10"/>
      <c r="DW644" s="10"/>
      <c r="DX644" s="10"/>
      <c r="DY644" s="10"/>
      <c r="DZ644" s="10"/>
      <c r="EA644" s="10"/>
      <c r="EB644" s="10"/>
      <c r="EC644" s="10"/>
      <c r="ED644" s="10"/>
      <c r="EE644" s="10"/>
      <c r="EF644" s="10"/>
      <c r="EG644" s="10"/>
      <c r="EH644" s="10"/>
      <c r="EI644" s="10"/>
      <c r="EJ644" s="10"/>
      <c r="EK644" s="10"/>
      <c r="EL644" s="10"/>
      <c r="EM644" s="10"/>
      <c r="EN644" s="10"/>
      <c r="EO644" s="10"/>
      <c r="EP644" s="10"/>
      <c r="EQ644" s="10"/>
    </row>
    <row r="645" spans="1:147" ht="18.75">
      <c r="B645" s="14"/>
      <c r="C645" s="32"/>
      <c r="D645" s="33"/>
      <c r="E645" s="33">
        <v>148261</v>
      </c>
      <c r="G645" s="14" t="s">
        <v>440</v>
      </c>
      <c r="H645" s="14" t="s">
        <v>1652</v>
      </c>
      <c r="I645" s="14" t="s">
        <v>2605</v>
      </c>
      <c r="L645" s="14" t="s">
        <v>2117</v>
      </c>
      <c r="M645" s="32">
        <v>78744</v>
      </c>
      <c r="N645" s="41">
        <v>230</v>
      </c>
      <c r="O645" s="53">
        <v>8.9</v>
      </c>
      <c r="P645" s="31">
        <v>36651</v>
      </c>
      <c r="Q645" s="31">
        <v>36824</v>
      </c>
      <c r="R645" s="32" t="s">
        <v>2045</v>
      </c>
      <c r="S645" s="32" t="s">
        <v>441</v>
      </c>
      <c r="T645" s="32" t="s">
        <v>442</v>
      </c>
      <c r="U645" s="32" t="s">
        <v>3338</v>
      </c>
      <c r="V645" s="32" t="s">
        <v>4271</v>
      </c>
      <c r="X645" s="43"/>
      <c r="Y645" s="44"/>
      <c r="Z645" s="43"/>
      <c r="AA645" s="8"/>
      <c r="AB645" s="6"/>
      <c r="AC645" s="8"/>
      <c r="AD645" s="8"/>
      <c r="AE645" s="8"/>
      <c r="AF645" s="36"/>
      <c r="AG645" s="8"/>
      <c r="AH645" s="6"/>
      <c r="AI645" s="10"/>
      <c r="AJ645" s="10"/>
      <c r="AK645" s="10"/>
      <c r="AL645" s="6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  <c r="AX645" s="10"/>
      <c r="AY645" s="10"/>
      <c r="AZ645" s="10"/>
      <c r="BA645" s="10"/>
      <c r="BB645" s="10"/>
      <c r="BC645" s="10"/>
      <c r="BD645" s="10"/>
      <c r="BE645" s="10"/>
      <c r="BF645" s="10"/>
      <c r="BG645" s="10"/>
      <c r="BH645" s="10"/>
      <c r="BI645" s="10"/>
      <c r="BJ645" s="10"/>
      <c r="BK645" s="10"/>
      <c r="BL645" s="10"/>
      <c r="BM645" s="10"/>
      <c r="BN645" s="10"/>
      <c r="BO645" s="10"/>
      <c r="BP645" s="10"/>
      <c r="BQ645" s="10"/>
      <c r="BR645" s="10"/>
      <c r="BS645" s="10"/>
      <c r="BT645" s="10"/>
      <c r="BU645" s="10"/>
      <c r="BV645" s="10"/>
      <c r="BW645" s="10"/>
      <c r="BX645" s="10"/>
      <c r="BY645" s="10"/>
      <c r="BZ645" s="10"/>
      <c r="CA645" s="10"/>
      <c r="CB645" s="10"/>
      <c r="CC645" s="10"/>
      <c r="CD645" s="10"/>
      <c r="CE645" s="10"/>
      <c r="CF645" s="10"/>
      <c r="CG645" s="10"/>
      <c r="CH645" s="10"/>
      <c r="CI645" s="10"/>
      <c r="CJ645" s="10"/>
      <c r="CK645" s="10"/>
      <c r="CL645" s="10"/>
      <c r="CM645" s="10"/>
      <c r="CN645" s="10"/>
      <c r="CO645" s="10"/>
      <c r="CP645" s="10"/>
      <c r="CQ645" s="10"/>
      <c r="CR645" s="10"/>
      <c r="CS645" s="10"/>
      <c r="CT645" s="10"/>
      <c r="CU645" s="10"/>
      <c r="CV645" s="10"/>
      <c r="CW645" s="10"/>
      <c r="CX645" s="10"/>
      <c r="CY645" s="10"/>
      <c r="CZ645" s="10"/>
      <c r="DA645" s="10"/>
      <c r="DB645" s="10"/>
      <c r="DC645" s="10"/>
      <c r="DD645" s="10"/>
      <c r="DE645" s="10"/>
      <c r="DF645" s="10"/>
      <c r="DG645" s="10"/>
      <c r="DH645" s="10"/>
      <c r="DI645" s="10"/>
      <c r="DJ645" s="10"/>
      <c r="DK645" s="10"/>
      <c r="DL645" s="10"/>
      <c r="DM645" s="10"/>
      <c r="DN645" s="10"/>
      <c r="DO645" s="10"/>
      <c r="DP645" s="10"/>
      <c r="DQ645" s="10"/>
      <c r="DR645" s="10"/>
      <c r="DS645" s="10"/>
      <c r="DT645" s="10"/>
      <c r="DU645" s="10"/>
      <c r="DV645" s="10"/>
      <c r="DW645" s="10"/>
      <c r="DX645" s="10"/>
      <c r="DY645" s="10"/>
      <c r="DZ645" s="10"/>
      <c r="EA645" s="10"/>
      <c r="EB645" s="10"/>
      <c r="EC645" s="10"/>
      <c r="ED645" s="10"/>
      <c r="EE645" s="10"/>
      <c r="EF645" s="10"/>
      <c r="EG645" s="10"/>
      <c r="EH645" s="10"/>
      <c r="EI645" s="10"/>
      <c r="EJ645" s="10"/>
      <c r="EK645" s="10"/>
      <c r="EL645" s="10"/>
      <c r="EM645" s="10"/>
      <c r="EN645" s="10"/>
      <c r="EO645" s="10"/>
      <c r="EP645" s="10"/>
      <c r="EQ645" s="10"/>
    </row>
    <row r="646" spans="1:147" ht="18.75">
      <c r="B646" s="14"/>
      <c r="C646" s="32"/>
      <c r="D646" s="33"/>
      <c r="E646" s="60">
        <v>309020</v>
      </c>
      <c r="G646" s="14" t="s">
        <v>3459</v>
      </c>
      <c r="H646" s="60" t="s">
        <v>2604</v>
      </c>
      <c r="I646" s="60" t="s">
        <v>1467</v>
      </c>
      <c r="J646" s="93">
        <v>209808</v>
      </c>
      <c r="K646" s="93"/>
      <c r="L646" s="60" t="s">
        <v>1467</v>
      </c>
      <c r="M646" s="93">
        <v>78723</v>
      </c>
      <c r="N646" s="93">
        <v>105</v>
      </c>
      <c r="O646" s="100">
        <v>6.31</v>
      </c>
      <c r="P646" s="115">
        <v>39057</v>
      </c>
      <c r="Q646" s="59">
        <v>39489</v>
      </c>
      <c r="R646" s="93" t="s">
        <v>1615</v>
      </c>
      <c r="S646" s="93" t="s">
        <v>1526</v>
      </c>
      <c r="T646" s="93" t="s">
        <v>1527</v>
      </c>
      <c r="U646" s="32" t="s">
        <v>914</v>
      </c>
      <c r="V646" s="32" t="s">
        <v>4362</v>
      </c>
      <c r="X646" s="43"/>
      <c r="Y646" s="44"/>
      <c r="Z646" s="43"/>
      <c r="AA646" s="8"/>
      <c r="AB646" s="6"/>
      <c r="AC646" s="8"/>
      <c r="AD646" s="8"/>
      <c r="AE646" s="8"/>
      <c r="AF646" s="36"/>
      <c r="AG646" s="8"/>
      <c r="AH646" s="6"/>
      <c r="AI646" s="10"/>
      <c r="AJ646" s="10"/>
      <c r="AK646" s="10"/>
      <c r="AL646" s="6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  <c r="AW646" s="10"/>
      <c r="AX646" s="10"/>
      <c r="AY646" s="10"/>
      <c r="AZ646" s="10"/>
      <c r="BA646" s="10"/>
      <c r="BB646" s="10"/>
      <c r="BC646" s="10"/>
      <c r="BD646" s="10"/>
      <c r="BE646" s="10"/>
      <c r="BF646" s="10"/>
      <c r="BG646" s="10"/>
      <c r="BH646" s="10"/>
      <c r="BI646" s="10"/>
      <c r="BJ646" s="10"/>
      <c r="BK646" s="10"/>
      <c r="BL646" s="10"/>
      <c r="BM646" s="10"/>
      <c r="BN646" s="10"/>
      <c r="BO646" s="10"/>
      <c r="BP646" s="10"/>
      <c r="BQ646" s="10"/>
      <c r="BR646" s="10"/>
      <c r="BS646" s="10"/>
      <c r="BT646" s="10"/>
      <c r="BU646" s="10"/>
      <c r="BV646" s="10"/>
      <c r="BW646" s="10"/>
      <c r="BX646" s="10"/>
      <c r="BY646" s="10"/>
      <c r="BZ646" s="10"/>
      <c r="CA646" s="10"/>
      <c r="CB646" s="10"/>
      <c r="CC646" s="10"/>
      <c r="CD646" s="10"/>
      <c r="CE646" s="10"/>
      <c r="CF646" s="10"/>
      <c r="CG646" s="10"/>
      <c r="CH646" s="10"/>
      <c r="CI646" s="10"/>
      <c r="CJ646" s="10"/>
      <c r="CK646" s="10"/>
      <c r="CL646" s="10"/>
      <c r="CM646" s="10"/>
      <c r="CN646" s="10"/>
      <c r="CO646" s="10"/>
      <c r="CP646" s="10"/>
      <c r="CQ646" s="10"/>
      <c r="CR646" s="10"/>
      <c r="CS646" s="10"/>
      <c r="CT646" s="10"/>
      <c r="CU646" s="10"/>
      <c r="CV646" s="10"/>
      <c r="CW646" s="10"/>
      <c r="CX646" s="10"/>
      <c r="CY646" s="10"/>
      <c r="CZ646" s="10"/>
      <c r="DA646" s="10"/>
      <c r="DB646" s="10"/>
      <c r="DC646" s="10"/>
      <c r="DD646" s="10"/>
      <c r="DE646" s="10"/>
      <c r="DF646" s="10"/>
      <c r="DG646" s="10"/>
      <c r="DH646" s="10"/>
      <c r="DI646" s="10"/>
      <c r="DJ646" s="10"/>
      <c r="DK646" s="10"/>
      <c r="DL646" s="10"/>
      <c r="DM646" s="10"/>
      <c r="DN646" s="10"/>
      <c r="DO646" s="10"/>
      <c r="DP646" s="10"/>
      <c r="DQ646" s="10"/>
      <c r="DR646" s="10"/>
      <c r="DS646" s="10"/>
      <c r="DT646" s="10"/>
      <c r="DU646" s="10"/>
      <c r="DV646" s="10"/>
      <c r="DW646" s="10"/>
      <c r="DX646" s="10"/>
      <c r="DY646" s="10"/>
      <c r="DZ646" s="10"/>
      <c r="EA646" s="10"/>
      <c r="EB646" s="10"/>
      <c r="EC646" s="10"/>
      <c r="ED646" s="10"/>
      <c r="EE646" s="10"/>
      <c r="EF646" s="10"/>
      <c r="EG646" s="10"/>
      <c r="EH646" s="10"/>
      <c r="EI646" s="10"/>
      <c r="EJ646" s="10"/>
      <c r="EK646" s="10"/>
      <c r="EL646" s="10"/>
      <c r="EM646" s="10"/>
      <c r="EN646" s="10"/>
      <c r="EO646" s="10"/>
      <c r="EP646" s="10"/>
      <c r="EQ646" s="10"/>
    </row>
    <row r="647" spans="1:147" ht="18.75">
      <c r="B647" s="14"/>
      <c r="C647" s="32"/>
      <c r="D647" s="33"/>
      <c r="E647" s="33">
        <v>192946</v>
      </c>
      <c r="G647" s="14" t="s">
        <v>4031</v>
      </c>
      <c r="H647" s="14" t="s">
        <v>2344</v>
      </c>
      <c r="I647" s="14" t="s">
        <v>1338</v>
      </c>
      <c r="L647" s="14" t="s">
        <v>1339</v>
      </c>
      <c r="M647" s="32">
        <v>78721</v>
      </c>
      <c r="N647" s="32">
        <v>43</v>
      </c>
      <c r="O647" s="53">
        <v>3.3</v>
      </c>
      <c r="P647" s="31">
        <v>37228</v>
      </c>
      <c r="Q647" s="31">
        <v>37454</v>
      </c>
      <c r="R647" s="32" t="s">
        <v>2045</v>
      </c>
      <c r="S647" s="32" t="s">
        <v>2088</v>
      </c>
      <c r="T647" s="32" t="s">
        <v>4032</v>
      </c>
      <c r="U647" s="32" t="s">
        <v>3338</v>
      </c>
      <c r="V647" s="32" t="s">
        <v>4039</v>
      </c>
      <c r="X647" s="43"/>
      <c r="Y647" s="17"/>
      <c r="Z647" s="43"/>
      <c r="AA647" s="8"/>
      <c r="AB647" s="6"/>
      <c r="AC647" s="8"/>
      <c r="AD647" s="8"/>
      <c r="AE647" s="8"/>
      <c r="AF647" s="36"/>
      <c r="AG647" s="8"/>
      <c r="AH647" s="6"/>
      <c r="AI647" s="10"/>
      <c r="AJ647" s="10"/>
      <c r="AK647" s="10"/>
      <c r="AL647" s="6"/>
      <c r="AM647" s="10"/>
      <c r="AN647" s="10"/>
      <c r="AO647" s="10"/>
      <c r="AP647" s="10"/>
      <c r="AQ647" s="10"/>
      <c r="AR647" s="10"/>
      <c r="AS647" s="10"/>
      <c r="AT647" s="10"/>
      <c r="AU647" s="10"/>
      <c r="AV647" s="10"/>
      <c r="AW647" s="10"/>
      <c r="AX647" s="10"/>
      <c r="AY647" s="10"/>
      <c r="AZ647" s="10"/>
      <c r="BA647" s="10"/>
      <c r="BB647" s="10"/>
      <c r="BC647" s="10"/>
      <c r="BD647" s="10"/>
      <c r="BE647" s="10"/>
      <c r="BF647" s="10"/>
      <c r="BG647" s="10"/>
      <c r="BH647" s="10"/>
      <c r="BI647" s="10"/>
      <c r="BJ647" s="10"/>
      <c r="BK647" s="10"/>
      <c r="BL647" s="10"/>
      <c r="BM647" s="10"/>
      <c r="BN647" s="10"/>
      <c r="BO647" s="10"/>
      <c r="BP647" s="10"/>
      <c r="BQ647" s="10"/>
      <c r="BR647" s="10"/>
      <c r="BS647" s="10"/>
      <c r="BT647" s="10"/>
      <c r="BU647" s="10"/>
      <c r="BV647" s="10"/>
      <c r="BW647" s="10"/>
      <c r="BX647" s="10"/>
      <c r="BY647" s="10"/>
      <c r="BZ647" s="10"/>
      <c r="CA647" s="10"/>
      <c r="CB647" s="10"/>
      <c r="CC647" s="10"/>
      <c r="CD647" s="10"/>
      <c r="CE647" s="10"/>
      <c r="CF647" s="10"/>
      <c r="CG647" s="10"/>
      <c r="CH647" s="10"/>
      <c r="CI647" s="10"/>
      <c r="CJ647" s="10"/>
      <c r="CK647" s="10"/>
      <c r="CL647" s="10"/>
      <c r="CM647" s="10"/>
      <c r="CN647" s="10"/>
      <c r="CO647" s="10"/>
      <c r="CP647" s="10"/>
      <c r="CQ647" s="10"/>
      <c r="CR647" s="10"/>
      <c r="CS647" s="10"/>
      <c r="CT647" s="10"/>
      <c r="CU647" s="10"/>
      <c r="CV647" s="10"/>
      <c r="CW647" s="10"/>
      <c r="CX647" s="10"/>
      <c r="CY647" s="10"/>
      <c r="CZ647" s="10"/>
      <c r="DA647" s="10"/>
      <c r="DB647" s="10"/>
      <c r="DC647" s="10"/>
      <c r="DD647" s="10"/>
      <c r="DE647" s="10"/>
      <c r="DF647" s="10"/>
      <c r="DG647" s="10"/>
      <c r="DH647" s="10"/>
      <c r="DI647" s="10"/>
      <c r="DJ647" s="10"/>
      <c r="DK647" s="10"/>
      <c r="DL647" s="10"/>
      <c r="DM647" s="10"/>
      <c r="DN647" s="10"/>
      <c r="DO647" s="10"/>
      <c r="DP647" s="10"/>
      <c r="DQ647" s="10"/>
      <c r="DR647" s="10"/>
      <c r="DS647" s="10"/>
      <c r="DT647" s="10"/>
      <c r="DU647" s="10"/>
      <c r="DV647" s="10"/>
      <c r="DW647" s="10"/>
      <c r="DX647" s="10"/>
      <c r="DY647" s="10"/>
      <c r="DZ647" s="10"/>
      <c r="EA647" s="10"/>
      <c r="EB647" s="10"/>
      <c r="EC647" s="10"/>
      <c r="ED647" s="10"/>
      <c r="EE647" s="10"/>
      <c r="EF647" s="10"/>
      <c r="EG647" s="10"/>
      <c r="EH647" s="10"/>
      <c r="EI647" s="10"/>
      <c r="EJ647" s="10"/>
      <c r="EK647" s="10"/>
      <c r="EL647" s="10"/>
      <c r="EM647" s="10"/>
      <c r="EN647" s="10"/>
      <c r="EO647" s="10"/>
      <c r="EP647" s="10"/>
      <c r="EQ647" s="10"/>
    </row>
    <row r="648" spans="1:147" ht="18.75">
      <c r="A648" s="138"/>
      <c r="B648" s="14"/>
      <c r="C648" s="137"/>
      <c r="D648" s="33"/>
      <c r="E648" s="33" t="s">
        <v>2729</v>
      </c>
      <c r="G648" s="14" t="s">
        <v>2730</v>
      </c>
      <c r="H648" s="14" t="s">
        <v>2728</v>
      </c>
      <c r="I648" s="14" t="s">
        <v>1987</v>
      </c>
      <c r="L648" s="14" t="s">
        <v>1988</v>
      </c>
      <c r="M648" s="32">
        <v>78753</v>
      </c>
      <c r="N648" s="41">
        <v>394</v>
      </c>
      <c r="O648" s="53">
        <v>24.27</v>
      </c>
      <c r="P648" s="31">
        <v>37637</v>
      </c>
      <c r="Q648" s="31">
        <v>37973</v>
      </c>
      <c r="R648" s="32" t="s">
        <v>2045</v>
      </c>
      <c r="S648" s="32" t="s">
        <v>2963</v>
      </c>
      <c r="T648" s="47" t="s">
        <v>2964</v>
      </c>
      <c r="U648" s="32" t="s">
        <v>562</v>
      </c>
      <c r="V648" s="32" t="s">
        <v>2028</v>
      </c>
      <c r="X648" s="43"/>
      <c r="Y648" s="17"/>
      <c r="Z648" s="43"/>
      <c r="AA648" s="8"/>
      <c r="AB648" s="6"/>
      <c r="AC648" s="8"/>
      <c r="AD648" s="8"/>
      <c r="AE648" s="8"/>
      <c r="AF648" s="36"/>
      <c r="AG648" s="8"/>
      <c r="AH648" s="6"/>
      <c r="AI648" s="10"/>
      <c r="AJ648" s="10"/>
      <c r="AK648" s="10"/>
      <c r="AL648" s="6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  <c r="AW648" s="10"/>
      <c r="AX648" s="10"/>
      <c r="AY648" s="10"/>
      <c r="AZ648" s="10"/>
      <c r="BA648" s="10"/>
      <c r="BB648" s="10"/>
      <c r="BC648" s="10"/>
      <c r="BD648" s="10"/>
      <c r="BE648" s="10"/>
      <c r="BF648" s="10"/>
      <c r="BG648" s="10"/>
      <c r="BH648" s="10"/>
      <c r="BI648" s="10"/>
      <c r="BJ648" s="10"/>
      <c r="BK648" s="10"/>
      <c r="BL648" s="10"/>
      <c r="BM648" s="10"/>
      <c r="BN648" s="10"/>
      <c r="BO648" s="10"/>
      <c r="BP648" s="10"/>
      <c r="BQ648" s="10"/>
      <c r="BR648" s="10"/>
      <c r="BS648" s="10"/>
      <c r="BT648" s="10"/>
      <c r="BU648" s="10"/>
      <c r="BV648" s="10"/>
      <c r="BW648" s="10"/>
      <c r="BX648" s="10"/>
      <c r="BY648" s="10"/>
      <c r="BZ648" s="10"/>
      <c r="CA648" s="10"/>
      <c r="CB648" s="10"/>
      <c r="CC648" s="10"/>
      <c r="CD648" s="10"/>
      <c r="CE648" s="10"/>
      <c r="CF648" s="10"/>
      <c r="CG648" s="10"/>
      <c r="CH648" s="10"/>
      <c r="CI648" s="10"/>
      <c r="CJ648" s="10"/>
      <c r="CK648" s="10"/>
      <c r="CL648" s="10"/>
      <c r="CM648" s="10"/>
      <c r="CN648" s="10"/>
      <c r="CO648" s="10"/>
      <c r="CP648" s="10"/>
      <c r="CQ648" s="10"/>
      <c r="CR648" s="10"/>
      <c r="CS648" s="10"/>
      <c r="CT648" s="10"/>
      <c r="CU648" s="10"/>
      <c r="CV648" s="10"/>
      <c r="CW648" s="10"/>
      <c r="CX648" s="10"/>
      <c r="CY648" s="10"/>
      <c r="CZ648" s="10"/>
      <c r="DA648" s="10"/>
      <c r="DB648" s="10"/>
      <c r="DC648" s="10"/>
      <c r="DD648" s="10"/>
      <c r="DE648" s="10"/>
      <c r="DF648" s="10"/>
      <c r="DG648" s="10"/>
      <c r="DH648" s="10"/>
      <c r="DI648" s="10"/>
      <c r="DJ648" s="10"/>
      <c r="DK648" s="10"/>
      <c r="DL648" s="10"/>
      <c r="DM648" s="10"/>
      <c r="DN648" s="10"/>
      <c r="DO648" s="10"/>
      <c r="DP648" s="10"/>
      <c r="DQ648" s="10"/>
      <c r="DR648" s="10"/>
      <c r="DS648" s="10"/>
      <c r="DT648" s="10"/>
      <c r="DU648" s="10"/>
      <c r="DV648" s="10"/>
      <c r="DW648" s="10"/>
      <c r="DX648" s="10"/>
      <c r="DY648" s="10"/>
      <c r="DZ648" s="10"/>
      <c r="EA648" s="10"/>
      <c r="EB648" s="10"/>
      <c r="EC648" s="10"/>
      <c r="ED648" s="10"/>
      <c r="EE648" s="10"/>
      <c r="EF648" s="10"/>
      <c r="EG648" s="10"/>
      <c r="EH648" s="10"/>
      <c r="EI648" s="10"/>
      <c r="EJ648" s="10"/>
      <c r="EK648" s="10"/>
      <c r="EL648" s="10"/>
      <c r="EM648" s="10"/>
      <c r="EN648" s="10"/>
      <c r="EO648" s="10"/>
      <c r="EP648" s="10"/>
      <c r="EQ648" s="10"/>
    </row>
    <row r="649" spans="1:147" ht="18.75">
      <c r="A649" s="138"/>
      <c r="B649"/>
      <c r="C649" s="137"/>
      <c r="D649" s="33"/>
      <c r="E649" s="63">
        <v>172678</v>
      </c>
      <c r="G649" s="14" t="s">
        <v>830</v>
      </c>
      <c r="H649" s="14" t="s">
        <v>831</v>
      </c>
      <c r="I649" s="14" t="s">
        <v>1273</v>
      </c>
      <c r="J649" s="32">
        <v>3054254</v>
      </c>
      <c r="K649" s="47"/>
      <c r="L649" s="14" t="s">
        <v>1273</v>
      </c>
      <c r="M649" s="32">
        <v>78744</v>
      </c>
      <c r="N649" s="41">
        <v>330</v>
      </c>
      <c r="O649" s="53">
        <v>26</v>
      </c>
      <c r="P649" s="31">
        <v>37216</v>
      </c>
      <c r="Q649" s="31">
        <v>37238</v>
      </c>
      <c r="R649" s="32" t="s">
        <v>750</v>
      </c>
      <c r="S649" s="32" t="s">
        <v>1274</v>
      </c>
      <c r="T649" s="32" t="s">
        <v>1275</v>
      </c>
      <c r="U649" s="32" t="s">
        <v>3338</v>
      </c>
      <c r="V649" s="32" t="s">
        <v>1090</v>
      </c>
      <c r="X649" s="43"/>
      <c r="Y649" s="17"/>
      <c r="Z649" s="43"/>
      <c r="AA649" s="8"/>
      <c r="AB649" s="6"/>
      <c r="AC649" s="8"/>
      <c r="AD649" s="8"/>
      <c r="AE649" s="8"/>
      <c r="AF649" s="36"/>
      <c r="AG649" s="8"/>
      <c r="AH649" s="6"/>
      <c r="AI649" s="10"/>
      <c r="AJ649" s="10"/>
      <c r="AK649" s="10"/>
      <c r="AL649" s="6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0"/>
      <c r="BA649" s="10"/>
      <c r="BB649" s="10"/>
      <c r="BC649" s="10"/>
      <c r="BD649" s="10"/>
      <c r="BE649" s="10"/>
      <c r="BF649" s="10"/>
      <c r="BG649" s="10"/>
      <c r="BH649" s="10"/>
      <c r="BI649" s="10"/>
      <c r="BJ649" s="10"/>
      <c r="BK649" s="10"/>
      <c r="BL649" s="10"/>
      <c r="BM649" s="10"/>
      <c r="BN649" s="10"/>
      <c r="BO649" s="10"/>
      <c r="BP649" s="10"/>
      <c r="BQ649" s="10"/>
      <c r="BR649" s="10"/>
      <c r="BS649" s="10"/>
      <c r="BT649" s="10"/>
      <c r="BU649" s="10"/>
      <c r="BV649" s="10"/>
      <c r="BW649" s="10"/>
      <c r="BX649" s="10"/>
      <c r="BY649" s="10"/>
      <c r="BZ649" s="10"/>
      <c r="CA649" s="10"/>
      <c r="CB649" s="10"/>
      <c r="CC649" s="10"/>
      <c r="CD649" s="10"/>
      <c r="CE649" s="10"/>
      <c r="CF649" s="10"/>
      <c r="CG649" s="10"/>
      <c r="CH649" s="10"/>
      <c r="CI649" s="10"/>
      <c r="CJ649" s="10"/>
      <c r="CK649" s="10"/>
      <c r="CL649" s="10"/>
      <c r="CM649" s="10"/>
      <c r="CN649" s="10"/>
      <c r="CO649" s="10"/>
      <c r="CP649" s="10"/>
      <c r="CQ649" s="10"/>
      <c r="CR649" s="10"/>
      <c r="CS649" s="10"/>
      <c r="CT649" s="10"/>
      <c r="CU649" s="10"/>
      <c r="CV649" s="10"/>
      <c r="CW649" s="10"/>
      <c r="CX649" s="10"/>
      <c r="CY649" s="10"/>
      <c r="CZ649" s="10"/>
      <c r="DA649" s="10"/>
      <c r="DB649" s="10"/>
      <c r="DC649" s="10"/>
      <c r="DD649" s="10"/>
      <c r="DE649" s="10"/>
      <c r="DF649" s="10"/>
      <c r="DG649" s="10"/>
      <c r="DH649" s="10"/>
      <c r="DI649" s="10"/>
      <c r="DJ649" s="10"/>
      <c r="DK649" s="10"/>
      <c r="DL649" s="10"/>
      <c r="DM649" s="10"/>
      <c r="DN649" s="10"/>
      <c r="DO649" s="10"/>
      <c r="DP649" s="10"/>
      <c r="DQ649" s="10"/>
      <c r="DR649" s="10"/>
      <c r="DS649" s="10"/>
      <c r="DT649" s="10"/>
      <c r="DU649" s="10"/>
      <c r="DV649" s="10"/>
      <c r="DW649" s="10"/>
      <c r="DX649" s="10"/>
      <c r="DY649" s="10"/>
      <c r="DZ649" s="10"/>
      <c r="EA649" s="10"/>
      <c r="EB649" s="10"/>
      <c r="EC649" s="10"/>
      <c r="ED649" s="10"/>
      <c r="EE649" s="10"/>
      <c r="EF649" s="10"/>
      <c r="EG649" s="10"/>
      <c r="EH649" s="10"/>
      <c r="EI649" s="10"/>
      <c r="EJ649" s="10"/>
      <c r="EK649" s="10"/>
      <c r="EL649" s="10"/>
      <c r="EM649" s="10"/>
      <c r="EN649" s="10"/>
      <c r="EO649" s="10"/>
      <c r="EP649" s="10"/>
      <c r="EQ649" s="10"/>
    </row>
    <row r="650" spans="1:147" ht="18.75">
      <c r="B650" s="14"/>
      <c r="C650" s="32"/>
      <c r="D650" s="33"/>
      <c r="E650" s="132">
        <v>10696486</v>
      </c>
      <c r="F650" s="14"/>
      <c r="G650" s="133" t="s">
        <v>2934</v>
      </c>
      <c r="H650" s="133" t="s">
        <v>2931</v>
      </c>
      <c r="I650" s="133" t="s">
        <v>2935</v>
      </c>
      <c r="J650" s="133" t="s">
        <v>2932</v>
      </c>
      <c r="K650" s="133" t="s">
        <v>2933</v>
      </c>
      <c r="L650" s="133">
        <v>3351107</v>
      </c>
      <c r="M650" s="134" t="s">
        <v>3744</v>
      </c>
      <c r="N650" s="134">
        <v>342</v>
      </c>
      <c r="O650" s="136">
        <v>18.34</v>
      </c>
      <c r="P650" s="59">
        <v>40897</v>
      </c>
      <c r="Q650" s="135">
        <v>41151</v>
      </c>
      <c r="R650" s="32" t="s">
        <v>2147</v>
      </c>
      <c r="S650" s="134" t="s">
        <v>1176</v>
      </c>
      <c r="T650" s="134" t="s">
        <v>1167</v>
      </c>
      <c r="U650" s="134" t="s">
        <v>914</v>
      </c>
      <c r="V650" s="32" t="s">
        <v>664</v>
      </c>
      <c r="X650" s="43"/>
      <c r="Y650" s="44"/>
      <c r="Z650" s="43"/>
      <c r="AA650" s="8"/>
      <c r="AB650" s="6"/>
      <c r="AC650" s="8"/>
      <c r="AD650" s="8"/>
      <c r="AE650" s="8"/>
      <c r="AF650" s="36"/>
      <c r="AG650" s="8"/>
      <c r="AH650" s="6"/>
      <c r="AI650" s="10"/>
      <c r="AJ650" s="10"/>
      <c r="AK650" s="10"/>
      <c r="AL650" s="6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10"/>
      <c r="AX650" s="10"/>
      <c r="AY650" s="10"/>
      <c r="AZ650" s="10"/>
      <c r="BA650" s="10"/>
      <c r="BB650" s="10"/>
      <c r="BC650" s="10"/>
      <c r="BD650" s="10"/>
      <c r="BE650" s="10"/>
      <c r="BF650" s="10"/>
      <c r="BG650" s="10"/>
      <c r="BH650" s="10"/>
      <c r="BI650" s="10"/>
      <c r="BJ650" s="10"/>
      <c r="BK650" s="10"/>
      <c r="BL650" s="10"/>
      <c r="BM650" s="10"/>
      <c r="BN650" s="10"/>
      <c r="BO650" s="10"/>
      <c r="BP650" s="10"/>
      <c r="BQ650" s="10"/>
      <c r="BR650" s="10"/>
      <c r="BS650" s="10"/>
      <c r="BT650" s="10"/>
      <c r="BU650" s="10"/>
      <c r="BV650" s="10"/>
      <c r="BW650" s="10"/>
      <c r="BX650" s="10"/>
      <c r="BY650" s="10"/>
      <c r="BZ650" s="10"/>
      <c r="CA650" s="10"/>
      <c r="CB650" s="10"/>
      <c r="CC650" s="10"/>
      <c r="CD650" s="10"/>
      <c r="CE650" s="10"/>
      <c r="CF650" s="10"/>
      <c r="CG650" s="10"/>
      <c r="CH650" s="10"/>
      <c r="CI650" s="10"/>
      <c r="CJ650" s="10"/>
      <c r="CK650" s="10"/>
      <c r="CL650" s="10"/>
      <c r="CM650" s="10"/>
      <c r="CN650" s="10"/>
      <c r="CO650" s="10"/>
      <c r="CP650" s="10"/>
      <c r="CQ650" s="10"/>
      <c r="CR650" s="10"/>
      <c r="CS650" s="10"/>
      <c r="CT650" s="10"/>
      <c r="CU650" s="10"/>
      <c r="CV650" s="10"/>
      <c r="CW650" s="10"/>
      <c r="CX650" s="10"/>
      <c r="CY650" s="10"/>
      <c r="CZ650" s="10"/>
      <c r="DA650" s="10"/>
      <c r="DB650" s="10"/>
      <c r="DC650" s="10"/>
      <c r="DD650" s="10"/>
      <c r="DE650" s="10"/>
      <c r="DF650" s="10"/>
      <c r="DG650" s="10"/>
      <c r="DH650" s="10"/>
      <c r="DI650" s="10"/>
      <c r="DJ650" s="10"/>
      <c r="DK650" s="10"/>
      <c r="DL650" s="10"/>
      <c r="DM650" s="10"/>
      <c r="DN650" s="10"/>
      <c r="DO650" s="10"/>
      <c r="DP650" s="10"/>
      <c r="DQ650" s="10"/>
      <c r="DR650" s="10"/>
      <c r="DS650" s="10"/>
      <c r="DT650" s="10"/>
      <c r="DU650" s="10"/>
      <c r="DV650" s="10"/>
      <c r="DW650" s="10"/>
      <c r="DX650" s="10"/>
      <c r="DY650" s="10"/>
      <c r="DZ650" s="10"/>
      <c r="EA650" s="10"/>
      <c r="EB650" s="10"/>
      <c r="EC650" s="10"/>
      <c r="ED650" s="10"/>
      <c r="EE650" s="10"/>
      <c r="EF650" s="10"/>
      <c r="EG650" s="10"/>
      <c r="EH650" s="10"/>
      <c r="EI650" s="10"/>
      <c r="EJ650" s="10"/>
      <c r="EK650" s="10"/>
      <c r="EL650" s="10"/>
      <c r="EM650" s="10"/>
      <c r="EN650" s="10"/>
      <c r="EO650" s="10"/>
      <c r="EP650" s="10"/>
      <c r="EQ650" s="10"/>
    </row>
    <row r="651" spans="1:147" ht="18.75">
      <c r="B651" s="14"/>
      <c r="C651" s="32"/>
      <c r="D651" s="33"/>
      <c r="E651" s="33">
        <v>150016</v>
      </c>
      <c r="G651" s="14" t="s">
        <v>443</v>
      </c>
      <c r="H651" s="14" t="s">
        <v>3244</v>
      </c>
      <c r="I651" s="14" t="s">
        <v>1798</v>
      </c>
      <c r="L651" s="14" t="s">
        <v>2118</v>
      </c>
      <c r="M651" s="32">
        <v>78746</v>
      </c>
      <c r="N651" s="41">
        <v>34</v>
      </c>
      <c r="O651" s="53">
        <v>2.0299999999999998</v>
      </c>
      <c r="P651" s="31">
        <v>36672</v>
      </c>
      <c r="Q651" s="31">
        <v>36868</v>
      </c>
      <c r="R651" s="31"/>
      <c r="S651" s="32" t="s">
        <v>444</v>
      </c>
      <c r="T651" s="32" t="s">
        <v>3068</v>
      </c>
      <c r="U651" s="32" t="s">
        <v>2070</v>
      </c>
      <c r="V651" s="32" t="s">
        <v>4271</v>
      </c>
      <c r="X651" s="43"/>
      <c r="Y651" s="44"/>
      <c r="Z651" s="43"/>
      <c r="AA651" s="8"/>
      <c r="AB651" s="6"/>
      <c r="AC651" s="8"/>
      <c r="AD651" s="8"/>
      <c r="AE651" s="8"/>
      <c r="AF651" s="36"/>
      <c r="AG651" s="8"/>
      <c r="AH651" s="6"/>
      <c r="AI651" s="10"/>
      <c r="AJ651" s="10"/>
      <c r="AK651" s="10"/>
      <c r="AL651" s="6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  <c r="BA651" s="10"/>
      <c r="BB651" s="10"/>
      <c r="BC651" s="10"/>
      <c r="BD651" s="10"/>
      <c r="BE651" s="10"/>
      <c r="BF651" s="10"/>
      <c r="BG651" s="10"/>
      <c r="BH651" s="10"/>
      <c r="BI651" s="10"/>
      <c r="BJ651" s="10"/>
      <c r="BK651" s="10"/>
      <c r="BL651" s="10"/>
      <c r="BM651" s="10"/>
      <c r="BN651" s="10"/>
      <c r="BO651" s="10"/>
      <c r="BP651" s="10"/>
      <c r="BQ651" s="10"/>
      <c r="BR651" s="10"/>
      <c r="BS651" s="10"/>
      <c r="BT651" s="10"/>
      <c r="BU651" s="10"/>
      <c r="BV651" s="10"/>
      <c r="BW651" s="10"/>
      <c r="BX651" s="10"/>
      <c r="BY651" s="10"/>
      <c r="BZ651" s="10"/>
      <c r="CA651" s="10"/>
      <c r="CB651" s="10"/>
      <c r="CC651" s="10"/>
      <c r="CD651" s="10"/>
      <c r="CE651" s="10"/>
      <c r="CF651" s="10"/>
      <c r="CG651" s="10"/>
      <c r="CH651" s="10"/>
      <c r="CI651" s="10"/>
      <c r="CJ651" s="10"/>
      <c r="CK651" s="10"/>
      <c r="CL651" s="10"/>
      <c r="CM651" s="10"/>
      <c r="CN651" s="10"/>
      <c r="CO651" s="10"/>
      <c r="CP651" s="10"/>
      <c r="CQ651" s="10"/>
      <c r="CR651" s="10"/>
      <c r="CS651" s="10"/>
      <c r="CT651" s="10"/>
      <c r="CU651" s="10"/>
      <c r="CV651" s="10"/>
      <c r="CW651" s="10"/>
      <c r="CX651" s="10"/>
      <c r="CY651" s="10"/>
      <c r="CZ651" s="10"/>
      <c r="DA651" s="10"/>
      <c r="DB651" s="10"/>
      <c r="DC651" s="10"/>
      <c r="DD651" s="10"/>
      <c r="DE651" s="10"/>
      <c r="DF651" s="10"/>
      <c r="DG651" s="10"/>
      <c r="DH651" s="10"/>
      <c r="DI651" s="10"/>
      <c r="DJ651" s="10"/>
      <c r="DK651" s="10"/>
      <c r="DL651" s="10"/>
      <c r="DM651" s="10"/>
      <c r="DN651" s="10"/>
      <c r="DO651" s="10"/>
      <c r="DP651" s="10"/>
      <c r="DQ651" s="10"/>
      <c r="DR651" s="10"/>
      <c r="DS651" s="10"/>
      <c r="DT651" s="10"/>
      <c r="DU651" s="10"/>
      <c r="DV651" s="10"/>
      <c r="DW651" s="10"/>
      <c r="DX651" s="10"/>
      <c r="DY651" s="10"/>
      <c r="DZ651" s="10"/>
      <c r="EA651" s="10"/>
      <c r="EB651" s="10"/>
      <c r="EC651" s="10"/>
      <c r="ED651" s="10"/>
      <c r="EE651" s="10"/>
      <c r="EF651" s="10"/>
      <c r="EG651" s="10"/>
      <c r="EH651" s="10"/>
      <c r="EI651" s="10"/>
      <c r="EJ651" s="10"/>
      <c r="EK651" s="10"/>
      <c r="EL651" s="10"/>
      <c r="EM651" s="10"/>
      <c r="EN651" s="10"/>
      <c r="EO651" s="10"/>
      <c r="EP651" s="10"/>
      <c r="EQ651" s="10"/>
    </row>
    <row r="652" spans="1:147" ht="18.75">
      <c r="B652" s="14"/>
      <c r="C652" s="32"/>
      <c r="D652" s="33"/>
      <c r="E652" s="33">
        <v>10225794</v>
      </c>
      <c r="F652" s="33"/>
      <c r="G652" s="33" t="s">
        <v>4076</v>
      </c>
      <c r="H652" s="33" t="s">
        <v>2074</v>
      </c>
      <c r="I652" s="33" t="s">
        <v>4078</v>
      </c>
      <c r="J652" s="32">
        <v>429579</v>
      </c>
      <c r="K652" s="33" t="s">
        <v>3789</v>
      </c>
      <c r="L652" s="33">
        <v>429579</v>
      </c>
      <c r="M652" s="32" t="s">
        <v>4077</v>
      </c>
      <c r="N652" s="32">
        <v>29</v>
      </c>
      <c r="O652" s="53">
        <v>2.0739999999999998</v>
      </c>
      <c r="P652" s="59">
        <v>39822</v>
      </c>
      <c r="Q652" s="14"/>
      <c r="R652" s="32" t="s">
        <v>1670</v>
      </c>
      <c r="S652" s="32" t="s">
        <v>3448</v>
      </c>
      <c r="T652" s="33" t="s">
        <v>3449</v>
      </c>
      <c r="U652" s="134" t="s">
        <v>562</v>
      </c>
      <c r="V652" s="32" t="s">
        <v>1645</v>
      </c>
      <c r="X652" s="43"/>
      <c r="Y652" s="8"/>
      <c r="Z652" s="43"/>
      <c r="AA652" s="8"/>
      <c r="AB652" s="6"/>
      <c r="AC652" s="8"/>
      <c r="AD652" s="8"/>
      <c r="AE652" s="8"/>
      <c r="AF652" s="36"/>
      <c r="AG652" s="8"/>
      <c r="AH652" s="6"/>
      <c r="AI652" s="10"/>
      <c r="AJ652" s="10"/>
      <c r="AK652" s="10"/>
      <c r="AL652" s="6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  <c r="AW652" s="10"/>
      <c r="AX652" s="10"/>
      <c r="AY652" s="10"/>
      <c r="AZ652" s="10"/>
      <c r="BA652" s="10"/>
      <c r="BB652" s="10"/>
      <c r="BC652" s="10"/>
      <c r="BD652" s="10"/>
      <c r="BE652" s="10"/>
      <c r="BF652" s="10"/>
      <c r="BG652" s="10"/>
      <c r="BH652" s="10"/>
      <c r="BI652" s="10"/>
      <c r="BJ652" s="10"/>
      <c r="BK652" s="10"/>
      <c r="BL652" s="10"/>
      <c r="BM652" s="10"/>
      <c r="BN652" s="10"/>
      <c r="BO652" s="10"/>
      <c r="BP652" s="10"/>
      <c r="BQ652" s="10"/>
      <c r="BR652" s="10"/>
      <c r="BS652" s="10"/>
      <c r="BT652" s="10"/>
      <c r="BU652" s="10"/>
      <c r="BV652" s="10"/>
      <c r="BW652" s="10"/>
      <c r="BX652" s="10"/>
      <c r="BY652" s="10"/>
      <c r="BZ652" s="10"/>
      <c r="CA652" s="10"/>
      <c r="CB652" s="10"/>
      <c r="CC652" s="10"/>
      <c r="CD652" s="10"/>
      <c r="CE652" s="10"/>
      <c r="CF652" s="10"/>
      <c r="CG652" s="10"/>
      <c r="CH652" s="10"/>
      <c r="CI652" s="10"/>
      <c r="CJ652" s="10"/>
      <c r="CK652" s="10"/>
      <c r="CL652" s="10"/>
      <c r="CM652" s="10"/>
      <c r="CN652" s="10"/>
      <c r="CO652" s="10"/>
      <c r="CP652" s="10"/>
      <c r="CQ652" s="10"/>
      <c r="CR652" s="10"/>
      <c r="CS652" s="10"/>
      <c r="CT652" s="10"/>
      <c r="CU652" s="10"/>
      <c r="CV652" s="10"/>
      <c r="CW652" s="10"/>
      <c r="CX652" s="10"/>
      <c r="CY652" s="10"/>
      <c r="CZ652" s="10"/>
      <c r="DA652" s="10"/>
      <c r="DB652" s="10"/>
      <c r="DC652" s="10"/>
      <c r="DD652" s="10"/>
      <c r="DE652" s="10"/>
      <c r="DF652" s="10"/>
      <c r="DG652" s="10"/>
      <c r="DH652" s="10"/>
      <c r="DI652" s="10"/>
      <c r="DJ652" s="10"/>
      <c r="DK652" s="10"/>
      <c r="DL652" s="10"/>
      <c r="DM652" s="10"/>
      <c r="DN652" s="10"/>
      <c r="DO652" s="10"/>
      <c r="DP652" s="10"/>
      <c r="DQ652" s="10"/>
      <c r="DR652" s="10"/>
      <c r="DS652" s="10"/>
      <c r="DT652" s="10"/>
      <c r="DU652" s="10"/>
      <c r="DV652" s="10"/>
      <c r="DW652" s="10"/>
      <c r="DX652" s="10"/>
      <c r="DY652" s="10"/>
      <c r="DZ652" s="10"/>
      <c r="EA652" s="10"/>
      <c r="EB652" s="10"/>
      <c r="EC652" s="10"/>
      <c r="ED652" s="10"/>
      <c r="EE652" s="10"/>
      <c r="EF652" s="10"/>
      <c r="EG652" s="10"/>
      <c r="EH652" s="10"/>
      <c r="EI652" s="10"/>
      <c r="EJ652" s="10"/>
      <c r="EK652" s="10"/>
      <c r="EL652" s="10"/>
      <c r="EM652" s="10"/>
      <c r="EN652" s="10"/>
      <c r="EO652" s="10"/>
      <c r="EP652" s="10"/>
      <c r="EQ652" s="10"/>
    </row>
    <row r="653" spans="1:147" ht="18.75">
      <c r="A653" s="102"/>
      <c r="B653" s="32"/>
      <c r="C653" s="129"/>
      <c r="D653" s="33"/>
      <c r="G653" s="14" t="s">
        <v>2681</v>
      </c>
      <c r="H653" s="14" t="s">
        <v>2683</v>
      </c>
      <c r="I653" s="14" t="s">
        <v>241</v>
      </c>
      <c r="L653" s="14" t="s">
        <v>2119</v>
      </c>
      <c r="M653" s="32">
        <v>78704</v>
      </c>
      <c r="N653" s="41">
        <v>88</v>
      </c>
      <c r="O653" s="53">
        <v>12.42</v>
      </c>
      <c r="P653" s="31">
        <v>34852</v>
      </c>
      <c r="Q653" s="31">
        <v>34995</v>
      </c>
      <c r="R653" s="31"/>
      <c r="S653" s="32" t="s">
        <v>2684</v>
      </c>
      <c r="T653" s="32" t="s">
        <v>2685</v>
      </c>
      <c r="U653" s="32" t="s">
        <v>3338</v>
      </c>
      <c r="V653" s="32" t="s">
        <v>3553</v>
      </c>
      <c r="X653" s="43"/>
      <c r="Y653" s="8"/>
      <c r="Z653" s="43"/>
      <c r="AA653" s="8"/>
      <c r="AB653" s="6"/>
      <c r="AC653" s="8"/>
      <c r="AD653" s="8"/>
      <c r="AE653" s="8"/>
      <c r="AF653" s="36"/>
      <c r="AG653" s="8"/>
      <c r="AH653" s="6"/>
      <c r="AI653" s="10"/>
      <c r="AJ653" s="10"/>
      <c r="AK653" s="10"/>
      <c r="AL653" s="6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10"/>
      <c r="AX653" s="10"/>
      <c r="AY653" s="10"/>
      <c r="AZ653" s="10"/>
      <c r="BA653" s="10"/>
      <c r="BB653" s="10"/>
      <c r="BC653" s="10"/>
      <c r="BD653" s="10"/>
      <c r="BE653" s="10"/>
      <c r="BF653" s="10"/>
      <c r="BG653" s="10"/>
      <c r="BH653" s="10"/>
      <c r="BI653" s="10"/>
      <c r="BJ653" s="10"/>
      <c r="BK653" s="10"/>
      <c r="BL653" s="10"/>
      <c r="BM653" s="10"/>
      <c r="BN653" s="10"/>
      <c r="BO653" s="10"/>
      <c r="BP653" s="10"/>
      <c r="BQ653" s="10"/>
      <c r="BR653" s="10"/>
      <c r="BS653" s="10"/>
      <c r="BT653" s="10"/>
      <c r="BU653" s="10"/>
      <c r="BV653" s="10"/>
      <c r="BW653" s="10"/>
      <c r="BX653" s="10"/>
      <c r="BY653" s="10"/>
      <c r="BZ653" s="10"/>
      <c r="CA653" s="10"/>
      <c r="CB653" s="10"/>
      <c r="CC653" s="10"/>
      <c r="CD653" s="10"/>
      <c r="CE653" s="10"/>
      <c r="CF653" s="10"/>
      <c r="CG653" s="10"/>
      <c r="CH653" s="10"/>
      <c r="CI653" s="10"/>
      <c r="CJ653" s="10"/>
      <c r="CK653" s="10"/>
      <c r="CL653" s="10"/>
      <c r="CM653" s="10"/>
      <c r="CN653" s="10"/>
      <c r="CO653" s="10"/>
      <c r="CP653" s="10"/>
      <c r="CQ653" s="10"/>
      <c r="CR653" s="10"/>
      <c r="CS653" s="10"/>
      <c r="CT653" s="10"/>
      <c r="CU653" s="10"/>
      <c r="CV653" s="10"/>
      <c r="CW653" s="10"/>
      <c r="CX653" s="10"/>
      <c r="CY653" s="10"/>
      <c r="CZ653" s="10"/>
      <c r="DA653" s="10"/>
      <c r="DB653" s="10"/>
      <c r="DC653" s="10"/>
      <c r="DD653" s="10"/>
      <c r="DE653" s="10"/>
      <c r="DF653" s="10"/>
      <c r="DG653" s="10"/>
      <c r="DH653" s="10"/>
      <c r="DI653" s="10"/>
      <c r="DJ653" s="10"/>
      <c r="DK653" s="10"/>
      <c r="DL653" s="10"/>
      <c r="DM653" s="10"/>
      <c r="DN653" s="10"/>
      <c r="DO653" s="10"/>
      <c r="DP653" s="10"/>
      <c r="DQ653" s="10"/>
      <c r="DR653" s="10"/>
      <c r="DS653" s="10"/>
      <c r="DT653" s="10"/>
      <c r="DU653" s="10"/>
      <c r="DV653" s="10"/>
      <c r="DW653" s="10"/>
      <c r="DX653" s="10"/>
      <c r="DY653" s="10"/>
      <c r="DZ653" s="10"/>
      <c r="EA653" s="10"/>
      <c r="EB653" s="10"/>
      <c r="EC653" s="10"/>
      <c r="ED653" s="10"/>
      <c r="EE653" s="10"/>
      <c r="EF653" s="10"/>
      <c r="EG653" s="10"/>
      <c r="EH653" s="10"/>
      <c r="EI653" s="10"/>
      <c r="EJ653" s="10"/>
      <c r="EK653" s="10"/>
      <c r="EL653" s="10"/>
      <c r="EM653" s="10"/>
      <c r="EN653" s="10"/>
      <c r="EO653" s="10"/>
      <c r="EP653" s="10"/>
      <c r="EQ653" s="10"/>
    </row>
    <row r="654" spans="1:147" ht="18.75">
      <c r="B654" s="14"/>
      <c r="C654" s="32"/>
      <c r="D654" s="33"/>
      <c r="G654" s="14" t="s">
        <v>424</v>
      </c>
      <c r="H654" s="14" t="s">
        <v>425</v>
      </c>
      <c r="I654" s="14" t="s">
        <v>241</v>
      </c>
      <c r="L654" s="14" t="s">
        <v>2119</v>
      </c>
      <c r="M654" s="32">
        <v>78704</v>
      </c>
      <c r="N654" s="41">
        <v>98</v>
      </c>
      <c r="O654" s="53">
        <v>6.690000057220459</v>
      </c>
      <c r="P654" s="31">
        <v>36031</v>
      </c>
      <c r="Q654" s="31">
        <v>36108</v>
      </c>
      <c r="R654" s="31"/>
      <c r="S654" s="32" t="s">
        <v>2688</v>
      </c>
      <c r="T654" s="32" t="s">
        <v>2689</v>
      </c>
      <c r="U654" s="32" t="s">
        <v>3338</v>
      </c>
      <c r="V654" s="32" t="s">
        <v>3566</v>
      </c>
      <c r="X654" s="43"/>
      <c r="Y654" s="44"/>
      <c r="Z654" s="43"/>
      <c r="AA654" s="8"/>
      <c r="AB654" s="6"/>
      <c r="AC654" s="8"/>
      <c r="AD654" s="8"/>
      <c r="AE654" s="8"/>
      <c r="AF654" s="36"/>
      <c r="AG654" s="8"/>
      <c r="AH654" s="6"/>
      <c r="AI654" s="10"/>
      <c r="AJ654" s="10"/>
      <c r="AK654" s="10"/>
      <c r="AL654" s="6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  <c r="AW654" s="10"/>
      <c r="AX654" s="10"/>
      <c r="AY654" s="10"/>
      <c r="AZ654" s="10"/>
      <c r="BA654" s="10"/>
      <c r="BB654" s="10"/>
      <c r="BC654" s="10"/>
      <c r="BD654" s="10"/>
      <c r="BE654" s="10"/>
      <c r="BF654" s="10"/>
      <c r="BG654" s="10"/>
      <c r="BH654" s="10"/>
      <c r="BI654" s="10"/>
      <c r="BJ654" s="10"/>
      <c r="BK654" s="10"/>
      <c r="BL654" s="10"/>
      <c r="BM654" s="10"/>
      <c r="BN654" s="10"/>
      <c r="BO654" s="10"/>
      <c r="BP654" s="10"/>
      <c r="BQ654" s="10"/>
      <c r="BR654" s="10"/>
      <c r="BS654" s="10"/>
      <c r="BT654" s="10"/>
      <c r="BU654" s="10"/>
      <c r="BV654" s="10"/>
      <c r="BW654" s="10"/>
      <c r="BX654" s="10"/>
      <c r="BY654" s="10"/>
      <c r="BZ654" s="10"/>
      <c r="CA654" s="10"/>
      <c r="CB654" s="10"/>
      <c r="CC654" s="10"/>
      <c r="CD654" s="10"/>
      <c r="CE654" s="10"/>
      <c r="CF654" s="10"/>
      <c r="CG654" s="10"/>
      <c r="CH654" s="10"/>
      <c r="CI654" s="10"/>
      <c r="CJ654" s="10"/>
      <c r="CK654" s="10"/>
      <c r="CL654" s="10"/>
      <c r="CM654" s="10"/>
      <c r="CN654" s="10"/>
      <c r="CO654" s="10"/>
      <c r="CP654" s="10"/>
      <c r="CQ654" s="10"/>
      <c r="CR654" s="10"/>
      <c r="CS654" s="10"/>
      <c r="CT654" s="10"/>
      <c r="CU654" s="10"/>
      <c r="CV654" s="10"/>
      <c r="CW654" s="10"/>
      <c r="CX654" s="10"/>
      <c r="CY654" s="10"/>
      <c r="CZ654" s="10"/>
      <c r="DA654" s="10"/>
      <c r="DB654" s="10"/>
      <c r="DC654" s="10"/>
      <c r="DD654" s="10"/>
      <c r="DE654" s="10"/>
      <c r="DF654" s="10"/>
      <c r="DG654" s="10"/>
      <c r="DH654" s="10"/>
      <c r="DI654" s="10"/>
      <c r="DJ654" s="10"/>
      <c r="DK654" s="10"/>
      <c r="DL654" s="10"/>
      <c r="DM654" s="10"/>
      <c r="DN654" s="10"/>
      <c r="DO654" s="10"/>
      <c r="DP654" s="10"/>
      <c r="DQ654" s="10"/>
      <c r="DR654" s="10"/>
      <c r="DS654" s="10"/>
      <c r="DT654" s="10"/>
      <c r="DU654" s="10"/>
      <c r="DV654" s="10"/>
      <c r="DW654" s="10"/>
      <c r="DX654" s="10"/>
      <c r="DY654" s="10"/>
      <c r="DZ654" s="10"/>
      <c r="EA654" s="10"/>
      <c r="EB654" s="10"/>
      <c r="EC654" s="10"/>
      <c r="ED654" s="10"/>
      <c r="EE654" s="10"/>
      <c r="EF654" s="10"/>
      <c r="EG654" s="10"/>
      <c r="EH654" s="10"/>
      <c r="EI654" s="10"/>
      <c r="EJ654" s="10"/>
      <c r="EK654" s="10"/>
      <c r="EL654" s="10"/>
      <c r="EM654" s="10"/>
      <c r="EN654" s="10"/>
      <c r="EO654" s="10"/>
      <c r="EP654" s="10"/>
      <c r="EQ654" s="10"/>
    </row>
    <row r="655" spans="1:147" ht="18.75">
      <c r="D655" s="33"/>
      <c r="E655" s="33">
        <v>118320</v>
      </c>
      <c r="G655" s="14" t="s">
        <v>388</v>
      </c>
      <c r="H655" s="14" t="s">
        <v>3245</v>
      </c>
      <c r="I655" s="14" t="s">
        <v>822</v>
      </c>
      <c r="L655" s="14" t="s">
        <v>2645</v>
      </c>
      <c r="M655" s="32">
        <v>78745</v>
      </c>
      <c r="N655" s="41">
        <v>45</v>
      </c>
      <c r="O655" s="53">
        <v>6.88</v>
      </c>
      <c r="P655" s="31">
        <v>36621</v>
      </c>
      <c r="Q655" s="31">
        <v>36837</v>
      </c>
      <c r="R655" s="31"/>
      <c r="S655" s="32" t="s">
        <v>389</v>
      </c>
      <c r="T655" s="32" t="s">
        <v>390</v>
      </c>
      <c r="U655" s="32" t="s">
        <v>3338</v>
      </c>
      <c r="V655" s="32" t="s">
        <v>4271</v>
      </c>
      <c r="X655" s="43"/>
      <c r="Y655" s="44"/>
      <c r="Z655" s="43"/>
      <c r="AA655" s="8"/>
      <c r="AB655" s="6"/>
      <c r="AC655" s="8"/>
      <c r="AD655" s="8"/>
      <c r="AE655" s="8"/>
      <c r="AF655" s="36"/>
      <c r="AG655" s="8"/>
      <c r="AH655" s="6"/>
      <c r="AI655" s="10"/>
      <c r="AJ655" s="10"/>
      <c r="AK655" s="10"/>
      <c r="AL655" s="6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  <c r="AW655" s="10"/>
      <c r="AX655" s="10"/>
      <c r="AY655" s="10"/>
      <c r="AZ655" s="10"/>
      <c r="BA655" s="10"/>
      <c r="BB655" s="10"/>
      <c r="BC655" s="10"/>
      <c r="BD655" s="10"/>
      <c r="BE655" s="10"/>
      <c r="BF655" s="10"/>
      <c r="BG655" s="10"/>
      <c r="BH655" s="10"/>
      <c r="BI655" s="10"/>
      <c r="BJ655" s="10"/>
      <c r="BK655" s="10"/>
      <c r="BL655" s="10"/>
      <c r="BM655" s="10"/>
      <c r="BN655" s="10"/>
      <c r="BO655" s="10"/>
      <c r="BP655" s="10"/>
      <c r="BQ655" s="10"/>
      <c r="BR655" s="10"/>
      <c r="BS655" s="10"/>
      <c r="BT655" s="10"/>
      <c r="BU655" s="10"/>
      <c r="BV655" s="10"/>
      <c r="BW655" s="10"/>
      <c r="BX655" s="10"/>
      <c r="BY655" s="10"/>
      <c r="BZ655" s="10"/>
      <c r="CA655" s="10"/>
      <c r="CB655" s="10"/>
      <c r="CC655" s="10"/>
      <c r="CD655" s="10"/>
      <c r="CE655" s="10"/>
      <c r="CF655" s="10"/>
      <c r="CG655" s="10"/>
      <c r="CH655" s="10"/>
      <c r="CI655" s="10"/>
      <c r="CJ655" s="10"/>
      <c r="CK655" s="10"/>
      <c r="CL655" s="10"/>
      <c r="CM655" s="10"/>
      <c r="CN655" s="10"/>
      <c r="CO655" s="10"/>
      <c r="CP655" s="10"/>
      <c r="CQ655" s="10"/>
      <c r="CR655" s="10"/>
      <c r="CS655" s="10"/>
      <c r="CT655" s="10"/>
      <c r="CU655" s="10"/>
      <c r="CV655" s="10"/>
      <c r="CW655" s="10"/>
      <c r="CX655" s="10"/>
      <c r="CY655" s="10"/>
      <c r="CZ655" s="10"/>
      <c r="DA655" s="10"/>
      <c r="DB655" s="10"/>
      <c r="DC655" s="10"/>
      <c r="DD655" s="10"/>
      <c r="DE655" s="10"/>
      <c r="DF655" s="10"/>
      <c r="DG655" s="10"/>
      <c r="DH655" s="10"/>
      <c r="DI655" s="10"/>
      <c r="DJ655" s="10"/>
      <c r="DK655" s="10"/>
      <c r="DL655" s="10"/>
      <c r="DM655" s="10"/>
      <c r="DN655" s="10"/>
      <c r="DO655" s="10"/>
      <c r="DP655" s="10"/>
      <c r="DQ655" s="10"/>
      <c r="DR655" s="10"/>
      <c r="DS655" s="10"/>
      <c r="DT655" s="10"/>
      <c r="DU655" s="10"/>
      <c r="DV655" s="10"/>
      <c r="DW655" s="10"/>
      <c r="DX655" s="10"/>
      <c r="DY655" s="10"/>
      <c r="DZ655" s="10"/>
      <c r="EA655" s="10"/>
      <c r="EB655" s="10"/>
      <c r="EC655" s="10"/>
      <c r="ED655" s="10"/>
      <c r="EE655" s="10"/>
      <c r="EF655" s="10"/>
      <c r="EG655" s="10"/>
      <c r="EH655" s="10"/>
      <c r="EI655" s="10"/>
      <c r="EJ655" s="10"/>
      <c r="EK655" s="10"/>
      <c r="EL655" s="10"/>
      <c r="EM655" s="10"/>
      <c r="EN655" s="10"/>
      <c r="EO655" s="10"/>
      <c r="EP655" s="10"/>
      <c r="EQ655" s="10"/>
    </row>
    <row r="656" spans="1:147" ht="18.75">
      <c r="D656" s="33"/>
      <c r="G656" s="14" t="s">
        <v>3343</v>
      </c>
      <c r="H656" s="14" t="s">
        <v>1190</v>
      </c>
      <c r="I656" s="14" t="s">
        <v>2514</v>
      </c>
      <c r="L656" s="14" t="s">
        <v>2646</v>
      </c>
      <c r="M656" s="32">
        <v>78752</v>
      </c>
      <c r="N656" s="41">
        <v>151</v>
      </c>
      <c r="O656" s="53">
        <v>10.8</v>
      </c>
      <c r="P656" s="31">
        <v>36203</v>
      </c>
      <c r="Q656" s="31">
        <v>36445</v>
      </c>
      <c r="R656" s="31"/>
      <c r="S656" s="32" t="s">
        <v>1777</v>
      </c>
      <c r="T656" s="32" t="s">
        <v>2690</v>
      </c>
      <c r="U656" s="32" t="s">
        <v>3338</v>
      </c>
      <c r="V656" s="32" t="s">
        <v>2848</v>
      </c>
      <c r="X656" s="43"/>
      <c r="Y656" s="44"/>
      <c r="Z656" s="43"/>
      <c r="AA656" s="8"/>
      <c r="AB656" s="6"/>
      <c r="AC656" s="8"/>
      <c r="AD656" s="8"/>
      <c r="AE656" s="8"/>
      <c r="AF656" s="36"/>
      <c r="AG656" s="8"/>
      <c r="AH656" s="6"/>
      <c r="AI656" s="10"/>
      <c r="AJ656" s="10"/>
      <c r="AK656" s="10"/>
      <c r="AL656" s="6"/>
      <c r="AM656" s="10"/>
      <c r="AN656" s="10"/>
      <c r="AO656" s="10"/>
      <c r="AP656" s="10"/>
      <c r="AQ656" s="10"/>
      <c r="AR656" s="10"/>
      <c r="AS656" s="10"/>
      <c r="AT656" s="10"/>
      <c r="AU656" s="10"/>
      <c r="AV656" s="10"/>
      <c r="AW656" s="10"/>
      <c r="AX656" s="10"/>
      <c r="AY656" s="10"/>
      <c r="AZ656" s="10"/>
      <c r="BA656" s="10"/>
      <c r="BB656" s="10"/>
      <c r="BC656" s="10"/>
      <c r="BD656" s="10"/>
      <c r="BE656" s="10"/>
      <c r="BF656" s="10"/>
      <c r="BG656" s="10"/>
      <c r="BH656" s="10"/>
      <c r="BI656" s="10"/>
      <c r="BJ656" s="10"/>
      <c r="BK656" s="10"/>
      <c r="BL656" s="10"/>
      <c r="BM656" s="10"/>
      <c r="BN656" s="10"/>
      <c r="BO656" s="10"/>
      <c r="BP656" s="10"/>
      <c r="BQ656" s="10"/>
      <c r="BR656" s="10"/>
      <c r="BS656" s="10"/>
      <c r="BT656" s="10"/>
      <c r="BU656" s="10"/>
      <c r="BV656" s="10"/>
      <c r="BW656" s="10"/>
      <c r="BX656" s="10"/>
      <c r="BY656" s="10"/>
      <c r="BZ656" s="10"/>
      <c r="CA656" s="10"/>
      <c r="CB656" s="10"/>
      <c r="CC656" s="10"/>
      <c r="CD656" s="10"/>
      <c r="CE656" s="10"/>
      <c r="CF656" s="10"/>
      <c r="CG656" s="10"/>
      <c r="CH656" s="10"/>
      <c r="CI656" s="10"/>
      <c r="CJ656" s="10"/>
      <c r="CK656" s="10"/>
      <c r="CL656" s="10"/>
      <c r="CM656" s="10"/>
      <c r="CN656" s="10"/>
      <c r="CO656" s="10"/>
      <c r="CP656" s="10"/>
      <c r="CQ656" s="10"/>
      <c r="CR656" s="10"/>
      <c r="CS656" s="10"/>
      <c r="CT656" s="10"/>
      <c r="CU656" s="10"/>
      <c r="CV656" s="10"/>
      <c r="CW656" s="10"/>
      <c r="CX656" s="10"/>
      <c r="CY656" s="10"/>
      <c r="CZ656" s="10"/>
      <c r="DA656" s="10"/>
      <c r="DB656" s="10"/>
      <c r="DC656" s="10"/>
      <c r="DD656" s="10"/>
      <c r="DE656" s="10"/>
      <c r="DF656" s="10"/>
      <c r="DG656" s="10"/>
      <c r="DH656" s="10"/>
      <c r="DI656" s="10"/>
      <c r="DJ656" s="10"/>
      <c r="DK656" s="10"/>
      <c r="DL656" s="10"/>
      <c r="DM656" s="10"/>
      <c r="DN656" s="10"/>
      <c r="DO656" s="10"/>
      <c r="DP656" s="10"/>
      <c r="DQ656" s="10"/>
      <c r="DR656" s="10"/>
      <c r="DS656" s="10"/>
      <c r="DT656" s="10"/>
      <c r="DU656" s="10"/>
      <c r="DV656" s="10"/>
      <c r="DW656" s="10"/>
      <c r="DX656" s="10"/>
      <c r="DY656" s="10"/>
      <c r="DZ656" s="10"/>
      <c r="EA656" s="10"/>
      <c r="EB656" s="10"/>
      <c r="EC656" s="10"/>
      <c r="ED656" s="10"/>
      <c r="EE656" s="10"/>
      <c r="EF656" s="10"/>
      <c r="EG656" s="10"/>
      <c r="EH656" s="10"/>
      <c r="EI656" s="10"/>
      <c r="EJ656" s="10"/>
      <c r="EK656" s="10"/>
      <c r="EL656" s="10"/>
      <c r="EM656" s="10"/>
      <c r="EN656" s="10"/>
      <c r="EO656" s="10"/>
      <c r="EP656" s="10"/>
      <c r="EQ656" s="10"/>
    </row>
    <row r="657" spans="1:147" ht="18.75">
      <c r="D657" s="33"/>
      <c r="E657" s="60">
        <v>306904</v>
      </c>
      <c r="G657" s="60" t="s">
        <v>1477</v>
      </c>
      <c r="H657" s="60" t="s">
        <v>465</v>
      </c>
      <c r="I657" s="60" t="s">
        <v>766</v>
      </c>
      <c r="J657" s="93">
        <v>3272084</v>
      </c>
      <c r="K657" s="93"/>
      <c r="L657" s="60" t="s">
        <v>766</v>
      </c>
      <c r="M657" s="93">
        <v>78745</v>
      </c>
      <c r="N657" s="93">
        <v>196</v>
      </c>
      <c r="O657" s="100">
        <v>6.5</v>
      </c>
      <c r="P657" s="115">
        <v>39016</v>
      </c>
      <c r="Q657" s="115">
        <v>39317</v>
      </c>
      <c r="R657" s="93" t="s">
        <v>4365</v>
      </c>
      <c r="S657" s="93" t="s">
        <v>764</v>
      </c>
      <c r="T657" s="93" t="s">
        <v>765</v>
      </c>
      <c r="U657" s="32" t="s">
        <v>3338</v>
      </c>
      <c r="V657" s="32" t="s">
        <v>4362</v>
      </c>
      <c r="X657" s="43"/>
      <c r="Y657" s="44"/>
      <c r="Z657" s="43"/>
      <c r="AA657" s="8"/>
      <c r="AB657" s="6"/>
      <c r="AC657" s="8"/>
      <c r="AD657" s="8"/>
      <c r="AE657" s="8"/>
      <c r="AF657" s="36"/>
      <c r="AG657" s="8"/>
      <c r="AH657" s="6"/>
      <c r="AI657" s="10"/>
      <c r="AJ657" s="10"/>
      <c r="AK657" s="10"/>
      <c r="AL657" s="6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  <c r="AW657" s="10"/>
      <c r="AX657" s="10"/>
      <c r="AY657" s="10"/>
      <c r="AZ657" s="10"/>
      <c r="BA657" s="10"/>
      <c r="BB657" s="10"/>
      <c r="BC657" s="10"/>
      <c r="BD657" s="10"/>
      <c r="BE657" s="10"/>
      <c r="BF657" s="10"/>
      <c r="BG657" s="10"/>
      <c r="BH657" s="10"/>
      <c r="BI657" s="10"/>
      <c r="BJ657" s="10"/>
      <c r="BK657" s="10"/>
      <c r="BL657" s="10"/>
      <c r="BM657" s="10"/>
      <c r="BN657" s="10"/>
      <c r="BO657" s="10"/>
      <c r="BP657" s="10"/>
      <c r="BQ657" s="10"/>
      <c r="BR657" s="10"/>
      <c r="BS657" s="10"/>
      <c r="BT657" s="10"/>
      <c r="BU657" s="10"/>
      <c r="BV657" s="10"/>
      <c r="BW657" s="10"/>
      <c r="BX657" s="10"/>
      <c r="BY657" s="10"/>
      <c r="BZ657" s="10"/>
      <c r="CA657" s="10"/>
      <c r="CB657" s="10"/>
      <c r="CC657" s="10"/>
      <c r="CD657" s="10"/>
      <c r="CE657" s="10"/>
      <c r="CF657" s="10"/>
      <c r="CG657" s="10"/>
      <c r="CH657" s="10"/>
      <c r="CI657" s="10"/>
      <c r="CJ657" s="10"/>
      <c r="CK657" s="10"/>
      <c r="CL657" s="10"/>
      <c r="CM657" s="10"/>
      <c r="CN657" s="10"/>
      <c r="CO657" s="10"/>
      <c r="CP657" s="10"/>
      <c r="CQ657" s="10"/>
      <c r="CR657" s="10"/>
      <c r="CS657" s="10"/>
      <c r="CT657" s="10"/>
      <c r="CU657" s="10"/>
      <c r="CV657" s="10"/>
      <c r="CW657" s="10"/>
      <c r="CX657" s="10"/>
      <c r="CY657" s="10"/>
      <c r="CZ657" s="10"/>
      <c r="DA657" s="10"/>
      <c r="DB657" s="10"/>
      <c r="DC657" s="10"/>
      <c r="DD657" s="10"/>
      <c r="DE657" s="10"/>
      <c r="DF657" s="10"/>
      <c r="DG657" s="10"/>
      <c r="DH657" s="10"/>
      <c r="DI657" s="10"/>
      <c r="DJ657" s="10"/>
      <c r="DK657" s="10"/>
      <c r="DL657" s="10"/>
      <c r="DM657" s="10"/>
      <c r="DN657" s="10"/>
      <c r="DO657" s="10"/>
      <c r="DP657" s="10"/>
      <c r="DQ657" s="10"/>
      <c r="DR657" s="10"/>
      <c r="DS657" s="10"/>
      <c r="DT657" s="10"/>
      <c r="DU657" s="10"/>
      <c r="DV657" s="10"/>
      <c r="DW657" s="10"/>
      <c r="DX657" s="10"/>
      <c r="DY657" s="10"/>
      <c r="DZ657" s="10"/>
      <c r="EA657" s="10"/>
      <c r="EB657" s="10"/>
      <c r="EC657" s="10"/>
      <c r="ED657" s="10"/>
      <c r="EE657" s="10"/>
      <c r="EF657" s="10"/>
      <c r="EG657" s="10"/>
      <c r="EH657" s="10"/>
      <c r="EI657" s="10"/>
      <c r="EJ657" s="10"/>
      <c r="EK657" s="10"/>
      <c r="EL657" s="10"/>
      <c r="EM657" s="10"/>
      <c r="EN657" s="10"/>
      <c r="EO657" s="10"/>
      <c r="EP657" s="10"/>
      <c r="EQ657" s="10"/>
    </row>
    <row r="658" spans="1:147" ht="18.75">
      <c r="A658" s="138"/>
      <c r="B658" s="14"/>
      <c r="C658" s="137"/>
      <c r="D658" s="33"/>
      <c r="E658" s="60">
        <v>291989</v>
      </c>
      <c r="G658" s="56" t="s">
        <v>928</v>
      </c>
      <c r="H658" s="56" t="s">
        <v>6</v>
      </c>
      <c r="I658" s="56" t="s">
        <v>929</v>
      </c>
      <c r="J658" s="93"/>
      <c r="K658" s="93"/>
      <c r="L658" s="56" t="s">
        <v>1702</v>
      </c>
      <c r="M658" s="32">
        <v>78745</v>
      </c>
      <c r="N658" s="93">
        <v>46</v>
      </c>
      <c r="O658" s="100">
        <v>3.32</v>
      </c>
      <c r="P658" s="59">
        <v>38791</v>
      </c>
      <c r="Q658" s="59">
        <v>39055</v>
      </c>
      <c r="R658" s="47" t="s">
        <v>604</v>
      </c>
      <c r="S658" s="94" t="s">
        <v>3184</v>
      </c>
      <c r="T658" s="86" t="s">
        <v>3185</v>
      </c>
      <c r="U658" s="32" t="s">
        <v>562</v>
      </c>
      <c r="V658" s="32" t="s">
        <v>1969</v>
      </c>
      <c r="X658" s="43"/>
      <c r="Y658" s="44"/>
      <c r="Z658" s="43"/>
      <c r="AA658" s="8"/>
      <c r="AB658" s="6"/>
      <c r="AC658" s="8"/>
      <c r="AD658" s="8"/>
      <c r="AE658" s="8"/>
      <c r="AF658" s="36"/>
      <c r="AG658" s="8"/>
      <c r="AH658" s="6"/>
      <c r="AI658" s="10"/>
      <c r="AJ658" s="10"/>
      <c r="AK658" s="10"/>
      <c r="AL658" s="6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  <c r="AW658" s="10"/>
      <c r="AX658" s="10"/>
      <c r="AY658" s="10"/>
      <c r="AZ658" s="10"/>
      <c r="BA658" s="10"/>
      <c r="BB658" s="10"/>
      <c r="BC658" s="10"/>
      <c r="BD658" s="10"/>
      <c r="BE658" s="10"/>
      <c r="BF658" s="10"/>
      <c r="BG658" s="10"/>
      <c r="BH658" s="10"/>
      <c r="BI658" s="10"/>
      <c r="BJ658" s="10"/>
      <c r="BK658" s="10"/>
      <c r="BL658" s="10"/>
      <c r="BM658" s="10"/>
      <c r="BN658" s="10"/>
      <c r="BO658" s="10"/>
      <c r="BP658" s="10"/>
      <c r="BQ658" s="10"/>
      <c r="BR658" s="10"/>
      <c r="BS658" s="10"/>
      <c r="BT658" s="10"/>
      <c r="BU658" s="10"/>
      <c r="BV658" s="10"/>
      <c r="BW658" s="10"/>
      <c r="BX658" s="10"/>
      <c r="BY658" s="10"/>
      <c r="BZ658" s="10"/>
      <c r="CA658" s="10"/>
      <c r="CB658" s="10"/>
      <c r="CC658" s="10"/>
      <c r="CD658" s="10"/>
      <c r="CE658" s="10"/>
      <c r="CF658" s="10"/>
      <c r="CG658" s="10"/>
      <c r="CH658" s="10"/>
      <c r="CI658" s="10"/>
      <c r="CJ658" s="10"/>
      <c r="CK658" s="10"/>
      <c r="CL658" s="10"/>
      <c r="CM658" s="10"/>
      <c r="CN658" s="10"/>
      <c r="CO658" s="10"/>
      <c r="CP658" s="10"/>
      <c r="CQ658" s="10"/>
      <c r="CR658" s="10"/>
      <c r="CS658" s="10"/>
      <c r="CT658" s="10"/>
      <c r="CU658" s="10"/>
      <c r="CV658" s="10"/>
      <c r="CW658" s="10"/>
      <c r="CX658" s="10"/>
      <c r="CY658" s="10"/>
      <c r="CZ658" s="10"/>
      <c r="DA658" s="10"/>
      <c r="DB658" s="10"/>
      <c r="DC658" s="10"/>
      <c r="DD658" s="10"/>
      <c r="DE658" s="10"/>
      <c r="DF658" s="10"/>
      <c r="DG658" s="10"/>
      <c r="DH658" s="10"/>
      <c r="DI658" s="10"/>
      <c r="DJ658" s="10"/>
      <c r="DK658" s="10"/>
      <c r="DL658" s="10"/>
      <c r="DM658" s="10"/>
      <c r="DN658" s="10"/>
      <c r="DO658" s="10"/>
      <c r="DP658" s="10"/>
      <c r="DQ658" s="10"/>
      <c r="DR658" s="10"/>
      <c r="DS658" s="10"/>
      <c r="DT658" s="10"/>
      <c r="DU658" s="10"/>
      <c r="DV658" s="10"/>
      <c r="DW658" s="10"/>
      <c r="DX658" s="10"/>
      <c r="DY658" s="10"/>
      <c r="DZ658" s="10"/>
      <c r="EA658" s="10"/>
      <c r="EB658" s="10"/>
      <c r="EC658" s="10"/>
      <c r="ED658" s="10"/>
      <c r="EE658" s="10"/>
      <c r="EF658" s="10"/>
      <c r="EG658" s="10"/>
      <c r="EH658" s="10"/>
      <c r="EI658" s="10"/>
      <c r="EJ658" s="10"/>
      <c r="EK658" s="10"/>
      <c r="EL658" s="10"/>
      <c r="EM658" s="10"/>
      <c r="EN658" s="10"/>
      <c r="EO658" s="10"/>
      <c r="EP658" s="10"/>
      <c r="EQ658" s="10"/>
    </row>
    <row r="659" spans="1:147" ht="18.75">
      <c r="B659" s="14"/>
      <c r="C659" s="32"/>
      <c r="D659" s="33"/>
      <c r="G659" s="14" t="s">
        <v>970</v>
      </c>
      <c r="H659" s="14" t="s">
        <v>971</v>
      </c>
      <c r="I659" s="14" t="s">
        <v>972</v>
      </c>
      <c r="L659" s="14" t="s">
        <v>2647</v>
      </c>
      <c r="M659" s="32">
        <v>78750</v>
      </c>
      <c r="N659" s="41">
        <v>224</v>
      </c>
      <c r="O659" s="53">
        <v>19.3</v>
      </c>
      <c r="P659" s="31">
        <v>35040</v>
      </c>
      <c r="Q659" s="31">
        <v>35171</v>
      </c>
      <c r="R659" s="31"/>
      <c r="S659" s="32" t="s">
        <v>973</v>
      </c>
      <c r="T659" s="32" t="s">
        <v>974</v>
      </c>
      <c r="U659" s="32" t="s">
        <v>3338</v>
      </c>
      <c r="V659" s="32" t="s">
        <v>3555</v>
      </c>
      <c r="X659" s="43"/>
      <c r="Y659" s="17"/>
      <c r="Z659" s="43"/>
      <c r="AA659" s="8"/>
      <c r="AB659" s="6"/>
      <c r="AC659" s="8"/>
      <c r="AD659" s="8"/>
      <c r="AE659" s="8"/>
      <c r="AF659" s="36"/>
      <c r="AG659" s="8"/>
      <c r="AH659" s="6"/>
      <c r="AI659" s="10"/>
      <c r="AJ659" s="10"/>
      <c r="AK659" s="10"/>
      <c r="AL659" s="6"/>
      <c r="AM659" s="10"/>
      <c r="AN659" s="10"/>
      <c r="AO659" s="10"/>
      <c r="AP659" s="10"/>
      <c r="AQ659" s="10"/>
      <c r="AR659" s="10"/>
      <c r="AS659" s="10"/>
      <c r="AT659" s="10"/>
      <c r="AU659" s="10"/>
      <c r="AV659" s="10"/>
      <c r="AW659" s="10"/>
      <c r="AX659" s="10"/>
      <c r="AY659" s="10"/>
      <c r="AZ659" s="10"/>
      <c r="BA659" s="10"/>
      <c r="BB659" s="10"/>
      <c r="BC659" s="10"/>
      <c r="BD659" s="10"/>
      <c r="BE659" s="10"/>
      <c r="BF659" s="10"/>
      <c r="BG659" s="10"/>
      <c r="BH659" s="10"/>
      <c r="BI659" s="10"/>
      <c r="BJ659" s="10"/>
      <c r="BK659" s="10"/>
      <c r="BL659" s="10"/>
      <c r="BM659" s="10"/>
      <c r="BN659" s="10"/>
      <c r="BO659" s="10"/>
      <c r="BP659" s="10"/>
      <c r="BQ659" s="10"/>
      <c r="BR659" s="10"/>
      <c r="BS659" s="10"/>
      <c r="BT659" s="10"/>
      <c r="BU659" s="10"/>
      <c r="BV659" s="10"/>
      <c r="BW659" s="10"/>
      <c r="BX659" s="10"/>
      <c r="BY659" s="10"/>
      <c r="BZ659" s="10"/>
      <c r="CA659" s="10"/>
      <c r="CB659" s="10"/>
      <c r="CC659" s="10"/>
      <c r="CD659" s="10"/>
      <c r="CE659" s="10"/>
      <c r="CF659" s="10"/>
      <c r="CG659" s="10"/>
      <c r="CH659" s="10"/>
      <c r="CI659" s="10"/>
      <c r="CJ659" s="10"/>
      <c r="CK659" s="10"/>
      <c r="CL659" s="10"/>
      <c r="CM659" s="10"/>
      <c r="CN659" s="10"/>
      <c r="CO659" s="10"/>
      <c r="CP659" s="10"/>
      <c r="CQ659" s="10"/>
      <c r="CR659" s="10"/>
      <c r="CS659" s="10"/>
      <c r="CT659" s="10"/>
      <c r="CU659" s="10"/>
      <c r="CV659" s="10"/>
      <c r="CW659" s="10"/>
      <c r="CX659" s="10"/>
      <c r="CY659" s="10"/>
      <c r="CZ659" s="10"/>
      <c r="DA659" s="10"/>
      <c r="DB659" s="10"/>
      <c r="DC659" s="10"/>
      <c r="DD659" s="10"/>
      <c r="DE659" s="10"/>
      <c r="DF659" s="10"/>
      <c r="DG659" s="10"/>
      <c r="DH659" s="10"/>
      <c r="DI659" s="10"/>
      <c r="DJ659" s="10"/>
      <c r="DK659" s="10"/>
      <c r="DL659" s="10"/>
      <c r="DM659" s="10"/>
      <c r="DN659" s="10"/>
      <c r="DO659" s="10"/>
      <c r="DP659" s="10"/>
      <c r="DQ659" s="10"/>
      <c r="DR659" s="10"/>
      <c r="DS659" s="10"/>
      <c r="DT659" s="10"/>
      <c r="DU659" s="10"/>
      <c r="DV659" s="10"/>
      <c r="DW659" s="10"/>
      <c r="DX659" s="10"/>
      <c r="DY659" s="10"/>
      <c r="DZ659" s="10"/>
      <c r="EA659" s="10"/>
      <c r="EB659" s="10"/>
      <c r="EC659" s="10"/>
      <c r="ED659" s="10"/>
      <c r="EE659" s="10"/>
      <c r="EF659" s="10"/>
      <c r="EG659" s="10"/>
      <c r="EH659" s="10"/>
      <c r="EI659" s="10"/>
      <c r="EJ659" s="10"/>
      <c r="EK659" s="10"/>
      <c r="EL659" s="10"/>
      <c r="EM659" s="10"/>
      <c r="EN659" s="10"/>
      <c r="EO659" s="10"/>
      <c r="EP659" s="10"/>
      <c r="EQ659" s="10"/>
    </row>
    <row r="660" spans="1:147" ht="18.75">
      <c r="B660" s="14"/>
      <c r="C660" s="32"/>
      <c r="D660" s="33"/>
      <c r="E660" s="132">
        <v>10625056</v>
      </c>
      <c r="F660" s="14"/>
      <c r="G660" s="133" t="s">
        <v>4001</v>
      </c>
      <c r="H660" s="133" t="s">
        <v>3999</v>
      </c>
      <c r="I660" s="133" t="s">
        <v>4000</v>
      </c>
      <c r="J660" s="134">
        <v>3502756</v>
      </c>
      <c r="K660" s="14"/>
      <c r="M660" s="134" t="s">
        <v>1401</v>
      </c>
      <c r="N660" s="32">
        <v>298</v>
      </c>
      <c r="O660" s="122">
        <v>51.92</v>
      </c>
      <c r="P660" s="135">
        <v>40745</v>
      </c>
      <c r="Q660" s="135">
        <v>41128</v>
      </c>
      <c r="R660" s="32" t="s">
        <v>263</v>
      </c>
      <c r="S660" s="134" t="s">
        <v>2158</v>
      </c>
      <c r="T660" s="134" t="s">
        <v>2144</v>
      </c>
      <c r="U660" s="134" t="s">
        <v>914</v>
      </c>
      <c r="V660" s="32" t="s">
        <v>3140</v>
      </c>
      <c r="X660" s="43"/>
      <c r="Y660" s="44"/>
      <c r="Z660" s="43"/>
      <c r="AA660" s="8"/>
      <c r="AB660" s="6"/>
      <c r="AC660" s="8"/>
      <c r="AD660" s="8"/>
      <c r="AE660" s="8"/>
      <c r="AF660" s="36"/>
      <c r="AG660" s="8"/>
      <c r="AH660" s="6"/>
      <c r="AI660" s="10"/>
      <c r="AJ660" s="10"/>
      <c r="AK660" s="10"/>
      <c r="AL660" s="6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  <c r="AW660" s="10"/>
      <c r="AX660" s="10"/>
      <c r="AY660" s="10"/>
      <c r="AZ660" s="10"/>
      <c r="BA660" s="10"/>
      <c r="BB660" s="10"/>
      <c r="BC660" s="10"/>
      <c r="BD660" s="10"/>
      <c r="BE660" s="10"/>
      <c r="BF660" s="10"/>
      <c r="BG660" s="10"/>
      <c r="BH660" s="10"/>
      <c r="BI660" s="10"/>
      <c r="BJ660" s="10"/>
      <c r="BK660" s="10"/>
      <c r="BL660" s="10"/>
      <c r="BM660" s="10"/>
      <c r="BN660" s="10"/>
      <c r="BO660" s="10"/>
      <c r="BP660" s="10"/>
      <c r="BQ660" s="10"/>
      <c r="BR660" s="10"/>
      <c r="BS660" s="10"/>
      <c r="BT660" s="10"/>
      <c r="BU660" s="10"/>
      <c r="BV660" s="10"/>
      <c r="BW660" s="10"/>
      <c r="BX660" s="10"/>
      <c r="BY660" s="10"/>
      <c r="BZ660" s="10"/>
      <c r="CA660" s="10"/>
      <c r="CB660" s="10"/>
      <c r="CC660" s="10"/>
      <c r="CD660" s="10"/>
      <c r="CE660" s="10"/>
      <c r="CF660" s="10"/>
      <c r="CG660" s="10"/>
      <c r="CH660" s="10"/>
      <c r="CI660" s="10"/>
      <c r="CJ660" s="10"/>
      <c r="CK660" s="10"/>
      <c r="CL660" s="10"/>
      <c r="CM660" s="10"/>
      <c r="CN660" s="10"/>
      <c r="CO660" s="10"/>
      <c r="CP660" s="10"/>
      <c r="CQ660" s="10"/>
      <c r="CR660" s="10"/>
      <c r="CS660" s="10"/>
      <c r="CT660" s="10"/>
      <c r="CU660" s="10"/>
      <c r="CV660" s="10"/>
      <c r="CW660" s="10"/>
      <c r="CX660" s="10"/>
      <c r="CY660" s="10"/>
      <c r="CZ660" s="10"/>
      <c r="DA660" s="10"/>
      <c r="DB660" s="10"/>
      <c r="DC660" s="10"/>
      <c r="DD660" s="10"/>
      <c r="DE660" s="10"/>
      <c r="DF660" s="10"/>
      <c r="DG660" s="10"/>
      <c r="DH660" s="10"/>
      <c r="DI660" s="10"/>
      <c r="DJ660" s="10"/>
      <c r="DK660" s="10"/>
      <c r="DL660" s="10"/>
      <c r="DM660" s="10"/>
      <c r="DN660" s="10"/>
      <c r="DO660" s="10"/>
      <c r="DP660" s="10"/>
      <c r="DQ660" s="10"/>
      <c r="DR660" s="10"/>
      <c r="DS660" s="10"/>
      <c r="DT660" s="10"/>
      <c r="DU660" s="10"/>
      <c r="DV660" s="10"/>
      <c r="DW660" s="10"/>
      <c r="DX660" s="10"/>
      <c r="DY660" s="10"/>
      <c r="DZ660" s="10"/>
      <c r="EA660" s="10"/>
      <c r="EB660" s="10"/>
      <c r="EC660" s="10"/>
      <c r="ED660" s="10"/>
      <c r="EE660" s="10"/>
      <c r="EF660" s="10"/>
      <c r="EG660" s="10"/>
      <c r="EH660" s="10"/>
      <c r="EI660" s="10"/>
      <c r="EJ660" s="10"/>
      <c r="EK660" s="10"/>
      <c r="EL660" s="10"/>
      <c r="EM660" s="10"/>
      <c r="EN660" s="10"/>
      <c r="EO660" s="10"/>
      <c r="EP660" s="10"/>
      <c r="EQ660" s="10"/>
    </row>
    <row r="661" spans="1:147" ht="18.75">
      <c r="B661" s="14"/>
      <c r="C661" s="32"/>
      <c r="D661" s="33"/>
      <c r="E661" s="132">
        <v>10770256</v>
      </c>
      <c r="F661" s="14"/>
      <c r="G661" s="133" t="s">
        <v>4477</v>
      </c>
      <c r="H661" s="133" t="s">
        <v>4504</v>
      </c>
      <c r="I661" s="133" t="s">
        <v>4478</v>
      </c>
      <c r="J661" s="134">
        <v>3774494</v>
      </c>
      <c r="K661" s="133"/>
      <c r="M661" s="134" t="s">
        <v>1401</v>
      </c>
      <c r="N661" s="32">
        <v>55</v>
      </c>
      <c r="O661" s="136">
        <v>24.39</v>
      </c>
      <c r="P661" s="135">
        <v>41051</v>
      </c>
      <c r="R661" s="32" t="s">
        <v>4112</v>
      </c>
      <c r="S661" s="134" t="s">
        <v>4505</v>
      </c>
      <c r="T661" s="134" t="s">
        <v>2355</v>
      </c>
      <c r="U661" s="32" t="s">
        <v>915</v>
      </c>
      <c r="V661" s="32" t="s">
        <v>4521</v>
      </c>
      <c r="X661" s="43"/>
      <c r="Y661" s="17"/>
      <c r="Z661" s="43"/>
      <c r="AA661" s="8"/>
      <c r="AB661" s="6"/>
      <c r="AC661" s="8"/>
      <c r="AD661" s="8"/>
      <c r="AE661" s="8"/>
      <c r="AF661" s="36"/>
      <c r="AG661" s="8"/>
      <c r="AH661" s="6"/>
      <c r="AI661" s="10"/>
      <c r="AJ661" s="10"/>
      <c r="AK661" s="10"/>
      <c r="AL661" s="6"/>
      <c r="AM661" s="10"/>
      <c r="AN661" s="10"/>
      <c r="AO661" s="10"/>
      <c r="AP661" s="10"/>
      <c r="AQ661" s="10"/>
      <c r="AR661" s="10"/>
      <c r="AS661" s="10"/>
      <c r="AT661" s="10"/>
      <c r="AU661" s="10"/>
      <c r="AV661" s="10"/>
      <c r="AW661" s="10"/>
      <c r="AX661" s="10"/>
      <c r="AY661" s="10"/>
      <c r="AZ661" s="10"/>
      <c r="BA661" s="10"/>
      <c r="BB661" s="10"/>
      <c r="BC661" s="10"/>
      <c r="BD661" s="10"/>
      <c r="BE661" s="10"/>
      <c r="BF661" s="10"/>
      <c r="BG661" s="10"/>
      <c r="BH661" s="10"/>
      <c r="BI661" s="10"/>
      <c r="BJ661" s="10"/>
      <c r="BK661" s="10"/>
      <c r="BL661" s="10"/>
      <c r="BM661" s="10"/>
      <c r="BN661" s="10"/>
      <c r="BO661" s="10"/>
      <c r="BP661" s="10"/>
      <c r="BQ661" s="10"/>
      <c r="BR661" s="10"/>
      <c r="BS661" s="10"/>
      <c r="BT661" s="10"/>
      <c r="BU661" s="10"/>
      <c r="BV661" s="10"/>
      <c r="BW661" s="10"/>
      <c r="BX661" s="10"/>
      <c r="BY661" s="10"/>
      <c r="BZ661" s="10"/>
      <c r="CA661" s="10"/>
      <c r="CB661" s="10"/>
      <c r="CC661" s="10"/>
      <c r="CD661" s="10"/>
      <c r="CE661" s="10"/>
      <c r="CF661" s="10"/>
      <c r="CG661" s="10"/>
      <c r="CH661" s="10"/>
      <c r="CI661" s="10"/>
      <c r="CJ661" s="10"/>
      <c r="CK661" s="10"/>
      <c r="CL661" s="10"/>
      <c r="CM661" s="10"/>
      <c r="CN661" s="10"/>
      <c r="CO661" s="10"/>
      <c r="CP661" s="10"/>
      <c r="CQ661" s="10"/>
      <c r="CR661" s="10"/>
      <c r="CS661" s="10"/>
      <c r="CT661" s="10"/>
      <c r="CU661" s="10"/>
      <c r="CV661" s="10"/>
      <c r="CW661" s="10"/>
      <c r="CX661" s="10"/>
      <c r="CY661" s="10"/>
      <c r="CZ661" s="10"/>
      <c r="DA661" s="10"/>
      <c r="DB661" s="10"/>
      <c r="DC661" s="10"/>
      <c r="DD661" s="10"/>
      <c r="DE661" s="10"/>
      <c r="DF661" s="10"/>
      <c r="DG661" s="10"/>
      <c r="DH661" s="10"/>
      <c r="DI661" s="10"/>
      <c r="DJ661" s="10"/>
      <c r="DK661" s="10"/>
      <c r="DL661" s="10"/>
      <c r="DM661" s="10"/>
      <c r="DN661" s="10"/>
      <c r="DO661" s="10"/>
      <c r="DP661" s="10"/>
      <c r="DQ661" s="10"/>
      <c r="DR661" s="10"/>
      <c r="DS661" s="10"/>
      <c r="DT661" s="10"/>
      <c r="DU661" s="10"/>
      <c r="DV661" s="10"/>
      <c r="DW661" s="10"/>
      <c r="DX661" s="10"/>
      <c r="DY661" s="10"/>
      <c r="DZ661" s="10"/>
      <c r="EA661" s="10"/>
      <c r="EB661" s="10"/>
      <c r="EC661" s="10"/>
      <c r="ED661" s="10"/>
      <c r="EE661" s="10"/>
      <c r="EF661" s="10"/>
      <c r="EG661" s="10"/>
      <c r="EH661" s="10"/>
      <c r="EI661" s="10"/>
      <c r="EJ661" s="10"/>
      <c r="EK661" s="10"/>
      <c r="EL661" s="10"/>
      <c r="EM661" s="10"/>
      <c r="EN661" s="10"/>
      <c r="EO661" s="10"/>
      <c r="EP661" s="10"/>
      <c r="EQ661" s="10"/>
    </row>
    <row r="662" spans="1:147" ht="18.75">
      <c r="B662" s="14"/>
      <c r="C662" s="32"/>
      <c r="D662" s="33"/>
      <c r="E662" s="132">
        <v>10565571</v>
      </c>
      <c r="F662" s="14"/>
      <c r="G662" s="133" t="s">
        <v>3273</v>
      </c>
      <c r="H662" s="133" t="s">
        <v>3763</v>
      </c>
      <c r="I662" s="133" t="s">
        <v>3272</v>
      </c>
      <c r="J662" s="134">
        <v>3503920</v>
      </c>
      <c r="K662" s="14"/>
      <c r="M662" s="134" t="s">
        <v>1401</v>
      </c>
      <c r="N662" s="32">
        <v>20</v>
      </c>
      <c r="O662" s="136">
        <v>16.38</v>
      </c>
      <c r="P662" s="135">
        <v>40630</v>
      </c>
      <c r="Q662" s="135">
        <v>41045</v>
      </c>
      <c r="R662" s="32" t="s">
        <v>4112</v>
      </c>
      <c r="S662" s="134" t="s">
        <v>3764</v>
      </c>
      <c r="T662" s="134" t="s">
        <v>3765</v>
      </c>
      <c r="U662" s="134" t="s">
        <v>914</v>
      </c>
      <c r="V662" s="32" t="s">
        <v>2582</v>
      </c>
      <c r="X662" s="43"/>
      <c r="Y662" s="17"/>
      <c r="Z662" s="43"/>
      <c r="AA662" s="8"/>
      <c r="AB662" s="6"/>
      <c r="AC662" s="8"/>
      <c r="AD662" s="8"/>
      <c r="AE662" s="8"/>
      <c r="AF662" s="36"/>
      <c r="AG662" s="8"/>
      <c r="AH662" s="6"/>
      <c r="AI662" s="10"/>
      <c r="AJ662" s="10"/>
      <c r="AK662" s="10"/>
      <c r="AL662" s="6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0"/>
      <c r="AX662" s="10"/>
      <c r="AY662" s="10"/>
      <c r="AZ662" s="10"/>
      <c r="BA662" s="10"/>
      <c r="BB662" s="10"/>
      <c r="BC662" s="10"/>
      <c r="BD662" s="10"/>
      <c r="BE662" s="10"/>
      <c r="BF662" s="10"/>
      <c r="BG662" s="10"/>
      <c r="BH662" s="10"/>
      <c r="BI662" s="10"/>
      <c r="BJ662" s="10"/>
      <c r="BK662" s="10"/>
      <c r="BL662" s="10"/>
      <c r="BM662" s="10"/>
      <c r="BN662" s="10"/>
      <c r="BO662" s="10"/>
      <c r="BP662" s="10"/>
      <c r="BQ662" s="10"/>
      <c r="BR662" s="10"/>
      <c r="BS662" s="10"/>
      <c r="BT662" s="10"/>
      <c r="BU662" s="10"/>
      <c r="BV662" s="10"/>
      <c r="BW662" s="10"/>
      <c r="BX662" s="10"/>
      <c r="BY662" s="10"/>
      <c r="BZ662" s="10"/>
      <c r="CA662" s="10"/>
      <c r="CB662" s="10"/>
      <c r="CC662" s="10"/>
      <c r="CD662" s="10"/>
      <c r="CE662" s="10"/>
      <c r="CF662" s="10"/>
      <c r="CG662" s="10"/>
      <c r="CH662" s="10"/>
      <c r="CI662" s="10"/>
      <c r="CJ662" s="10"/>
      <c r="CK662" s="10"/>
      <c r="CL662" s="10"/>
      <c r="CM662" s="10"/>
      <c r="CN662" s="10"/>
      <c r="CO662" s="10"/>
      <c r="CP662" s="10"/>
      <c r="CQ662" s="10"/>
      <c r="CR662" s="10"/>
      <c r="CS662" s="10"/>
      <c r="CT662" s="10"/>
      <c r="CU662" s="10"/>
      <c r="CV662" s="10"/>
      <c r="CW662" s="10"/>
      <c r="CX662" s="10"/>
      <c r="CY662" s="10"/>
      <c r="CZ662" s="10"/>
      <c r="DA662" s="10"/>
      <c r="DB662" s="10"/>
      <c r="DC662" s="10"/>
      <c r="DD662" s="10"/>
      <c r="DE662" s="10"/>
      <c r="DF662" s="10"/>
      <c r="DG662" s="10"/>
      <c r="DH662" s="10"/>
      <c r="DI662" s="10"/>
      <c r="DJ662" s="10"/>
      <c r="DK662" s="10"/>
      <c r="DL662" s="10"/>
      <c r="DM662" s="10"/>
      <c r="DN662" s="10"/>
      <c r="DO662" s="10"/>
      <c r="DP662" s="10"/>
      <c r="DQ662" s="10"/>
      <c r="DR662" s="10"/>
      <c r="DS662" s="10"/>
      <c r="DT662" s="10"/>
      <c r="DU662" s="10"/>
      <c r="DV662" s="10"/>
      <c r="DW662" s="10"/>
      <c r="DX662" s="10"/>
      <c r="DY662" s="10"/>
      <c r="DZ662" s="10"/>
      <c r="EA662" s="10"/>
      <c r="EB662" s="10"/>
      <c r="EC662" s="10"/>
      <c r="ED662" s="10"/>
      <c r="EE662" s="10"/>
      <c r="EF662" s="10"/>
      <c r="EG662" s="10"/>
      <c r="EH662" s="10"/>
      <c r="EI662" s="10"/>
      <c r="EJ662" s="10"/>
      <c r="EK662" s="10"/>
      <c r="EL662" s="10"/>
      <c r="EM662" s="10"/>
      <c r="EN662" s="10"/>
      <c r="EO662" s="10"/>
      <c r="EP662" s="10"/>
      <c r="EQ662" s="10"/>
    </row>
    <row r="663" spans="1:147" ht="18.75">
      <c r="B663" s="14"/>
      <c r="C663" s="32"/>
      <c r="D663" s="33"/>
      <c r="E663" s="132">
        <v>10792165</v>
      </c>
      <c r="F663" s="14"/>
      <c r="G663" s="133" t="s">
        <v>4507</v>
      </c>
      <c r="H663" s="133" t="s">
        <v>4508</v>
      </c>
      <c r="I663" s="133" t="s">
        <v>4509</v>
      </c>
      <c r="J663" s="134">
        <v>3071141</v>
      </c>
      <c r="K663" s="133"/>
      <c r="M663" s="134" t="s">
        <v>1401</v>
      </c>
      <c r="N663" s="32">
        <v>246</v>
      </c>
      <c r="O663" s="136">
        <v>59.3</v>
      </c>
      <c r="P663" s="135">
        <v>41093</v>
      </c>
      <c r="R663" s="32" t="s">
        <v>4520</v>
      </c>
      <c r="S663" s="134" t="s">
        <v>3109</v>
      </c>
      <c r="T663" s="134" t="s">
        <v>2249</v>
      </c>
      <c r="U663" s="32" t="s">
        <v>915</v>
      </c>
      <c r="V663" s="32" t="s">
        <v>4521</v>
      </c>
      <c r="X663" s="43"/>
      <c r="Y663" s="17"/>
      <c r="Z663" s="43"/>
      <c r="AA663" s="8"/>
      <c r="AB663" s="6"/>
      <c r="AC663" s="8"/>
      <c r="AD663" s="8"/>
      <c r="AE663" s="8"/>
      <c r="AF663" s="36"/>
      <c r="AG663" s="8"/>
      <c r="AH663" s="6"/>
      <c r="AI663" s="10"/>
      <c r="AJ663" s="10"/>
      <c r="AK663" s="10"/>
      <c r="AL663" s="6"/>
      <c r="AM663" s="10"/>
      <c r="AN663" s="10"/>
      <c r="AO663" s="10"/>
      <c r="AP663" s="10"/>
      <c r="AQ663" s="10"/>
      <c r="AR663" s="10"/>
      <c r="AS663" s="10"/>
      <c r="AT663" s="10"/>
      <c r="AU663" s="10"/>
      <c r="AV663" s="10"/>
      <c r="AW663" s="10"/>
      <c r="AX663" s="10"/>
      <c r="AY663" s="10"/>
      <c r="AZ663" s="10"/>
      <c r="BA663" s="10"/>
      <c r="BB663" s="10"/>
      <c r="BC663" s="10"/>
      <c r="BD663" s="10"/>
      <c r="BE663" s="10"/>
      <c r="BF663" s="10"/>
      <c r="BG663" s="10"/>
      <c r="BH663" s="10"/>
      <c r="BI663" s="10"/>
      <c r="BJ663" s="10"/>
      <c r="BK663" s="10"/>
      <c r="BL663" s="10"/>
      <c r="BM663" s="10"/>
      <c r="BN663" s="10"/>
      <c r="BO663" s="10"/>
      <c r="BP663" s="10"/>
      <c r="BQ663" s="10"/>
      <c r="BR663" s="10"/>
      <c r="BS663" s="10"/>
      <c r="BT663" s="10"/>
      <c r="BU663" s="10"/>
      <c r="BV663" s="10"/>
      <c r="BW663" s="10"/>
      <c r="BX663" s="10"/>
      <c r="BY663" s="10"/>
      <c r="BZ663" s="10"/>
      <c r="CA663" s="10"/>
      <c r="CB663" s="10"/>
      <c r="CC663" s="10"/>
      <c r="CD663" s="10"/>
      <c r="CE663" s="10"/>
      <c r="CF663" s="10"/>
      <c r="CG663" s="10"/>
      <c r="CH663" s="10"/>
      <c r="CI663" s="10"/>
      <c r="CJ663" s="10"/>
      <c r="CK663" s="10"/>
      <c r="CL663" s="10"/>
      <c r="CM663" s="10"/>
      <c r="CN663" s="10"/>
      <c r="CO663" s="10"/>
      <c r="CP663" s="10"/>
      <c r="CQ663" s="10"/>
      <c r="CR663" s="10"/>
      <c r="CS663" s="10"/>
      <c r="CT663" s="10"/>
      <c r="CU663" s="10"/>
      <c r="CV663" s="10"/>
      <c r="CW663" s="10"/>
      <c r="CX663" s="10"/>
      <c r="CY663" s="10"/>
      <c r="CZ663" s="10"/>
      <c r="DA663" s="10"/>
      <c r="DB663" s="10"/>
      <c r="DC663" s="10"/>
      <c r="DD663" s="10"/>
      <c r="DE663" s="10"/>
      <c r="DF663" s="10"/>
      <c r="DG663" s="10"/>
      <c r="DH663" s="10"/>
      <c r="DI663" s="10"/>
      <c r="DJ663" s="10"/>
      <c r="DK663" s="10"/>
      <c r="DL663" s="10"/>
      <c r="DM663" s="10"/>
      <c r="DN663" s="10"/>
      <c r="DO663" s="10"/>
      <c r="DP663" s="10"/>
      <c r="DQ663" s="10"/>
      <c r="DR663" s="10"/>
      <c r="DS663" s="10"/>
      <c r="DT663" s="10"/>
      <c r="DU663" s="10"/>
      <c r="DV663" s="10"/>
      <c r="DW663" s="10"/>
      <c r="DX663" s="10"/>
      <c r="DY663" s="10"/>
      <c r="DZ663" s="10"/>
      <c r="EA663" s="10"/>
      <c r="EB663" s="10"/>
      <c r="EC663" s="10"/>
      <c r="ED663" s="10"/>
      <c r="EE663" s="10"/>
      <c r="EF663" s="10"/>
      <c r="EG663" s="10"/>
      <c r="EH663" s="10"/>
      <c r="EI663" s="10"/>
      <c r="EJ663" s="10"/>
      <c r="EK663" s="10"/>
      <c r="EL663" s="10"/>
      <c r="EM663" s="10"/>
      <c r="EN663" s="10"/>
      <c r="EO663" s="10"/>
      <c r="EP663" s="10"/>
      <c r="EQ663" s="10"/>
    </row>
    <row r="664" spans="1:147" ht="18.75">
      <c r="B664" s="14"/>
      <c r="C664" s="32"/>
      <c r="D664" s="33"/>
      <c r="G664" s="14" t="s">
        <v>2908</v>
      </c>
      <c r="H664" s="14" t="s">
        <v>2526</v>
      </c>
      <c r="I664" s="14" t="s">
        <v>2909</v>
      </c>
      <c r="L664" s="14" t="s">
        <v>1902</v>
      </c>
      <c r="M664" s="8">
        <v>78741</v>
      </c>
      <c r="N664" s="41">
        <v>192</v>
      </c>
      <c r="O664" s="53">
        <v>22.34</v>
      </c>
      <c r="P664" s="31">
        <v>36182</v>
      </c>
      <c r="Q664" s="31">
        <v>36325</v>
      </c>
      <c r="R664" s="31"/>
      <c r="S664" s="32" t="s">
        <v>3803</v>
      </c>
      <c r="T664" s="32" t="s">
        <v>3804</v>
      </c>
      <c r="U664" s="32" t="s">
        <v>3338</v>
      </c>
      <c r="V664" s="32" t="s">
        <v>2848</v>
      </c>
      <c r="X664" s="43"/>
      <c r="Y664" s="17"/>
      <c r="Z664" s="43"/>
      <c r="AA664" s="8"/>
      <c r="AB664" s="6"/>
      <c r="AC664" s="8"/>
      <c r="AD664" s="8"/>
      <c r="AE664" s="8"/>
      <c r="AF664" s="36"/>
      <c r="AG664" s="8"/>
      <c r="AH664" s="6"/>
      <c r="AI664" s="10"/>
      <c r="AJ664" s="10"/>
      <c r="AK664" s="10"/>
      <c r="AL664" s="6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  <c r="AW664" s="10"/>
      <c r="AX664" s="10"/>
      <c r="AY664" s="10"/>
      <c r="AZ664" s="10"/>
      <c r="BA664" s="10"/>
      <c r="BB664" s="10"/>
      <c r="BC664" s="10"/>
      <c r="BD664" s="10"/>
      <c r="BE664" s="10"/>
      <c r="BF664" s="10"/>
      <c r="BG664" s="10"/>
      <c r="BH664" s="10"/>
      <c r="BI664" s="10"/>
      <c r="BJ664" s="10"/>
      <c r="BK664" s="10"/>
      <c r="BL664" s="10"/>
      <c r="BM664" s="10"/>
      <c r="BN664" s="10"/>
      <c r="BO664" s="10"/>
      <c r="BP664" s="10"/>
      <c r="BQ664" s="10"/>
      <c r="BR664" s="10"/>
      <c r="BS664" s="10"/>
      <c r="BT664" s="10"/>
      <c r="BU664" s="10"/>
      <c r="BV664" s="10"/>
      <c r="BW664" s="10"/>
      <c r="BX664" s="10"/>
      <c r="BY664" s="10"/>
      <c r="BZ664" s="10"/>
      <c r="CA664" s="10"/>
      <c r="CB664" s="10"/>
      <c r="CC664" s="10"/>
      <c r="CD664" s="10"/>
      <c r="CE664" s="10"/>
      <c r="CF664" s="10"/>
      <c r="CG664" s="10"/>
      <c r="CH664" s="10"/>
      <c r="CI664" s="10"/>
      <c r="CJ664" s="10"/>
      <c r="CK664" s="10"/>
      <c r="CL664" s="10"/>
      <c r="CM664" s="10"/>
      <c r="CN664" s="10"/>
      <c r="CO664" s="10"/>
      <c r="CP664" s="10"/>
      <c r="CQ664" s="10"/>
      <c r="CR664" s="10"/>
      <c r="CS664" s="10"/>
      <c r="CT664" s="10"/>
      <c r="CU664" s="10"/>
      <c r="CV664" s="10"/>
      <c r="CW664" s="10"/>
      <c r="CX664" s="10"/>
      <c r="CY664" s="10"/>
      <c r="CZ664" s="10"/>
      <c r="DA664" s="10"/>
      <c r="DB664" s="10"/>
      <c r="DC664" s="10"/>
      <c r="DD664" s="10"/>
      <c r="DE664" s="10"/>
      <c r="DF664" s="10"/>
      <c r="DG664" s="10"/>
      <c r="DH664" s="10"/>
      <c r="DI664" s="10"/>
      <c r="DJ664" s="10"/>
      <c r="DK664" s="10"/>
      <c r="DL664" s="10"/>
      <c r="DM664" s="10"/>
      <c r="DN664" s="10"/>
      <c r="DO664" s="10"/>
      <c r="DP664" s="10"/>
      <c r="DQ664" s="10"/>
      <c r="DR664" s="10"/>
      <c r="DS664" s="10"/>
      <c r="DT664" s="10"/>
      <c r="DU664" s="10"/>
      <c r="DV664" s="10"/>
      <c r="DW664" s="10"/>
      <c r="DX664" s="10"/>
      <c r="DY664" s="10"/>
      <c r="DZ664" s="10"/>
      <c r="EA664" s="10"/>
      <c r="EB664" s="10"/>
      <c r="EC664" s="10"/>
      <c r="ED664" s="10"/>
      <c r="EE664" s="10"/>
      <c r="EF664" s="10"/>
      <c r="EG664" s="10"/>
      <c r="EH664" s="10"/>
      <c r="EI664" s="10"/>
      <c r="EJ664" s="10"/>
      <c r="EK664" s="10"/>
      <c r="EL664" s="10"/>
      <c r="EM664" s="10"/>
      <c r="EN664" s="10"/>
      <c r="EO664" s="10"/>
      <c r="EP664" s="10"/>
      <c r="EQ664" s="10"/>
    </row>
    <row r="665" spans="1:147" ht="18.75">
      <c r="B665" s="14"/>
      <c r="C665" s="32"/>
      <c r="D665" s="33"/>
      <c r="E665" s="33">
        <v>203519</v>
      </c>
      <c r="G665" s="14" t="s">
        <v>4288</v>
      </c>
      <c r="H665" s="14" t="s">
        <v>3890</v>
      </c>
      <c r="I665" s="14" t="s">
        <v>104</v>
      </c>
      <c r="L665" s="14" t="s">
        <v>4289</v>
      </c>
      <c r="M665" s="8">
        <v>78744</v>
      </c>
      <c r="N665" s="41">
        <v>216</v>
      </c>
      <c r="O665" s="53">
        <v>8.5039999999999996</v>
      </c>
      <c r="P665" s="31">
        <v>37369</v>
      </c>
      <c r="Q665" s="31">
        <v>37411</v>
      </c>
      <c r="R665" s="32" t="s">
        <v>750</v>
      </c>
      <c r="S665" s="32" t="s">
        <v>4290</v>
      </c>
      <c r="T665" s="32" t="s">
        <v>4291</v>
      </c>
      <c r="U665" s="32" t="s">
        <v>3338</v>
      </c>
      <c r="V665" s="32" t="s">
        <v>2327</v>
      </c>
      <c r="X665" s="43"/>
      <c r="Y665" s="17"/>
      <c r="Z665" s="43"/>
      <c r="AA665" s="8"/>
      <c r="AB665" s="6"/>
      <c r="AC665" s="8"/>
      <c r="AD665" s="8"/>
      <c r="AE665" s="8"/>
      <c r="AF665" s="36"/>
      <c r="AG665" s="8"/>
      <c r="AH665" s="6"/>
      <c r="AI665" s="10"/>
      <c r="AJ665" s="10"/>
      <c r="AK665" s="10"/>
      <c r="AL665" s="6"/>
      <c r="AM665" s="10"/>
      <c r="AN665" s="10"/>
      <c r="AO665" s="10"/>
      <c r="AP665" s="10"/>
      <c r="AQ665" s="10"/>
      <c r="AR665" s="10"/>
      <c r="AS665" s="10"/>
      <c r="AT665" s="10"/>
      <c r="AU665" s="10"/>
      <c r="AV665" s="10"/>
      <c r="AW665" s="10"/>
      <c r="AX665" s="10"/>
      <c r="AY665" s="10"/>
      <c r="AZ665" s="10"/>
      <c r="BA665" s="10"/>
      <c r="BB665" s="10"/>
      <c r="BC665" s="10"/>
      <c r="BD665" s="10"/>
      <c r="BE665" s="10"/>
      <c r="BF665" s="10"/>
      <c r="BG665" s="10"/>
      <c r="BH665" s="10"/>
      <c r="BI665" s="10"/>
      <c r="BJ665" s="10"/>
      <c r="BK665" s="10"/>
      <c r="BL665" s="10"/>
      <c r="BM665" s="10"/>
      <c r="BN665" s="10"/>
      <c r="BO665" s="10"/>
      <c r="BP665" s="10"/>
      <c r="BQ665" s="10"/>
      <c r="BR665" s="10"/>
      <c r="BS665" s="10"/>
      <c r="BT665" s="10"/>
      <c r="BU665" s="10"/>
      <c r="BV665" s="10"/>
      <c r="BW665" s="10"/>
      <c r="BX665" s="10"/>
      <c r="BY665" s="10"/>
      <c r="BZ665" s="10"/>
      <c r="CA665" s="10"/>
      <c r="CB665" s="10"/>
      <c r="CC665" s="10"/>
      <c r="CD665" s="10"/>
      <c r="CE665" s="10"/>
      <c r="CF665" s="10"/>
      <c r="CG665" s="10"/>
      <c r="CH665" s="10"/>
      <c r="CI665" s="10"/>
      <c r="CJ665" s="10"/>
      <c r="CK665" s="10"/>
      <c r="CL665" s="10"/>
      <c r="CM665" s="10"/>
      <c r="CN665" s="10"/>
      <c r="CO665" s="10"/>
      <c r="CP665" s="10"/>
      <c r="CQ665" s="10"/>
      <c r="CR665" s="10"/>
      <c r="CS665" s="10"/>
      <c r="CT665" s="10"/>
      <c r="CU665" s="10"/>
      <c r="CV665" s="10"/>
      <c r="CW665" s="10"/>
      <c r="CX665" s="10"/>
      <c r="CY665" s="10"/>
      <c r="CZ665" s="10"/>
      <c r="DA665" s="10"/>
      <c r="DB665" s="10"/>
      <c r="DC665" s="10"/>
      <c r="DD665" s="10"/>
      <c r="DE665" s="10"/>
      <c r="DF665" s="10"/>
      <c r="DG665" s="10"/>
      <c r="DH665" s="10"/>
      <c r="DI665" s="10"/>
      <c r="DJ665" s="10"/>
      <c r="DK665" s="10"/>
      <c r="DL665" s="10"/>
      <c r="DM665" s="10"/>
      <c r="DN665" s="10"/>
      <c r="DO665" s="10"/>
      <c r="DP665" s="10"/>
      <c r="DQ665" s="10"/>
      <c r="DR665" s="10"/>
      <c r="DS665" s="10"/>
      <c r="DT665" s="10"/>
      <c r="DU665" s="10"/>
      <c r="DV665" s="10"/>
      <c r="DW665" s="10"/>
      <c r="DX665" s="10"/>
      <c r="DY665" s="10"/>
      <c r="DZ665" s="10"/>
      <c r="EA665" s="10"/>
      <c r="EB665" s="10"/>
      <c r="EC665" s="10"/>
      <c r="ED665" s="10"/>
      <c r="EE665" s="10"/>
      <c r="EF665" s="10"/>
      <c r="EG665" s="10"/>
      <c r="EH665" s="10"/>
      <c r="EI665" s="10"/>
      <c r="EJ665" s="10"/>
      <c r="EK665" s="10"/>
      <c r="EL665" s="10"/>
      <c r="EM665" s="10"/>
      <c r="EN665" s="10"/>
      <c r="EO665" s="10"/>
      <c r="EP665" s="10"/>
      <c r="EQ665" s="10"/>
    </row>
    <row r="666" spans="1:147" ht="18.75">
      <c r="B666" s="137"/>
      <c r="C666" s="32"/>
      <c r="D666" s="33"/>
      <c r="E666" s="33">
        <v>193697</v>
      </c>
      <c r="G666" s="14" t="s">
        <v>4033</v>
      </c>
      <c r="H666" s="14" t="s">
        <v>3891</v>
      </c>
      <c r="I666" s="14" t="s">
        <v>1822</v>
      </c>
      <c r="L666" s="14" t="s">
        <v>4034</v>
      </c>
      <c r="M666" s="8">
        <v>78744</v>
      </c>
      <c r="N666" s="32">
        <v>528</v>
      </c>
      <c r="O666" s="53">
        <v>22.8</v>
      </c>
      <c r="P666" s="31">
        <v>37238</v>
      </c>
      <c r="Q666" s="31">
        <v>37454</v>
      </c>
      <c r="R666" s="32" t="s">
        <v>4035</v>
      </c>
      <c r="S666" s="32" t="s">
        <v>2089</v>
      </c>
      <c r="T666" s="32" t="s">
        <v>4038</v>
      </c>
      <c r="U666" s="32" t="s">
        <v>3338</v>
      </c>
      <c r="V666" s="32" t="s">
        <v>4039</v>
      </c>
      <c r="X666" s="43"/>
      <c r="Y666" s="17"/>
      <c r="AA666" s="137"/>
      <c r="AB666" s="137"/>
      <c r="AC666" s="137"/>
      <c r="AD666" s="137"/>
      <c r="AE666" s="8"/>
      <c r="AF666" s="36"/>
      <c r="AG666" s="8"/>
      <c r="AH666" s="6"/>
      <c r="AI666" s="10"/>
      <c r="AJ666" s="10"/>
      <c r="AK666" s="10"/>
      <c r="AL666" s="6"/>
      <c r="AM666" s="10"/>
      <c r="AN666" s="10"/>
      <c r="AO666" s="10"/>
      <c r="AP666" s="10"/>
      <c r="AQ666" s="10"/>
      <c r="AR666" s="10"/>
      <c r="AS666" s="10"/>
      <c r="AT666" s="10"/>
      <c r="AU666" s="10"/>
      <c r="AV666" s="10"/>
      <c r="AW666" s="10"/>
      <c r="AX666" s="10"/>
      <c r="AY666" s="10"/>
      <c r="AZ666" s="10"/>
      <c r="BA666" s="10"/>
      <c r="BB666" s="10"/>
      <c r="BC666" s="10"/>
      <c r="BD666" s="10"/>
      <c r="BE666" s="10"/>
      <c r="BF666" s="10"/>
      <c r="BG666" s="10"/>
      <c r="BH666" s="10"/>
      <c r="BI666" s="10"/>
      <c r="BJ666" s="10"/>
      <c r="BK666" s="10"/>
      <c r="BL666" s="10"/>
      <c r="BM666" s="10"/>
      <c r="BN666" s="10"/>
      <c r="BO666" s="10"/>
      <c r="BP666" s="10"/>
      <c r="BQ666" s="10"/>
      <c r="BR666" s="10"/>
      <c r="BS666" s="10"/>
      <c r="BT666" s="10"/>
      <c r="BU666" s="10"/>
      <c r="BV666" s="10"/>
      <c r="BW666" s="10"/>
      <c r="BX666" s="10"/>
      <c r="BY666" s="10"/>
      <c r="BZ666" s="10"/>
      <c r="CA666" s="10"/>
      <c r="CB666" s="10"/>
      <c r="CC666" s="10"/>
      <c r="CD666" s="10"/>
      <c r="CE666" s="10"/>
      <c r="CF666" s="10"/>
      <c r="CG666" s="10"/>
      <c r="CH666" s="10"/>
      <c r="CI666" s="10"/>
      <c r="CJ666" s="10"/>
      <c r="CK666" s="10"/>
      <c r="CL666" s="10"/>
      <c r="CM666" s="10"/>
      <c r="CN666" s="10"/>
      <c r="CO666" s="10"/>
      <c r="CP666" s="10"/>
      <c r="CQ666" s="10"/>
      <c r="CR666" s="10"/>
      <c r="CS666" s="10"/>
      <c r="CT666" s="10"/>
      <c r="CU666" s="10"/>
      <c r="CV666" s="10"/>
      <c r="CW666" s="10"/>
      <c r="CX666" s="10"/>
      <c r="CY666" s="10"/>
      <c r="CZ666" s="10"/>
      <c r="DA666" s="10"/>
      <c r="DB666" s="10"/>
      <c r="DC666" s="10"/>
      <c r="DD666" s="10"/>
      <c r="DE666" s="10"/>
      <c r="DF666" s="10"/>
      <c r="DG666" s="10"/>
      <c r="DH666" s="10"/>
      <c r="DI666" s="10"/>
      <c r="DJ666" s="10"/>
      <c r="DK666" s="10"/>
      <c r="DL666" s="10"/>
      <c r="DM666" s="10"/>
      <c r="DN666" s="10"/>
      <c r="DO666" s="10"/>
      <c r="DP666" s="10"/>
      <c r="DQ666" s="10"/>
      <c r="DR666" s="10"/>
      <c r="DS666" s="10"/>
      <c r="DT666" s="10"/>
      <c r="DU666" s="10"/>
      <c r="DV666" s="10"/>
      <c r="DW666" s="10"/>
      <c r="DX666" s="10"/>
      <c r="DY666" s="10"/>
      <c r="DZ666" s="10"/>
      <c r="EA666" s="10"/>
      <c r="EB666" s="10"/>
      <c r="EC666" s="10"/>
      <c r="ED666" s="10"/>
      <c r="EE666" s="10"/>
      <c r="EF666" s="10"/>
      <c r="EG666" s="10"/>
      <c r="EH666" s="10"/>
      <c r="EI666" s="10"/>
      <c r="EJ666" s="10"/>
      <c r="EK666" s="10"/>
      <c r="EL666" s="10"/>
      <c r="EM666" s="10"/>
      <c r="EN666" s="10"/>
      <c r="EO666" s="10"/>
      <c r="EP666" s="10"/>
      <c r="EQ666" s="10"/>
    </row>
    <row r="667" spans="1:147" ht="18.75">
      <c r="B667" s="14"/>
      <c r="C667" s="32"/>
      <c r="D667" s="33"/>
      <c r="E667" s="33">
        <v>170386</v>
      </c>
      <c r="G667" s="14" t="s">
        <v>2911</v>
      </c>
      <c r="H667" s="14" t="s">
        <v>3892</v>
      </c>
      <c r="I667" s="14" t="s">
        <v>1088</v>
      </c>
      <c r="L667" s="14" t="s">
        <v>1088</v>
      </c>
      <c r="M667" s="32">
        <v>78747</v>
      </c>
      <c r="N667" s="41">
        <v>875</v>
      </c>
      <c r="O667" s="53">
        <v>56.29</v>
      </c>
      <c r="P667" s="31">
        <v>36917</v>
      </c>
      <c r="Q667" s="31">
        <v>37148</v>
      </c>
      <c r="R667" s="32" t="s">
        <v>1262</v>
      </c>
      <c r="S667" s="32" t="s">
        <v>1263</v>
      </c>
      <c r="T667" s="32" t="s">
        <v>1264</v>
      </c>
      <c r="U667" s="32" t="s">
        <v>3338</v>
      </c>
      <c r="V667" s="32" t="s">
        <v>1089</v>
      </c>
      <c r="X667" s="43"/>
      <c r="Y667" s="17"/>
      <c r="Z667" s="43"/>
      <c r="AA667" s="8"/>
      <c r="AB667" s="6"/>
      <c r="AC667" s="8"/>
      <c r="AD667" s="8"/>
      <c r="AE667" s="8"/>
      <c r="AF667" s="36"/>
      <c r="AG667" s="8"/>
      <c r="AH667" s="6"/>
      <c r="AI667" s="10"/>
      <c r="AJ667" s="10"/>
      <c r="AK667" s="10"/>
      <c r="AL667" s="6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  <c r="AW667" s="10"/>
      <c r="AX667" s="10"/>
      <c r="AY667" s="10"/>
      <c r="AZ667" s="10"/>
      <c r="BA667" s="10"/>
      <c r="BB667" s="10"/>
      <c r="BC667" s="10"/>
      <c r="BD667" s="10"/>
      <c r="BE667" s="10"/>
      <c r="BF667" s="10"/>
      <c r="BG667" s="10"/>
      <c r="BH667" s="10"/>
      <c r="BI667" s="10"/>
      <c r="BJ667" s="10"/>
      <c r="BK667" s="10"/>
      <c r="BL667" s="10"/>
      <c r="BM667" s="10"/>
      <c r="BN667" s="10"/>
      <c r="BO667" s="10"/>
      <c r="BP667" s="10"/>
      <c r="BQ667" s="10"/>
      <c r="BR667" s="10"/>
      <c r="BS667" s="10"/>
      <c r="BT667" s="10"/>
      <c r="BU667" s="10"/>
      <c r="BV667" s="10"/>
      <c r="BW667" s="10"/>
      <c r="BX667" s="10"/>
      <c r="BY667" s="10"/>
      <c r="BZ667" s="10"/>
      <c r="CA667" s="10"/>
      <c r="CB667" s="10"/>
      <c r="CC667" s="10"/>
      <c r="CD667" s="10"/>
      <c r="CE667" s="10"/>
      <c r="CF667" s="10"/>
      <c r="CG667" s="10"/>
      <c r="CH667" s="10"/>
      <c r="CI667" s="10"/>
      <c r="CJ667" s="10"/>
      <c r="CK667" s="10"/>
      <c r="CL667" s="10"/>
      <c r="CM667" s="10"/>
      <c r="CN667" s="10"/>
      <c r="CO667" s="10"/>
      <c r="CP667" s="10"/>
      <c r="CQ667" s="10"/>
      <c r="CR667" s="10"/>
      <c r="CS667" s="10"/>
      <c r="CT667" s="10"/>
      <c r="CU667" s="10"/>
      <c r="CV667" s="10"/>
      <c r="CW667" s="10"/>
      <c r="CX667" s="10"/>
      <c r="CY667" s="10"/>
      <c r="CZ667" s="10"/>
      <c r="DA667" s="10"/>
      <c r="DB667" s="10"/>
      <c r="DC667" s="10"/>
      <c r="DD667" s="10"/>
      <c r="DE667" s="10"/>
      <c r="DF667" s="10"/>
      <c r="DG667" s="10"/>
      <c r="DH667" s="10"/>
      <c r="DI667" s="10"/>
      <c r="DJ667" s="10"/>
      <c r="DK667" s="10"/>
      <c r="DL667" s="10"/>
      <c r="DM667" s="10"/>
      <c r="DN667" s="10"/>
      <c r="DO667" s="10"/>
      <c r="DP667" s="10"/>
      <c r="DQ667" s="10"/>
      <c r="DR667" s="10"/>
      <c r="DS667" s="10"/>
      <c r="DT667" s="10"/>
      <c r="DU667" s="10"/>
      <c r="DV667" s="10"/>
      <c r="DW667" s="10"/>
      <c r="DX667" s="10"/>
      <c r="DY667" s="10"/>
      <c r="DZ667" s="10"/>
      <c r="EA667" s="10"/>
      <c r="EB667" s="10"/>
      <c r="EC667" s="10"/>
      <c r="ED667" s="10"/>
      <c r="EE667" s="10"/>
      <c r="EF667" s="10"/>
      <c r="EG667" s="10"/>
      <c r="EH667" s="10"/>
      <c r="EI667" s="10"/>
      <c r="EJ667" s="10"/>
      <c r="EK667" s="10"/>
      <c r="EL667" s="10"/>
      <c r="EM667" s="10"/>
      <c r="EN667" s="10"/>
      <c r="EO667" s="10"/>
      <c r="EP667" s="10"/>
      <c r="EQ667" s="10"/>
    </row>
    <row r="668" spans="1:147" ht="18.75">
      <c r="B668" s="14"/>
      <c r="C668" s="32"/>
      <c r="D668" s="33"/>
      <c r="G668" s="14" t="s">
        <v>975</v>
      </c>
      <c r="H668" s="14" t="s">
        <v>976</v>
      </c>
      <c r="I668" s="14" t="s">
        <v>977</v>
      </c>
      <c r="L668" s="14" t="s">
        <v>2648</v>
      </c>
      <c r="M668" s="32">
        <v>78727</v>
      </c>
      <c r="N668" s="41">
        <v>180</v>
      </c>
      <c r="O668" s="53">
        <v>17.5</v>
      </c>
      <c r="P668" s="31">
        <v>34516</v>
      </c>
      <c r="Q668" s="31">
        <v>34661</v>
      </c>
      <c r="R668" s="31"/>
      <c r="S668" s="32" t="s">
        <v>978</v>
      </c>
      <c r="T668" s="32" t="s">
        <v>322</v>
      </c>
      <c r="U668" s="32" t="s">
        <v>3338</v>
      </c>
      <c r="V668" s="32" t="s">
        <v>3549</v>
      </c>
      <c r="X668" s="43"/>
      <c r="Y668" s="17"/>
      <c r="Z668" s="43"/>
      <c r="AA668" s="8"/>
      <c r="AB668" s="6"/>
      <c r="AC668" s="8"/>
      <c r="AD668" s="8"/>
      <c r="AE668" s="8"/>
      <c r="AF668" s="36"/>
      <c r="AG668" s="8"/>
      <c r="AH668" s="6"/>
      <c r="AI668" s="10"/>
      <c r="AJ668" s="10"/>
      <c r="AK668" s="10"/>
      <c r="AL668" s="6"/>
      <c r="AM668" s="10"/>
      <c r="AN668" s="10"/>
      <c r="AO668" s="10"/>
      <c r="AP668" s="10"/>
      <c r="AQ668" s="10"/>
      <c r="AR668" s="10"/>
      <c r="AS668" s="10"/>
      <c r="AT668" s="10"/>
      <c r="AU668" s="10"/>
      <c r="AV668" s="10"/>
      <c r="AW668" s="10"/>
      <c r="AX668" s="10"/>
      <c r="AY668" s="10"/>
      <c r="AZ668" s="10"/>
      <c r="BA668" s="10"/>
      <c r="BB668" s="10"/>
      <c r="BC668" s="10"/>
      <c r="BD668" s="10"/>
      <c r="BE668" s="10"/>
      <c r="BF668" s="10"/>
      <c r="BG668" s="10"/>
      <c r="BH668" s="10"/>
      <c r="BI668" s="10"/>
      <c r="BJ668" s="10"/>
      <c r="BK668" s="10"/>
      <c r="BL668" s="10"/>
      <c r="BM668" s="10"/>
      <c r="BN668" s="10"/>
      <c r="BO668" s="10"/>
      <c r="BP668" s="10"/>
      <c r="BQ668" s="10"/>
      <c r="BR668" s="10"/>
      <c r="BS668" s="10"/>
      <c r="BT668" s="10"/>
      <c r="BU668" s="10"/>
      <c r="BV668" s="10"/>
      <c r="BW668" s="10"/>
      <c r="BX668" s="10"/>
      <c r="BY668" s="10"/>
      <c r="BZ668" s="10"/>
      <c r="CA668" s="10"/>
      <c r="CB668" s="10"/>
      <c r="CC668" s="10"/>
      <c r="CD668" s="10"/>
      <c r="CE668" s="10"/>
      <c r="CF668" s="10"/>
      <c r="CG668" s="10"/>
      <c r="CH668" s="10"/>
      <c r="CI668" s="10"/>
      <c r="CJ668" s="10"/>
      <c r="CK668" s="10"/>
      <c r="CL668" s="10"/>
      <c r="CM668" s="10"/>
      <c r="CN668" s="10"/>
      <c r="CO668" s="10"/>
      <c r="CP668" s="10"/>
      <c r="CQ668" s="10"/>
      <c r="CR668" s="10"/>
      <c r="CS668" s="10"/>
      <c r="CT668" s="10"/>
      <c r="CU668" s="10"/>
      <c r="CV668" s="10"/>
      <c r="CW668" s="10"/>
      <c r="CX668" s="10"/>
      <c r="CY668" s="10"/>
      <c r="CZ668" s="10"/>
      <c r="DA668" s="10"/>
      <c r="DB668" s="10"/>
      <c r="DC668" s="10"/>
      <c r="DD668" s="10"/>
      <c r="DE668" s="10"/>
      <c r="DF668" s="10"/>
      <c r="DG668" s="10"/>
      <c r="DH668" s="10"/>
      <c r="DI668" s="10"/>
      <c r="DJ668" s="10"/>
      <c r="DK668" s="10"/>
      <c r="DL668" s="10"/>
      <c r="DM668" s="10"/>
      <c r="DN668" s="10"/>
      <c r="DO668" s="10"/>
      <c r="DP668" s="10"/>
      <c r="DQ668" s="10"/>
      <c r="DR668" s="10"/>
      <c r="DS668" s="10"/>
      <c r="DT668" s="10"/>
      <c r="DU668" s="10"/>
      <c r="DV668" s="10"/>
      <c r="DW668" s="10"/>
      <c r="DX668" s="10"/>
      <c r="DY668" s="10"/>
      <c r="DZ668" s="10"/>
      <c r="EA668" s="10"/>
      <c r="EB668" s="10"/>
      <c r="EC668" s="10"/>
      <c r="ED668" s="10"/>
      <c r="EE668" s="10"/>
      <c r="EF668" s="10"/>
      <c r="EG668" s="10"/>
      <c r="EH668" s="10"/>
      <c r="EI668" s="10"/>
      <c r="EJ668" s="10"/>
      <c r="EK668" s="10"/>
      <c r="EL668" s="10"/>
      <c r="EM668" s="10"/>
      <c r="EN668" s="10"/>
      <c r="EO668" s="10"/>
      <c r="EP668" s="10"/>
      <c r="EQ668" s="10"/>
    </row>
    <row r="669" spans="1:147" ht="18.75">
      <c r="B669" s="14"/>
      <c r="C669" s="32"/>
      <c r="D669" s="33"/>
      <c r="G669" s="14" t="s">
        <v>323</v>
      </c>
      <c r="H669" s="14" t="s">
        <v>324</v>
      </c>
      <c r="I669" s="14" t="s">
        <v>325</v>
      </c>
      <c r="L669" s="14" t="s">
        <v>2649</v>
      </c>
      <c r="M669" s="32">
        <v>78727</v>
      </c>
      <c r="N669" s="41">
        <v>120</v>
      </c>
      <c r="O669" s="53">
        <v>6.1</v>
      </c>
      <c r="P669" s="31">
        <v>34583</v>
      </c>
      <c r="Q669" s="31">
        <v>34661</v>
      </c>
      <c r="R669" s="31"/>
      <c r="S669" s="32" t="s">
        <v>978</v>
      </c>
      <c r="T669" s="32" t="s">
        <v>322</v>
      </c>
      <c r="U669" s="32" t="s">
        <v>3338</v>
      </c>
      <c r="V669" s="32" t="s">
        <v>3550</v>
      </c>
      <c r="X669" s="43"/>
      <c r="Y669" s="17"/>
      <c r="Z669" s="43"/>
      <c r="AA669" s="8"/>
      <c r="AB669" s="6"/>
      <c r="AC669" s="8"/>
      <c r="AD669" s="8"/>
      <c r="AE669" s="8"/>
      <c r="AF669" s="36"/>
      <c r="AG669" s="8"/>
      <c r="AH669" s="6"/>
      <c r="AI669" s="10"/>
      <c r="AJ669" s="10"/>
      <c r="AK669" s="10"/>
      <c r="AL669" s="6"/>
      <c r="AM669" s="10"/>
      <c r="AN669" s="10"/>
      <c r="AO669" s="10"/>
      <c r="AP669" s="10"/>
      <c r="AQ669" s="10"/>
      <c r="AR669" s="10"/>
      <c r="AS669" s="10"/>
      <c r="AT669" s="10"/>
      <c r="AU669" s="10"/>
      <c r="AV669" s="10"/>
      <c r="AW669" s="10"/>
      <c r="AX669" s="10"/>
      <c r="AY669" s="10"/>
      <c r="AZ669" s="10"/>
      <c r="BA669" s="10"/>
      <c r="BB669" s="10"/>
      <c r="BC669" s="10"/>
      <c r="BD669" s="10"/>
      <c r="BE669" s="10"/>
      <c r="BF669" s="10"/>
      <c r="BG669" s="10"/>
      <c r="BH669" s="10"/>
      <c r="BI669" s="10"/>
      <c r="BJ669" s="10"/>
      <c r="BK669" s="10"/>
      <c r="BL669" s="10"/>
      <c r="BM669" s="10"/>
      <c r="BN669" s="10"/>
      <c r="BO669" s="10"/>
      <c r="BP669" s="10"/>
      <c r="BQ669" s="10"/>
      <c r="BR669" s="10"/>
      <c r="BS669" s="10"/>
      <c r="BT669" s="10"/>
      <c r="BU669" s="10"/>
      <c r="BV669" s="10"/>
      <c r="BW669" s="10"/>
      <c r="BX669" s="10"/>
      <c r="BY669" s="10"/>
      <c r="BZ669" s="10"/>
      <c r="CA669" s="10"/>
      <c r="CB669" s="10"/>
      <c r="CC669" s="10"/>
      <c r="CD669" s="10"/>
      <c r="CE669" s="10"/>
      <c r="CF669" s="10"/>
      <c r="CG669" s="10"/>
      <c r="CH669" s="10"/>
      <c r="CI669" s="10"/>
      <c r="CJ669" s="10"/>
      <c r="CK669" s="10"/>
      <c r="CL669" s="10"/>
      <c r="CM669" s="10"/>
      <c r="CN669" s="10"/>
      <c r="CO669" s="10"/>
      <c r="CP669" s="10"/>
      <c r="CQ669" s="10"/>
      <c r="CR669" s="10"/>
      <c r="CS669" s="10"/>
      <c r="CT669" s="10"/>
      <c r="CU669" s="10"/>
      <c r="CV669" s="10"/>
      <c r="CW669" s="10"/>
      <c r="CX669" s="10"/>
      <c r="CY669" s="10"/>
      <c r="CZ669" s="10"/>
      <c r="DA669" s="10"/>
      <c r="DB669" s="10"/>
      <c r="DC669" s="10"/>
      <c r="DD669" s="10"/>
      <c r="DE669" s="10"/>
      <c r="DF669" s="10"/>
      <c r="DG669" s="10"/>
      <c r="DH669" s="10"/>
      <c r="DI669" s="10"/>
      <c r="DJ669" s="10"/>
      <c r="DK669" s="10"/>
      <c r="DL669" s="10"/>
      <c r="DM669" s="10"/>
      <c r="DN669" s="10"/>
      <c r="DO669" s="10"/>
      <c r="DP669" s="10"/>
      <c r="DQ669" s="10"/>
      <c r="DR669" s="10"/>
      <c r="DS669" s="10"/>
      <c r="DT669" s="10"/>
      <c r="DU669" s="10"/>
      <c r="DV669" s="10"/>
      <c r="DW669" s="10"/>
      <c r="DX669" s="10"/>
      <c r="DY669" s="10"/>
      <c r="DZ669" s="10"/>
      <c r="EA669" s="10"/>
      <c r="EB669" s="10"/>
      <c r="EC669" s="10"/>
      <c r="ED669" s="10"/>
      <c r="EE669" s="10"/>
      <c r="EF669" s="10"/>
      <c r="EG669" s="10"/>
      <c r="EH669" s="10"/>
      <c r="EI669" s="10"/>
      <c r="EJ669" s="10"/>
      <c r="EK669" s="10"/>
      <c r="EL669" s="10"/>
      <c r="EM669" s="10"/>
      <c r="EN669" s="10"/>
      <c r="EO669" s="10"/>
      <c r="EP669" s="10"/>
      <c r="EQ669" s="10"/>
    </row>
    <row r="670" spans="1:147" ht="18.75">
      <c r="A670" s="138"/>
      <c r="B670"/>
      <c r="C670" s="137"/>
      <c r="D670" s="33"/>
      <c r="G670" s="14" t="s">
        <v>2009</v>
      </c>
      <c r="H670" s="14" t="s">
        <v>326</v>
      </c>
      <c r="I670" s="14" t="s">
        <v>327</v>
      </c>
      <c r="L670" s="14" t="s">
        <v>2650</v>
      </c>
      <c r="M670" s="32">
        <v>78664</v>
      </c>
      <c r="N670" s="41">
        <v>240</v>
      </c>
      <c r="O670" s="53">
        <v>14</v>
      </c>
      <c r="P670" s="31" t="s">
        <v>418</v>
      </c>
      <c r="Q670" s="31" t="s">
        <v>418</v>
      </c>
      <c r="R670" s="31"/>
      <c r="S670" s="32" t="s">
        <v>1224</v>
      </c>
      <c r="T670" s="32" t="s">
        <v>1224</v>
      </c>
      <c r="U670" s="32" t="s">
        <v>3338</v>
      </c>
      <c r="V670" s="32" t="s">
        <v>3566</v>
      </c>
      <c r="X670" s="43"/>
      <c r="Y670" s="17"/>
      <c r="Z670" s="43"/>
      <c r="AA670" s="8"/>
      <c r="AB670" s="6"/>
      <c r="AC670" s="8"/>
      <c r="AD670" s="8"/>
      <c r="AE670" s="8"/>
      <c r="AF670" s="36"/>
      <c r="AG670" s="8"/>
      <c r="AH670" s="6"/>
      <c r="AI670" s="10"/>
      <c r="AJ670" s="10"/>
      <c r="AK670" s="10"/>
      <c r="AL670" s="6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/>
      <c r="AW670" s="10"/>
      <c r="AX670" s="10"/>
      <c r="AY670" s="10"/>
      <c r="AZ670" s="10"/>
      <c r="BA670" s="10"/>
      <c r="BB670" s="10"/>
      <c r="BC670" s="10"/>
      <c r="BD670" s="10"/>
      <c r="BE670" s="10"/>
      <c r="BF670" s="10"/>
      <c r="BG670" s="10"/>
      <c r="BH670" s="10"/>
      <c r="BI670" s="10"/>
      <c r="BJ670" s="10"/>
      <c r="BK670" s="10"/>
      <c r="BL670" s="10"/>
      <c r="BM670" s="10"/>
      <c r="BN670" s="10"/>
      <c r="BO670" s="10"/>
      <c r="BP670" s="10"/>
      <c r="BQ670" s="10"/>
      <c r="BR670" s="10"/>
      <c r="BS670" s="10"/>
      <c r="BT670" s="10"/>
      <c r="BU670" s="10"/>
      <c r="BV670" s="10"/>
      <c r="BW670" s="10"/>
      <c r="BX670" s="10"/>
      <c r="BY670" s="10"/>
      <c r="BZ670" s="10"/>
      <c r="CA670" s="10"/>
      <c r="CB670" s="10"/>
      <c r="CC670" s="10"/>
      <c r="CD670" s="10"/>
      <c r="CE670" s="10"/>
      <c r="CF670" s="10"/>
      <c r="CG670" s="10"/>
      <c r="CH670" s="10"/>
      <c r="CI670" s="10"/>
      <c r="CJ670" s="10"/>
      <c r="CK670" s="10"/>
      <c r="CL670" s="10"/>
      <c r="CM670" s="10"/>
      <c r="CN670" s="10"/>
      <c r="CO670" s="10"/>
      <c r="CP670" s="10"/>
      <c r="CQ670" s="10"/>
      <c r="CR670" s="10"/>
      <c r="CS670" s="10"/>
      <c r="CT670" s="10"/>
      <c r="CU670" s="10"/>
      <c r="CV670" s="10"/>
      <c r="CW670" s="10"/>
      <c r="CX670" s="10"/>
      <c r="CY670" s="10"/>
      <c r="CZ670" s="10"/>
      <c r="DA670" s="10"/>
      <c r="DB670" s="10"/>
      <c r="DC670" s="10"/>
      <c r="DD670" s="10"/>
      <c r="DE670" s="10"/>
      <c r="DF670" s="10"/>
      <c r="DG670" s="10"/>
      <c r="DH670" s="10"/>
      <c r="DI670" s="10"/>
      <c r="DJ670" s="10"/>
      <c r="DK670" s="10"/>
      <c r="DL670" s="10"/>
      <c r="DM670" s="10"/>
      <c r="DN670" s="10"/>
      <c r="DO670" s="10"/>
      <c r="DP670" s="10"/>
      <c r="DQ670" s="10"/>
      <c r="DR670" s="10"/>
      <c r="DS670" s="10"/>
      <c r="DT670" s="10"/>
      <c r="DU670" s="10"/>
      <c r="DV670" s="10"/>
      <c r="DW670" s="10"/>
      <c r="DX670" s="10"/>
      <c r="DY670" s="10"/>
      <c r="DZ670" s="10"/>
      <c r="EA670" s="10"/>
      <c r="EB670" s="10"/>
      <c r="EC670" s="10"/>
      <c r="ED670" s="10"/>
      <c r="EE670" s="10"/>
      <c r="EF670" s="10"/>
      <c r="EG670" s="10"/>
      <c r="EH670" s="10"/>
      <c r="EI670" s="10"/>
      <c r="EJ670" s="10"/>
      <c r="EK670" s="10"/>
      <c r="EL670" s="10"/>
      <c r="EM670" s="10"/>
      <c r="EN670" s="10"/>
      <c r="EO670" s="10"/>
      <c r="EP670" s="10"/>
      <c r="EQ670" s="10"/>
    </row>
    <row r="671" spans="1:147" ht="18.75">
      <c r="B671" s="14"/>
      <c r="C671" s="32"/>
      <c r="D671" s="33"/>
      <c r="G671" s="14" t="s">
        <v>2009</v>
      </c>
      <c r="H671" s="14" t="s">
        <v>2679</v>
      </c>
      <c r="I671" s="14" t="s">
        <v>2680</v>
      </c>
      <c r="L671" s="14" t="s">
        <v>2651</v>
      </c>
      <c r="M671" s="32">
        <v>78664</v>
      </c>
      <c r="N671" s="41">
        <v>240</v>
      </c>
      <c r="O671" s="53">
        <v>14</v>
      </c>
      <c r="P671" s="31" t="s">
        <v>418</v>
      </c>
      <c r="Q671" s="31" t="s">
        <v>418</v>
      </c>
      <c r="R671" s="31"/>
      <c r="S671" s="32" t="s">
        <v>1224</v>
      </c>
      <c r="T671" s="32" t="s">
        <v>1224</v>
      </c>
      <c r="U671" s="32" t="s">
        <v>3338</v>
      </c>
      <c r="V671" s="32" t="s">
        <v>345</v>
      </c>
      <c r="X671" s="43"/>
      <c r="Y671" s="17"/>
      <c r="Z671" s="43"/>
      <c r="AA671" s="8"/>
      <c r="AB671" s="6"/>
      <c r="AC671" s="8"/>
      <c r="AD671" s="8"/>
      <c r="AE671" s="8"/>
      <c r="AF671" s="36"/>
      <c r="AG671" s="8"/>
      <c r="AH671" s="6"/>
      <c r="AI671" s="10"/>
      <c r="AJ671" s="10"/>
      <c r="AK671" s="10"/>
      <c r="AL671" s="6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  <c r="AX671" s="10"/>
      <c r="AY671" s="10"/>
      <c r="AZ671" s="10"/>
      <c r="BA671" s="10"/>
      <c r="BB671" s="10"/>
      <c r="BC671" s="10"/>
      <c r="BD671" s="10"/>
      <c r="BE671" s="10"/>
      <c r="BF671" s="10"/>
      <c r="BG671" s="10"/>
      <c r="BH671" s="10"/>
      <c r="BI671" s="10"/>
      <c r="BJ671" s="10"/>
      <c r="BK671" s="10"/>
      <c r="BL671" s="10"/>
      <c r="BM671" s="10"/>
      <c r="BN671" s="10"/>
      <c r="BO671" s="10"/>
      <c r="BP671" s="10"/>
      <c r="BQ671" s="10"/>
      <c r="BR671" s="10"/>
      <c r="BS671" s="10"/>
      <c r="BT671" s="10"/>
      <c r="BU671" s="10"/>
      <c r="BV671" s="10"/>
      <c r="BW671" s="10"/>
      <c r="BX671" s="10"/>
      <c r="BY671" s="10"/>
      <c r="BZ671" s="10"/>
      <c r="CA671" s="10"/>
      <c r="CB671" s="10"/>
      <c r="CC671" s="10"/>
      <c r="CD671" s="10"/>
      <c r="CE671" s="10"/>
      <c r="CF671" s="10"/>
      <c r="CG671" s="10"/>
      <c r="CH671" s="10"/>
      <c r="CI671" s="10"/>
      <c r="CJ671" s="10"/>
      <c r="CK671" s="10"/>
      <c r="CL671" s="10"/>
      <c r="CM671" s="10"/>
      <c r="CN671" s="10"/>
      <c r="CO671" s="10"/>
      <c r="CP671" s="10"/>
      <c r="CQ671" s="10"/>
      <c r="CR671" s="10"/>
      <c r="CS671" s="10"/>
      <c r="CT671" s="10"/>
      <c r="CU671" s="10"/>
      <c r="CV671" s="10"/>
      <c r="CW671" s="10"/>
      <c r="CX671" s="10"/>
      <c r="CY671" s="10"/>
      <c r="CZ671" s="10"/>
      <c r="DA671" s="10"/>
      <c r="DB671" s="10"/>
      <c r="DC671" s="10"/>
      <c r="DD671" s="10"/>
      <c r="DE671" s="10"/>
      <c r="DF671" s="10"/>
      <c r="DG671" s="10"/>
      <c r="DH671" s="10"/>
      <c r="DI671" s="10"/>
      <c r="DJ671" s="10"/>
      <c r="DK671" s="10"/>
      <c r="DL671" s="10"/>
      <c r="DM671" s="10"/>
      <c r="DN671" s="10"/>
      <c r="DO671" s="10"/>
      <c r="DP671" s="10"/>
      <c r="DQ671" s="10"/>
      <c r="DR671" s="10"/>
      <c r="DS671" s="10"/>
      <c r="DT671" s="10"/>
      <c r="DU671" s="10"/>
      <c r="DV671" s="10"/>
      <c r="DW671" s="10"/>
      <c r="DX671" s="10"/>
      <c r="DY671" s="10"/>
      <c r="DZ671" s="10"/>
      <c r="EA671" s="10"/>
      <c r="EB671" s="10"/>
      <c r="EC671" s="10"/>
      <c r="ED671" s="10"/>
      <c r="EE671" s="10"/>
      <c r="EF671" s="10"/>
      <c r="EG671" s="10"/>
      <c r="EH671" s="10"/>
      <c r="EI671" s="10"/>
      <c r="EJ671" s="10"/>
      <c r="EK671" s="10"/>
      <c r="EL671" s="10"/>
      <c r="EM671" s="10"/>
      <c r="EN671" s="10"/>
      <c r="EO671" s="10"/>
      <c r="EP671" s="10"/>
      <c r="EQ671" s="10"/>
    </row>
    <row r="672" spans="1:147" ht="18.75">
      <c r="B672" s="14"/>
      <c r="C672" s="32"/>
      <c r="D672" s="33"/>
      <c r="E672" s="33">
        <v>167103</v>
      </c>
      <c r="G672" s="14" t="s">
        <v>2423</v>
      </c>
      <c r="H672" s="14" t="s">
        <v>479</v>
      </c>
      <c r="I672" s="14" t="s">
        <v>3603</v>
      </c>
      <c r="L672" s="14" t="s">
        <v>2652</v>
      </c>
      <c r="M672" s="32">
        <v>78758</v>
      </c>
      <c r="N672" s="41">
        <v>168</v>
      </c>
      <c r="O672" s="53">
        <v>16.321999999999999</v>
      </c>
      <c r="P672" s="31">
        <v>36797</v>
      </c>
      <c r="Q672" s="31">
        <v>36882</v>
      </c>
      <c r="R672" s="31"/>
      <c r="S672" s="32" t="s">
        <v>2424</v>
      </c>
      <c r="T672" s="32" t="s">
        <v>2425</v>
      </c>
      <c r="U672" s="32" t="s">
        <v>3338</v>
      </c>
      <c r="V672" s="32" t="s">
        <v>1768</v>
      </c>
      <c r="X672" s="43"/>
      <c r="Y672" s="17"/>
      <c r="Z672" s="43"/>
      <c r="AA672" s="8"/>
      <c r="AB672" s="6"/>
      <c r="AC672" s="8"/>
      <c r="AD672" s="8"/>
      <c r="AE672" s="8"/>
      <c r="AF672" s="36"/>
      <c r="AG672" s="8"/>
      <c r="AH672" s="6"/>
      <c r="AI672" s="10"/>
      <c r="AJ672" s="10"/>
      <c r="AK672" s="10"/>
      <c r="AL672" s="6"/>
      <c r="AM672" s="10"/>
      <c r="AN672" s="10"/>
      <c r="AO672" s="10"/>
      <c r="AP672" s="10"/>
      <c r="AQ672" s="10"/>
      <c r="AR672" s="10"/>
      <c r="AS672" s="10"/>
      <c r="AT672" s="10"/>
      <c r="AU672" s="10"/>
      <c r="AV672" s="10"/>
      <c r="AW672" s="10"/>
      <c r="AX672" s="10"/>
      <c r="AY672" s="10"/>
      <c r="AZ672" s="10"/>
      <c r="BA672" s="10"/>
      <c r="BB672" s="10"/>
      <c r="BC672" s="10"/>
      <c r="BD672" s="10"/>
      <c r="BE672" s="10"/>
      <c r="BF672" s="10"/>
      <c r="BG672" s="10"/>
      <c r="BH672" s="10"/>
      <c r="BI672" s="10"/>
      <c r="BJ672" s="10"/>
      <c r="BK672" s="10"/>
      <c r="BL672" s="10"/>
      <c r="BM672" s="10"/>
      <c r="BN672" s="10"/>
      <c r="BO672" s="10"/>
      <c r="BP672" s="10"/>
      <c r="BQ672" s="10"/>
      <c r="BR672" s="10"/>
      <c r="BS672" s="10"/>
      <c r="BT672" s="10"/>
      <c r="BU672" s="10"/>
      <c r="BV672" s="10"/>
      <c r="BW672" s="10"/>
      <c r="BX672" s="10"/>
      <c r="BY672" s="10"/>
      <c r="BZ672" s="10"/>
      <c r="CA672" s="10"/>
      <c r="CB672" s="10"/>
      <c r="CC672" s="10"/>
      <c r="CD672" s="10"/>
      <c r="CE672" s="10"/>
      <c r="CF672" s="10"/>
      <c r="CG672" s="10"/>
      <c r="CH672" s="10"/>
      <c r="CI672" s="10"/>
      <c r="CJ672" s="10"/>
      <c r="CK672" s="10"/>
      <c r="CL672" s="10"/>
      <c r="CM672" s="10"/>
      <c r="CN672" s="10"/>
      <c r="CO672" s="10"/>
      <c r="CP672" s="10"/>
      <c r="CQ672" s="10"/>
      <c r="CR672" s="10"/>
      <c r="CS672" s="10"/>
      <c r="CT672" s="10"/>
      <c r="CU672" s="10"/>
      <c r="CV672" s="10"/>
      <c r="CW672" s="10"/>
      <c r="CX672" s="10"/>
      <c r="CY672" s="10"/>
      <c r="CZ672" s="10"/>
      <c r="DA672" s="10"/>
      <c r="DB672" s="10"/>
      <c r="DC672" s="10"/>
      <c r="DD672" s="10"/>
      <c r="DE672" s="10"/>
      <c r="DF672" s="10"/>
      <c r="DG672" s="10"/>
      <c r="DH672" s="10"/>
      <c r="DI672" s="10"/>
      <c r="DJ672" s="10"/>
      <c r="DK672" s="10"/>
      <c r="DL672" s="10"/>
      <c r="DM672" s="10"/>
      <c r="DN672" s="10"/>
      <c r="DO672" s="10"/>
      <c r="DP672" s="10"/>
      <c r="DQ672" s="10"/>
      <c r="DR672" s="10"/>
      <c r="DS672" s="10"/>
      <c r="DT672" s="10"/>
      <c r="DU672" s="10"/>
      <c r="DV672" s="10"/>
      <c r="DW672" s="10"/>
      <c r="DX672" s="10"/>
      <c r="DY672" s="10"/>
      <c r="DZ672" s="10"/>
      <c r="EA672" s="10"/>
      <c r="EB672" s="10"/>
      <c r="EC672" s="10"/>
      <c r="ED672" s="10"/>
      <c r="EE672" s="10"/>
      <c r="EF672" s="10"/>
      <c r="EG672" s="10"/>
      <c r="EH672" s="10"/>
      <c r="EI672" s="10"/>
      <c r="EJ672" s="10"/>
      <c r="EK672" s="10"/>
      <c r="EL672" s="10"/>
      <c r="EM672" s="10"/>
      <c r="EN672" s="10"/>
      <c r="EO672" s="10"/>
      <c r="EP672" s="10"/>
      <c r="EQ672" s="10"/>
    </row>
    <row r="673" spans="2:147" ht="18.75">
      <c r="B673" s="14"/>
      <c r="C673" s="32"/>
      <c r="D673" s="33"/>
      <c r="E673" s="33">
        <v>106918</v>
      </c>
      <c r="G673" s="14" t="s">
        <v>2834</v>
      </c>
      <c r="H673" s="14" t="s">
        <v>94</v>
      </c>
      <c r="I673" s="14" t="s">
        <v>2611</v>
      </c>
      <c r="L673" s="14" t="s">
        <v>2612</v>
      </c>
      <c r="M673" s="32">
        <v>78749</v>
      </c>
      <c r="N673" s="41">
        <v>390</v>
      </c>
      <c r="O673" s="53">
        <v>22.65</v>
      </c>
      <c r="P673" s="31">
        <v>36444</v>
      </c>
      <c r="Q673" s="31">
        <v>36607</v>
      </c>
      <c r="R673" s="31"/>
      <c r="S673" s="32" t="s">
        <v>2835</v>
      </c>
      <c r="T673" s="32" t="s">
        <v>2836</v>
      </c>
      <c r="U673" s="32" t="s">
        <v>3338</v>
      </c>
      <c r="V673" s="32" t="s">
        <v>2842</v>
      </c>
      <c r="X673" s="43"/>
      <c r="Y673" s="17"/>
      <c r="Z673" s="43"/>
      <c r="AA673" s="8"/>
      <c r="AB673" s="6"/>
      <c r="AC673" s="8"/>
      <c r="AD673" s="8"/>
      <c r="AE673" s="8"/>
      <c r="AF673" s="36"/>
      <c r="AG673" s="8"/>
      <c r="AH673" s="6"/>
      <c r="AI673" s="10"/>
      <c r="AJ673" s="10"/>
      <c r="AK673" s="10"/>
      <c r="AL673" s="6"/>
      <c r="AM673" s="10"/>
      <c r="AN673" s="10"/>
      <c r="AO673" s="10"/>
      <c r="AP673" s="10"/>
      <c r="AQ673" s="10"/>
      <c r="AR673" s="10"/>
      <c r="AS673" s="10"/>
      <c r="AT673" s="10"/>
      <c r="AU673" s="10"/>
      <c r="AV673" s="10"/>
      <c r="AW673" s="10"/>
      <c r="AX673" s="10"/>
      <c r="AY673" s="10"/>
      <c r="AZ673" s="10"/>
      <c r="BA673" s="10"/>
      <c r="BB673" s="10"/>
      <c r="BC673" s="10"/>
      <c r="BD673" s="10"/>
      <c r="BE673" s="10"/>
      <c r="BF673" s="10"/>
      <c r="BG673" s="10"/>
      <c r="BH673" s="10"/>
      <c r="BI673" s="10"/>
      <c r="BJ673" s="10"/>
      <c r="BK673" s="10"/>
      <c r="BL673" s="10"/>
      <c r="BM673" s="10"/>
      <c r="BN673" s="10"/>
      <c r="BO673" s="10"/>
      <c r="BP673" s="10"/>
      <c r="BQ673" s="10"/>
      <c r="BR673" s="10"/>
      <c r="BS673" s="10"/>
      <c r="BT673" s="10"/>
      <c r="BU673" s="10"/>
      <c r="BV673" s="10"/>
      <c r="BW673" s="10"/>
      <c r="BX673" s="10"/>
      <c r="BY673" s="10"/>
      <c r="BZ673" s="10"/>
      <c r="CA673" s="10"/>
      <c r="CB673" s="10"/>
      <c r="CC673" s="10"/>
      <c r="CD673" s="10"/>
      <c r="CE673" s="10"/>
      <c r="CF673" s="10"/>
      <c r="CG673" s="10"/>
      <c r="CH673" s="10"/>
      <c r="CI673" s="10"/>
      <c r="CJ673" s="10"/>
      <c r="CK673" s="10"/>
      <c r="CL673" s="10"/>
      <c r="CM673" s="10"/>
      <c r="CN673" s="10"/>
      <c r="CO673" s="10"/>
      <c r="CP673" s="10"/>
      <c r="CQ673" s="10"/>
      <c r="CR673" s="10"/>
      <c r="CS673" s="10"/>
      <c r="CT673" s="10"/>
      <c r="CU673" s="10"/>
      <c r="CV673" s="10"/>
      <c r="CW673" s="10"/>
      <c r="CX673" s="10"/>
      <c r="CY673" s="10"/>
      <c r="CZ673" s="10"/>
      <c r="DA673" s="10"/>
      <c r="DB673" s="10"/>
      <c r="DC673" s="10"/>
      <c r="DD673" s="10"/>
      <c r="DE673" s="10"/>
      <c r="DF673" s="10"/>
      <c r="DG673" s="10"/>
      <c r="DH673" s="10"/>
      <c r="DI673" s="10"/>
      <c r="DJ673" s="10"/>
      <c r="DK673" s="10"/>
      <c r="DL673" s="10"/>
      <c r="DM673" s="10"/>
      <c r="DN673" s="10"/>
      <c r="DO673" s="10"/>
      <c r="DP673" s="10"/>
      <c r="DQ673" s="10"/>
      <c r="DR673" s="10"/>
      <c r="DS673" s="10"/>
      <c r="DT673" s="10"/>
      <c r="DU673" s="10"/>
      <c r="DV673" s="10"/>
      <c r="DW673" s="10"/>
      <c r="DX673" s="10"/>
      <c r="DY673" s="10"/>
      <c r="DZ673" s="10"/>
      <c r="EA673" s="10"/>
      <c r="EB673" s="10"/>
      <c r="EC673" s="10"/>
      <c r="ED673" s="10"/>
      <c r="EE673" s="10"/>
      <c r="EF673" s="10"/>
      <c r="EG673" s="10"/>
      <c r="EH673" s="10"/>
      <c r="EI673" s="10"/>
      <c r="EJ673" s="10"/>
      <c r="EK673" s="10"/>
      <c r="EL673" s="10"/>
      <c r="EM673" s="10"/>
      <c r="EN673" s="10"/>
      <c r="EO673" s="10"/>
      <c r="EP673" s="10"/>
      <c r="EQ673" s="10"/>
    </row>
    <row r="674" spans="2:147" ht="18.75">
      <c r="B674" s="14"/>
      <c r="C674" s="32"/>
      <c r="D674" s="33"/>
      <c r="E674" s="60">
        <v>297418</v>
      </c>
      <c r="G674" s="56" t="s">
        <v>3694</v>
      </c>
      <c r="H674" s="56" t="s">
        <v>2563</v>
      </c>
      <c r="I674" s="56" t="s">
        <v>3695</v>
      </c>
      <c r="J674" s="93">
        <v>3219617</v>
      </c>
      <c r="K674" s="93"/>
      <c r="L674" s="56" t="s">
        <v>3695</v>
      </c>
      <c r="M674" s="93">
        <v>78749</v>
      </c>
      <c r="N674" s="93">
        <v>208</v>
      </c>
      <c r="O674" s="100">
        <v>28.76</v>
      </c>
      <c r="P674" s="59">
        <v>38875</v>
      </c>
      <c r="Q674" s="59">
        <v>39055</v>
      </c>
      <c r="R674" s="94" t="s">
        <v>4365</v>
      </c>
      <c r="S674" s="94" t="s">
        <v>732</v>
      </c>
      <c r="T674" s="94" t="s">
        <v>3856</v>
      </c>
      <c r="U674" s="32" t="s">
        <v>3338</v>
      </c>
      <c r="V674" s="32" t="s">
        <v>1829</v>
      </c>
      <c r="X674" s="43"/>
      <c r="Y674" s="17"/>
      <c r="Z674" s="43"/>
      <c r="AA674" s="8"/>
      <c r="AB674" s="6"/>
      <c r="AC674" s="8"/>
      <c r="AD674" s="8"/>
      <c r="AE674" s="8"/>
      <c r="AF674" s="36"/>
      <c r="AG674" s="8"/>
      <c r="AH674" s="6"/>
      <c r="AI674" s="10"/>
      <c r="AJ674" s="10"/>
      <c r="AK674" s="10"/>
      <c r="AL674" s="6"/>
      <c r="AM674" s="10"/>
      <c r="AN674" s="10"/>
      <c r="AO674" s="10"/>
      <c r="AP674" s="10"/>
      <c r="AQ674" s="10"/>
      <c r="AR674" s="10"/>
      <c r="AS674" s="10"/>
      <c r="AT674" s="10"/>
      <c r="AU674" s="10"/>
      <c r="AV674" s="10"/>
      <c r="AW674" s="10"/>
      <c r="AX674" s="10"/>
      <c r="AY674" s="10"/>
      <c r="AZ674" s="10"/>
      <c r="BA674" s="10"/>
      <c r="BB674" s="10"/>
      <c r="BC674" s="10"/>
      <c r="BD674" s="10"/>
      <c r="BE674" s="10"/>
      <c r="BF674" s="10"/>
      <c r="BG674" s="10"/>
      <c r="BH674" s="10"/>
      <c r="BI674" s="10"/>
      <c r="BJ674" s="10"/>
      <c r="BK674" s="10"/>
      <c r="BL674" s="10"/>
      <c r="BM674" s="10"/>
      <c r="BN674" s="10"/>
      <c r="BO674" s="10"/>
      <c r="BP674" s="10"/>
      <c r="BQ674" s="10"/>
      <c r="BR674" s="10"/>
      <c r="BS674" s="10"/>
      <c r="BT674" s="10"/>
      <c r="BU674" s="10"/>
      <c r="BV674" s="10"/>
      <c r="BW674" s="10"/>
      <c r="BX674" s="10"/>
      <c r="BY674" s="10"/>
      <c r="BZ674" s="10"/>
      <c r="CA674" s="10"/>
      <c r="CB674" s="10"/>
      <c r="CC674" s="10"/>
      <c r="CD674" s="10"/>
      <c r="CE674" s="10"/>
      <c r="CF674" s="10"/>
      <c r="CG674" s="10"/>
      <c r="CH674" s="10"/>
      <c r="CI674" s="10"/>
      <c r="CJ674" s="10"/>
      <c r="CK674" s="10"/>
      <c r="CL674" s="10"/>
      <c r="CM674" s="10"/>
      <c r="CN674" s="10"/>
      <c r="CO674" s="10"/>
      <c r="CP674" s="10"/>
      <c r="CQ674" s="10"/>
      <c r="CR674" s="10"/>
      <c r="CS674" s="10"/>
      <c r="CT674" s="10"/>
      <c r="CU674" s="10"/>
      <c r="CV674" s="10"/>
      <c r="CW674" s="10"/>
      <c r="CX674" s="10"/>
      <c r="CY674" s="10"/>
      <c r="CZ674" s="10"/>
      <c r="DA674" s="10"/>
      <c r="DB674" s="10"/>
      <c r="DC674" s="10"/>
      <c r="DD674" s="10"/>
      <c r="DE674" s="10"/>
      <c r="DF674" s="10"/>
      <c r="DG674" s="10"/>
      <c r="DH674" s="10"/>
      <c r="DI674" s="10"/>
      <c r="DJ674" s="10"/>
      <c r="DK674" s="10"/>
      <c r="DL674" s="10"/>
      <c r="DM674" s="10"/>
      <c r="DN674" s="10"/>
      <c r="DO674" s="10"/>
      <c r="DP674" s="10"/>
      <c r="DQ674" s="10"/>
      <c r="DR674" s="10"/>
      <c r="DS674" s="10"/>
      <c r="DT674" s="10"/>
      <c r="DU674" s="10"/>
      <c r="DV674" s="10"/>
      <c r="DW674" s="10"/>
      <c r="DX674" s="10"/>
      <c r="DY674" s="10"/>
      <c r="DZ674" s="10"/>
      <c r="EA674" s="10"/>
      <c r="EB674" s="10"/>
      <c r="EC674" s="10"/>
      <c r="ED674" s="10"/>
      <c r="EE674" s="10"/>
      <c r="EF674" s="10"/>
      <c r="EG674" s="10"/>
      <c r="EH674" s="10"/>
      <c r="EI674" s="10"/>
      <c r="EJ674" s="10"/>
      <c r="EK674" s="10"/>
      <c r="EL674" s="10"/>
      <c r="EM674" s="10"/>
      <c r="EN674" s="10"/>
      <c r="EO674" s="10"/>
      <c r="EP674" s="10"/>
      <c r="EQ674" s="10"/>
    </row>
    <row r="675" spans="2:147" ht="18.75">
      <c r="B675" s="14"/>
      <c r="C675" s="32"/>
      <c r="D675" s="33"/>
      <c r="E675" s="132">
        <v>10662555</v>
      </c>
      <c r="F675" s="14"/>
      <c r="G675" s="133" t="s">
        <v>2920</v>
      </c>
      <c r="H675" s="133" t="s">
        <v>2917</v>
      </c>
      <c r="I675" s="133" t="s">
        <v>2921</v>
      </c>
      <c r="J675" s="133" t="s">
        <v>2918</v>
      </c>
      <c r="K675" s="133" t="s">
        <v>2919</v>
      </c>
      <c r="L675" s="133">
        <v>3334852</v>
      </c>
      <c r="M675" s="134" t="s">
        <v>3679</v>
      </c>
      <c r="N675" s="134">
        <v>283</v>
      </c>
      <c r="O675" s="136">
        <v>2.8940000000000001</v>
      </c>
      <c r="P675" s="59">
        <v>40823</v>
      </c>
      <c r="Q675" s="59">
        <v>41088</v>
      </c>
      <c r="R675" s="32" t="s">
        <v>4365</v>
      </c>
      <c r="S675" s="134" t="s">
        <v>534</v>
      </c>
      <c r="T675" s="134" t="s">
        <v>2249</v>
      </c>
      <c r="U675" s="94" t="s">
        <v>178</v>
      </c>
      <c r="V675" s="32" t="s">
        <v>664</v>
      </c>
      <c r="X675" s="43"/>
      <c r="Y675" s="17"/>
      <c r="Z675" s="43"/>
      <c r="AA675" s="8"/>
      <c r="AB675" s="6"/>
      <c r="AC675" s="8"/>
      <c r="AD675" s="8"/>
      <c r="AE675" s="8"/>
      <c r="AF675" s="36"/>
      <c r="AG675" s="8"/>
      <c r="AH675" s="6"/>
      <c r="AI675" s="10"/>
      <c r="AJ675" s="10"/>
      <c r="AK675" s="10"/>
      <c r="AL675" s="6"/>
      <c r="AM675" s="10"/>
      <c r="AN675" s="10"/>
      <c r="AO675" s="10"/>
      <c r="AP675" s="10"/>
      <c r="AQ675" s="10"/>
      <c r="AR675" s="10"/>
      <c r="AS675" s="10"/>
      <c r="AT675" s="10"/>
      <c r="AU675" s="10"/>
      <c r="AV675" s="10"/>
      <c r="AW675" s="10"/>
      <c r="AX675" s="10"/>
      <c r="AY675" s="10"/>
      <c r="AZ675" s="10"/>
      <c r="BA675" s="10"/>
      <c r="BB675" s="10"/>
      <c r="BC675" s="10"/>
      <c r="BD675" s="10"/>
      <c r="BE675" s="10"/>
      <c r="BF675" s="10"/>
      <c r="BG675" s="10"/>
      <c r="BH675" s="10"/>
      <c r="BI675" s="10"/>
      <c r="BJ675" s="10"/>
      <c r="BK675" s="10"/>
      <c r="BL675" s="10"/>
      <c r="BM675" s="10"/>
      <c r="BN675" s="10"/>
      <c r="BO675" s="10"/>
      <c r="BP675" s="10"/>
      <c r="BQ675" s="10"/>
      <c r="BR675" s="10"/>
      <c r="BS675" s="10"/>
      <c r="BT675" s="10"/>
      <c r="BU675" s="10"/>
      <c r="BV675" s="10"/>
      <c r="BW675" s="10"/>
      <c r="BX675" s="10"/>
      <c r="BY675" s="10"/>
      <c r="BZ675" s="10"/>
      <c r="CA675" s="10"/>
      <c r="CB675" s="10"/>
      <c r="CC675" s="10"/>
      <c r="CD675" s="10"/>
      <c r="CE675" s="10"/>
      <c r="CF675" s="10"/>
      <c r="CG675" s="10"/>
      <c r="CH675" s="10"/>
      <c r="CI675" s="10"/>
      <c r="CJ675" s="10"/>
      <c r="CK675" s="10"/>
      <c r="CL675" s="10"/>
      <c r="CM675" s="10"/>
      <c r="CN675" s="10"/>
      <c r="CO675" s="10"/>
      <c r="CP675" s="10"/>
      <c r="CQ675" s="10"/>
      <c r="CR675" s="10"/>
      <c r="CS675" s="10"/>
      <c r="CT675" s="10"/>
      <c r="CU675" s="10"/>
      <c r="CV675" s="10"/>
      <c r="CW675" s="10"/>
      <c r="CX675" s="10"/>
      <c r="CY675" s="10"/>
      <c r="CZ675" s="10"/>
      <c r="DA675" s="10"/>
      <c r="DB675" s="10"/>
      <c r="DC675" s="10"/>
      <c r="DD675" s="10"/>
      <c r="DE675" s="10"/>
      <c r="DF675" s="10"/>
      <c r="DG675" s="10"/>
      <c r="DH675" s="10"/>
      <c r="DI675" s="10"/>
      <c r="DJ675" s="10"/>
      <c r="DK675" s="10"/>
      <c r="DL675" s="10"/>
      <c r="DM675" s="10"/>
      <c r="DN675" s="10"/>
      <c r="DO675" s="10"/>
      <c r="DP675" s="10"/>
      <c r="DQ675" s="10"/>
      <c r="DR675" s="10"/>
      <c r="DS675" s="10"/>
      <c r="DT675" s="10"/>
      <c r="DU675" s="10"/>
      <c r="DV675" s="10"/>
      <c r="DW675" s="10"/>
      <c r="DX675" s="10"/>
      <c r="DY675" s="10"/>
      <c r="DZ675" s="10"/>
      <c r="EA675" s="10"/>
      <c r="EB675" s="10"/>
      <c r="EC675" s="10"/>
      <c r="ED675" s="10"/>
      <c r="EE675" s="10"/>
      <c r="EF675" s="10"/>
      <c r="EG675" s="10"/>
      <c r="EH675" s="10"/>
      <c r="EI675" s="10"/>
      <c r="EJ675" s="10"/>
      <c r="EK675" s="10"/>
      <c r="EL675" s="10"/>
      <c r="EM675" s="10"/>
      <c r="EN675" s="10"/>
      <c r="EO675" s="10"/>
      <c r="EP675" s="10"/>
      <c r="EQ675" s="10"/>
    </row>
    <row r="676" spans="2:147" ht="18.75">
      <c r="B676" s="14"/>
      <c r="C676" s="32"/>
      <c r="D676" s="33"/>
      <c r="E676" s="63"/>
      <c r="G676" s="14" t="s">
        <v>2691</v>
      </c>
      <c r="H676" s="14" t="s">
        <v>2692</v>
      </c>
      <c r="I676" s="14" t="s">
        <v>1498</v>
      </c>
      <c r="L676" s="14" t="s">
        <v>992</v>
      </c>
      <c r="M676" s="32">
        <v>78729</v>
      </c>
      <c r="N676" s="41">
        <v>272</v>
      </c>
      <c r="O676" s="53">
        <v>22.59</v>
      </c>
      <c r="P676" s="31">
        <v>35306</v>
      </c>
      <c r="Q676" s="31">
        <v>35517</v>
      </c>
      <c r="R676" s="31"/>
      <c r="S676" s="32" t="s">
        <v>2693</v>
      </c>
      <c r="T676" s="32" t="s">
        <v>2069</v>
      </c>
      <c r="U676" s="32" t="s">
        <v>3338</v>
      </c>
      <c r="V676" s="32" t="s">
        <v>3558</v>
      </c>
      <c r="X676" s="43"/>
      <c r="Y676" s="17"/>
      <c r="Z676" s="43"/>
      <c r="AA676" s="8"/>
      <c r="AB676" s="6"/>
      <c r="AC676" s="8"/>
      <c r="AD676" s="8"/>
      <c r="AE676" s="8"/>
      <c r="AF676" s="36"/>
      <c r="AG676" s="8"/>
      <c r="AH676" s="6"/>
      <c r="AI676" s="10"/>
      <c r="AJ676" s="10"/>
      <c r="AK676" s="10"/>
      <c r="AL676" s="6"/>
      <c r="AM676" s="10"/>
      <c r="AN676" s="10"/>
      <c r="AO676" s="10"/>
      <c r="AP676" s="10"/>
      <c r="AQ676" s="10"/>
      <c r="AR676" s="10"/>
      <c r="AS676" s="10"/>
      <c r="AT676" s="10"/>
      <c r="AU676" s="10"/>
      <c r="AV676" s="10"/>
      <c r="AW676" s="10"/>
      <c r="AX676" s="10"/>
      <c r="AY676" s="10"/>
      <c r="AZ676" s="10"/>
      <c r="BA676" s="10"/>
      <c r="BB676" s="10"/>
      <c r="BC676" s="10"/>
      <c r="BD676" s="10"/>
      <c r="BE676" s="10"/>
      <c r="BF676" s="10"/>
      <c r="BG676" s="10"/>
      <c r="BH676" s="10"/>
      <c r="BI676" s="10"/>
      <c r="BJ676" s="10"/>
      <c r="BK676" s="10"/>
      <c r="BL676" s="10"/>
      <c r="BM676" s="10"/>
      <c r="BN676" s="10"/>
      <c r="BO676" s="10"/>
      <c r="BP676" s="10"/>
      <c r="BQ676" s="10"/>
      <c r="BR676" s="10"/>
      <c r="BS676" s="10"/>
      <c r="BT676" s="10"/>
      <c r="BU676" s="10"/>
      <c r="BV676" s="10"/>
      <c r="BW676" s="10"/>
      <c r="BX676" s="10"/>
      <c r="BY676" s="10"/>
      <c r="BZ676" s="10"/>
      <c r="CA676" s="10"/>
      <c r="CB676" s="10"/>
      <c r="CC676" s="10"/>
      <c r="CD676" s="10"/>
      <c r="CE676" s="10"/>
      <c r="CF676" s="10"/>
      <c r="CG676" s="10"/>
      <c r="CH676" s="10"/>
      <c r="CI676" s="10"/>
      <c r="CJ676" s="10"/>
      <c r="CK676" s="10"/>
      <c r="CL676" s="10"/>
      <c r="CM676" s="10"/>
      <c r="CN676" s="10"/>
      <c r="CO676" s="10"/>
      <c r="CP676" s="10"/>
      <c r="CQ676" s="10"/>
      <c r="CR676" s="10"/>
      <c r="CS676" s="10"/>
      <c r="CT676" s="10"/>
      <c r="CU676" s="10"/>
      <c r="CV676" s="10"/>
      <c r="CW676" s="10"/>
      <c r="CX676" s="10"/>
      <c r="CY676" s="10"/>
      <c r="CZ676" s="10"/>
      <c r="DA676" s="10"/>
      <c r="DB676" s="10"/>
      <c r="DC676" s="10"/>
      <c r="DD676" s="10"/>
      <c r="DE676" s="10"/>
      <c r="DF676" s="10"/>
      <c r="DG676" s="10"/>
      <c r="DH676" s="10"/>
      <c r="DI676" s="10"/>
      <c r="DJ676" s="10"/>
      <c r="DK676" s="10"/>
      <c r="DL676" s="10"/>
      <c r="DM676" s="10"/>
      <c r="DN676" s="10"/>
      <c r="DO676" s="10"/>
      <c r="DP676" s="10"/>
      <c r="DQ676" s="10"/>
      <c r="DR676" s="10"/>
      <c r="DS676" s="10"/>
      <c r="DT676" s="10"/>
      <c r="DU676" s="10"/>
      <c r="DV676" s="10"/>
      <c r="DW676" s="10"/>
      <c r="DX676" s="10"/>
      <c r="DY676" s="10"/>
      <c r="DZ676" s="10"/>
      <c r="EA676" s="10"/>
      <c r="EB676" s="10"/>
      <c r="EC676" s="10"/>
      <c r="ED676" s="10"/>
      <c r="EE676" s="10"/>
      <c r="EF676" s="10"/>
      <c r="EG676" s="10"/>
      <c r="EH676" s="10"/>
      <c r="EI676" s="10"/>
      <c r="EJ676" s="10"/>
      <c r="EK676" s="10"/>
      <c r="EL676" s="10"/>
      <c r="EM676" s="10"/>
      <c r="EN676" s="10"/>
      <c r="EO676" s="10"/>
      <c r="EP676" s="10"/>
      <c r="EQ676" s="10"/>
    </row>
    <row r="677" spans="2:147" ht="18.75">
      <c r="B677" s="14"/>
      <c r="C677" s="32"/>
      <c r="D677" s="33"/>
      <c r="E677" s="60">
        <v>271579</v>
      </c>
      <c r="G677" s="56" t="s">
        <v>2180</v>
      </c>
      <c r="H677" s="56" t="s">
        <v>2176</v>
      </c>
      <c r="I677" s="56" t="s">
        <v>131</v>
      </c>
      <c r="J677" s="93">
        <v>572648</v>
      </c>
      <c r="K677" s="93"/>
      <c r="L677" s="56" t="s">
        <v>2181</v>
      </c>
      <c r="M677" s="32">
        <v>78741</v>
      </c>
      <c r="N677" s="62">
        <v>7</v>
      </c>
      <c r="O677" s="100">
        <v>0.46300000000000002</v>
      </c>
      <c r="P677" s="59">
        <v>38548</v>
      </c>
      <c r="Q677" s="59">
        <v>38783</v>
      </c>
      <c r="R677" s="32" t="s">
        <v>4112</v>
      </c>
      <c r="S677" s="32" t="s">
        <v>1616</v>
      </c>
      <c r="T677" s="32" t="s">
        <v>1617</v>
      </c>
      <c r="U677" s="32" t="s">
        <v>3338</v>
      </c>
      <c r="V677" s="32" t="s">
        <v>738</v>
      </c>
      <c r="X677" s="43"/>
      <c r="Y677" s="17"/>
      <c r="Z677" s="43"/>
      <c r="AA677" s="8"/>
      <c r="AB677" s="6"/>
      <c r="AC677" s="8"/>
      <c r="AD677" s="8"/>
      <c r="AE677" s="8"/>
      <c r="AF677" s="36"/>
      <c r="AG677" s="8"/>
      <c r="AH677" s="6"/>
      <c r="AI677" s="10"/>
      <c r="AJ677" s="10"/>
      <c r="AK677" s="10"/>
      <c r="AL677" s="6"/>
      <c r="AM677" s="10"/>
      <c r="AN677" s="10"/>
      <c r="AO677" s="10"/>
      <c r="AP677" s="10"/>
      <c r="AQ677" s="10"/>
      <c r="AR677" s="10"/>
      <c r="AS677" s="10"/>
      <c r="AT677" s="10"/>
      <c r="AU677" s="10"/>
      <c r="AV677" s="10"/>
      <c r="AW677" s="10"/>
      <c r="AX677" s="10"/>
      <c r="AY677" s="10"/>
      <c r="AZ677" s="10"/>
      <c r="BA677" s="10"/>
      <c r="BB677" s="10"/>
      <c r="BC677" s="10"/>
      <c r="BD677" s="10"/>
      <c r="BE677" s="10"/>
      <c r="BF677" s="10"/>
      <c r="BG677" s="10"/>
      <c r="BH677" s="10"/>
      <c r="BI677" s="10"/>
      <c r="BJ677" s="10"/>
      <c r="BK677" s="10"/>
      <c r="BL677" s="10"/>
      <c r="BM677" s="10"/>
      <c r="BN677" s="10"/>
      <c r="BO677" s="10"/>
      <c r="BP677" s="10"/>
      <c r="BQ677" s="10"/>
      <c r="BR677" s="10"/>
      <c r="BS677" s="10"/>
      <c r="BT677" s="10"/>
      <c r="BU677" s="10"/>
      <c r="BV677" s="10"/>
      <c r="BW677" s="10"/>
      <c r="BX677" s="10"/>
      <c r="BY677" s="10"/>
      <c r="BZ677" s="10"/>
      <c r="CA677" s="10"/>
      <c r="CB677" s="10"/>
      <c r="CC677" s="10"/>
      <c r="CD677" s="10"/>
      <c r="CE677" s="10"/>
      <c r="CF677" s="10"/>
      <c r="CG677" s="10"/>
      <c r="CH677" s="10"/>
      <c r="CI677" s="10"/>
      <c r="CJ677" s="10"/>
      <c r="CK677" s="10"/>
      <c r="CL677" s="10"/>
      <c r="CM677" s="10"/>
      <c r="CN677" s="10"/>
      <c r="CO677" s="10"/>
      <c r="CP677" s="10"/>
      <c r="CQ677" s="10"/>
      <c r="CR677" s="10"/>
      <c r="CS677" s="10"/>
      <c r="CT677" s="10"/>
      <c r="CU677" s="10"/>
      <c r="CV677" s="10"/>
      <c r="CW677" s="10"/>
      <c r="CX677" s="10"/>
      <c r="CY677" s="10"/>
      <c r="CZ677" s="10"/>
      <c r="DA677" s="10"/>
      <c r="DB677" s="10"/>
      <c r="DC677" s="10"/>
      <c r="DD677" s="10"/>
      <c r="DE677" s="10"/>
      <c r="DF677" s="10"/>
      <c r="DG677" s="10"/>
      <c r="DH677" s="10"/>
      <c r="DI677" s="10"/>
      <c r="DJ677" s="10"/>
      <c r="DK677" s="10"/>
      <c r="DL677" s="10"/>
      <c r="DM677" s="10"/>
      <c r="DN677" s="10"/>
      <c r="DO677" s="10"/>
      <c r="DP677" s="10"/>
      <c r="DQ677" s="10"/>
      <c r="DR677" s="10"/>
      <c r="DS677" s="10"/>
      <c r="DT677" s="10"/>
      <c r="DU677" s="10"/>
      <c r="DV677" s="10"/>
      <c r="DW677" s="10"/>
      <c r="DX677" s="10"/>
      <c r="DY677" s="10"/>
      <c r="DZ677" s="10"/>
      <c r="EA677" s="10"/>
      <c r="EB677" s="10"/>
      <c r="EC677" s="10"/>
      <c r="ED677" s="10"/>
      <c r="EE677" s="10"/>
      <c r="EF677" s="10"/>
      <c r="EG677" s="10"/>
      <c r="EH677" s="10"/>
      <c r="EI677" s="10"/>
      <c r="EJ677" s="10"/>
      <c r="EK677" s="10"/>
      <c r="EL677" s="10"/>
      <c r="EM677" s="10"/>
      <c r="EN677" s="10"/>
      <c r="EO677" s="10"/>
      <c r="EP677" s="10"/>
      <c r="EQ677" s="10"/>
    </row>
    <row r="678" spans="2:147" ht="18.75">
      <c r="B678" s="14"/>
      <c r="C678" s="32"/>
      <c r="D678" s="33"/>
      <c r="E678" s="33" t="s">
        <v>4019</v>
      </c>
      <c r="G678" s="14" t="s">
        <v>341</v>
      </c>
      <c r="H678" s="14" t="s">
        <v>4020</v>
      </c>
      <c r="I678" s="14" t="s">
        <v>3683</v>
      </c>
      <c r="J678" s="32">
        <v>3312508</v>
      </c>
      <c r="L678" s="35"/>
      <c r="M678" s="32" t="s">
        <v>542</v>
      </c>
      <c r="N678" s="93">
        <v>50</v>
      </c>
      <c r="O678" s="100">
        <v>1</v>
      </c>
      <c r="P678" s="59">
        <v>39338</v>
      </c>
      <c r="Q678" s="59">
        <v>39682</v>
      </c>
      <c r="R678" s="32" t="s">
        <v>4112</v>
      </c>
      <c r="S678" s="94" t="s">
        <v>2538</v>
      </c>
      <c r="T678" s="32" t="s">
        <v>2537</v>
      </c>
      <c r="U678" s="94" t="s">
        <v>914</v>
      </c>
      <c r="V678" s="94" t="s">
        <v>4108</v>
      </c>
      <c r="X678" s="43"/>
      <c r="Y678" s="17"/>
      <c r="Z678" s="43"/>
      <c r="AA678" s="8"/>
      <c r="AB678" s="6"/>
      <c r="AC678" s="8"/>
      <c r="AD678" s="8"/>
      <c r="AE678" s="8"/>
      <c r="AF678" s="36"/>
      <c r="AG678" s="8"/>
      <c r="AH678" s="6"/>
      <c r="AI678" s="10"/>
      <c r="AJ678" s="10"/>
      <c r="AK678" s="10"/>
      <c r="AL678" s="6"/>
      <c r="AM678" s="10"/>
      <c r="AN678" s="10"/>
      <c r="AO678" s="10"/>
      <c r="AP678" s="10"/>
      <c r="AQ678" s="10"/>
      <c r="AR678" s="10"/>
      <c r="AS678" s="10"/>
      <c r="AT678" s="10"/>
      <c r="AU678" s="10"/>
      <c r="AV678" s="10"/>
      <c r="AW678" s="10"/>
      <c r="AX678" s="10"/>
      <c r="AY678" s="10"/>
      <c r="AZ678" s="10"/>
      <c r="BA678" s="10"/>
      <c r="BB678" s="10"/>
      <c r="BC678" s="10"/>
      <c r="BD678" s="10"/>
      <c r="BE678" s="10"/>
      <c r="BF678" s="10"/>
      <c r="BG678" s="10"/>
      <c r="BH678" s="10"/>
      <c r="BI678" s="10"/>
      <c r="BJ678" s="10"/>
      <c r="BK678" s="10"/>
      <c r="BL678" s="10"/>
      <c r="BM678" s="10"/>
      <c r="BN678" s="10"/>
      <c r="BO678" s="10"/>
      <c r="BP678" s="10"/>
      <c r="BQ678" s="10"/>
      <c r="BR678" s="10"/>
      <c r="BS678" s="10"/>
      <c r="BT678" s="10"/>
      <c r="BU678" s="10"/>
      <c r="BV678" s="10"/>
      <c r="BW678" s="10"/>
      <c r="BX678" s="10"/>
      <c r="BY678" s="10"/>
      <c r="BZ678" s="10"/>
      <c r="CA678" s="10"/>
      <c r="CB678" s="10"/>
      <c r="CC678" s="10"/>
      <c r="CD678" s="10"/>
      <c r="CE678" s="10"/>
      <c r="CF678" s="10"/>
      <c r="CG678" s="10"/>
      <c r="CH678" s="10"/>
      <c r="CI678" s="10"/>
      <c r="CJ678" s="10"/>
      <c r="CK678" s="10"/>
      <c r="CL678" s="10"/>
      <c r="CM678" s="10"/>
      <c r="CN678" s="10"/>
      <c r="CO678" s="10"/>
      <c r="CP678" s="10"/>
      <c r="CQ678" s="10"/>
      <c r="CR678" s="10"/>
      <c r="CS678" s="10"/>
      <c r="CT678" s="10"/>
      <c r="CU678" s="10"/>
      <c r="CV678" s="10"/>
      <c r="CW678" s="10"/>
      <c r="CX678" s="10"/>
      <c r="CY678" s="10"/>
      <c r="CZ678" s="10"/>
      <c r="DA678" s="10"/>
      <c r="DB678" s="10"/>
      <c r="DC678" s="10"/>
      <c r="DD678" s="10"/>
      <c r="DE678" s="10"/>
      <c r="DF678" s="10"/>
      <c r="DG678" s="10"/>
      <c r="DH678" s="10"/>
      <c r="DI678" s="10"/>
      <c r="DJ678" s="10"/>
      <c r="DK678" s="10"/>
      <c r="DL678" s="10"/>
      <c r="DM678" s="10"/>
      <c r="DN678" s="10"/>
      <c r="DO678" s="10"/>
      <c r="DP678" s="10"/>
      <c r="DQ678" s="10"/>
      <c r="DR678" s="10"/>
      <c r="DS678" s="10"/>
      <c r="DT678" s="10"/>
      <c r="DU678" s="10"/>
      <c r="DV678" s="10"/>
      <c r="DW678" s="10"/>
      <c r="DX678" s="10"/>
      <c r="DY678" s="10"/>
      <c r="DZ678" s="10"/>
      <c r="EA678" s="10"/>
      <c r="EB678" s="10"/>
      <c r="EC678" s="10"/>
      <c r="ED678" s="10"/>
      <c r="EE678" s="10"/>
      <c r="EF678" s="10"/>
      <c r="EG678" s="10"/>
      <c r="EH678" s="10"/>
      <c r="EI678" s="10"/>
      <c r="EJ678" s="10"/>
      <c r="EK678" s="10"/>
      <c r="EL678" s="10"/>
      <c r="EM678" s="10"/>
      <c r="EN678" s="10"/>
      <c r="EO678" s="10"/>
      <c r="EP678" s="10"/>
      <c r="EQ678" s="10"/>
    </row>
    <row r="679" spans="2:147" ht="18.75">
      <c r="B679" s="14"/>
      <c r="C679" s="32"/>
      <c r="D679" s="33"/>
      <c r="E679" s="33" t="s">
        <v>499</v>
      </c>
      <c r="G679" s="14" t="s">
        <v>1920</v>
      </c>
      <c r="H679" s="14" t="s">
        <v>2342</v>
      </c>
      <c r="I679" s="14" t="s">
        <v>1820</v>
      </c>
      <c r="L679" s="14" t="s">
        <v>2484</v>
      </c>
      <c r="M679" s="32">
        <v>78741</v>
      </c>
      <c r="N679" s="32">
        <v>47</v>
      </c>
      <c r="O679" s="53">
        <v>6.6</v>
      </c>
      <c r="P679" s="31">
        <v>37214</v>
      </c>
      <c r="Q679" s="59">
        <v>39056</v>
      </c>
      <c r="R679" s="94" t="s">
        <v>4365</v>
      </c>
      <c r="S679" s="32" t="s">
        <v>938</v>
      </c>
      <c r="T679" s="32" t="s">
        <v>3009</v>
      </c>
      <c r="U679" s="32" t="s">
        <v>562</v>
      </c>
      <c r="V679" s="32" t="s">
        <v>4039</v>
      </c>
      <c r="X679" s="43"/>
      <c r="Y679" s="17"/>
      <c r="Z679" s="43"/>
      <c r="AA679" s="8"/>
      <c r="AB679" s="6"/>
      <c r="AC679" s="8"/>
      <c r="AD679" s="8"/>
      <c r="AE679" s="8"/>
      <c r="AF679" s="36"/>
      <c r="AG679" s="8"/>
      <c r="AH679" s="6"/>
      <c r="AI679" s="10"/>
      <c r="AJ679" s="10"/>
      <c r="AK679" s="10"/>
      <c r="AL679" s="6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  <c r="AW679" s="10"/>
      <c r="AX679" s="10"/>
      <c r="AY679" s="10"/>
      <c r="AZ679" s="10"/>
      <c r="BA679" s="10"/>
      <c r="BB679" s="10"/>
      <c r="BC679" s="10"/>
      <c r="BD679" s="10"/>
      <c r="BE679" s="10"/>
      <c r="BF679" s="10"/>
      <c r="BG679" s="10"/>
      <c r="BH679" s="10"/>
      <c r="BI679" s="10"/>
      <c r="BJ679" s="10"/>
      <c r="BK679" s="10"/>
      <c r="BL679" s="10"/>
      <c r="BM679" s="10"/>
      <c r="BN679" s="10"/>
      <c r="BO679" s="10"/>
      <c r="BP679" s="10"/>
      <c r="BQ679" s="10"/>
      <c r="BR679" s="10"/>
      <c r="BS679" s="10"/>
      <c r="BT679" s="10"/>
      <c r="BU679" s="10"/>
      <c r="BV679" s="10"/>
      <c r="BW679" s="10"/>
      <c r="BX679" s="10"/>
      <c r="BY679" s="10"/>
      <c r="BZ679" s="10"/>
      <c r="CA679" s="10"/>
      <c r="CB679" s="10"/>
      <c r="CC679" s="10"/>
      <c r="CD679" s="10"/>
      <c r="CE679" s="10"/>
      <c r="CF679" s="10"/>
      <c r="CG679" s="10"/>
      <c r="CH679" s="10"/>
      <c r="CI679" s="10"/>
      <c r="CJ679" s="10"/>
      <c r="CK679" s="10"/>
      <c r="CL679" s="10"/>
      <c r="CM679" s="10"/>
      <c r="CN679" s="10"/>
      <c r="CO679" s="10"/>
      <c r="CP679" s="10"/>
      <c r="CQ679" s="10"/>
      <c r="CR679" s="10"/>
      <c r="CS679" s="10"/>
      <c r="CT679" s="10"/>
      <c r="CU679" s="10"/>
      <c r="CV679" s="10"/>
      <c r="CW679" s="10"/>
      <c r="CX679" s="10"/>
      <c r="CY679" s="10"/>
      <c r="CZ679" s="10"/>
      <c r="DA679" s="10"/>
      <c r="DB679" s="10"/>
      <c r="DC679" s="10"/>
      <c r="DD679" s="10"/>
      <c r="DE679" s="10"/>
      <c r="DF679" s="10"/>
      <c r="DG679" s="10"/>
      <c r="DH679" s="10"/>
      <c r="DI679" s="10"/>
      <c r="DJ679" s="10"/>
      <c r="DK679" s="10"/>
      <c r="DL679" s="10"/>
      <c r="DM679" s="10"/>
      <c r="DN679" s="10"/>
      <c r="DO679" s="10"/>
      <c r="DP679" s="10"/>
      <c r="DQ679" s="10"/>
      <c r="DR679" s="10"/>
      <c r="DS679" s="10"/>
      <c r="DT679" s="10"/>
      <c r="DU679" s="10"/>
      <c r="DV679" s="10"/>
      <c r="DW679" s="10"/>
      <c r="DX679" s="10"/>
      <c r="DY679" s="10"/>
      <c r="DZ679" s="10"/>
      <c r="EA679" s="10"/>
      <c r="EB679" s="10"/>
      <c r="EC679" s="10"/>
      <c r="ED679" s="10"/>
      <c r="EE679" s="10"/>
      <c r="EF679" s="10"/>
      <c r="EG679" s="10"/>
      <c r="EH679" s="10"/>
      <c r="EI679" s="10"/>
      <c r="EJ679" s="10"/>
      <c r="EK679" s="10"/>
      <c r="EL679" s="10"/>
      <c r="EM679" s="10"/>
      <c r="EN679" s="10"/>
      <c r="EO679" s="10"/>
      <c r="EP679" s="10"/>
      <c r="EQ679" s="10"/>
    </row>
    <row r="680" spans="2:147" ht="18.75">
      <c r="B680" s="14"/>
      <c r="C680" s="32"/>
      <c r="D680" s="33"/>
      <c r="E680" s="60">
        <v>311243</v>
      </c>
      <c r="G680" s="56" t="s">
        <v>717</v>
      </c>
      <c r="H680" s="56" t="s">
        <v>1600</v>
      </c>
      <c r="I680" s="56" t="s">
        <v>718</v>
      </c>
      <c r="J680" s="93">
        <v>474974</v>
      </c>
      <c r="K680" s="93"/>
      <c r="L680" s="56" t="s">
        <v>718</v>
      </c>
      <c r="M680" s="93">
        <v>78705</v>
      </c>
      <c r="N680" s="93">
        <v>178</v>
      </c>
      <c r="O680" s="100">
        <v>0.3856</v>
      </c>
      <c r="P680" s="59">
        <v>39115</v>
      </c>
      <c r="Q680" s="59">
        <v>39218</v>
      </c>
      <c r="R680" s="94" t="s">
        <v>2033</v>
      </c>
      <c r="S680" s="94" t="s">
        <v>3968</v>
      </c>
      <c r="T680" s="32" t="s">
        <v>3969</v>
      </c>
      <c r="U680" s="32" t="s">
        <v>3338</v>
      </c>
      <c r="V680" s="94" t="s">
        <v>2285</v>
      </c>
      <c r="X680" s="43"/>
      <c r="Y680" s="17"/>
      <c r="Z680" s="43"/>
      <c r="AA680" s="8"/>
      <c r="AB680" s="6"/>
      <c r="AC680" s="8"/>
      <c r="AD680" s="8"/>
      <c r="AE680" s="8"/>
      <c r="AF680" s="36"/>
      <c r="AG680" s="8"/>
      <c r="AH680" s="6"/>
      <c r="AI680" s="10"/>
      <c r="AJ680" s="10"/>
      <c r="AK680" s="10"/>
      <c r="AL680" s="6"/>
      <c r="AM680" s="10"/>
      <c r="AN680" s="10"/>
      <c r="AO680" s="10"/>
      <c r="AP680" s="10"/>
      <c r="AQ680" s="10"/>
      <c r="AR680" s="10"/>
      <c r="AS680" s="10"/>
      <c r="AT680" s="10"/>
      <c r="AU680" s="10"/>
      <c r="AV680" s="10"/>
      <c r="AW680" s="10"/>
      <c r="AX680" s="10"/>
      <c r="AY680" s="10"/>
      <c r="AZ680" s="10"/>
      <c r="BA680" s="10"/>
      <c r="BB680" s="10"/>
      <c r="BC680" s="10"/>
      <c r="BD680" s="10"/>
      <c r="BE680" s="10"/>
      <c r="BF680" s="10"/>
      <c r="BG680" s="10"/>
      <c r="BH680" s="10"/>
      <c r="BI680" s="10"/>
      <c r="BJ680" s="10"/>
      <c r="BK680" s="10"/>
      <c r="BL680" s="10"/>
      <c r="BM680" s="10"/>
      <c r="BN680" s="10"/>
      <c r="BO680" s="10"/>
      <c r="BP680" s="10"/>
      <c r="BQ680" s="10"/>
      <c r="BR680" s="10"/>
      <c r="BS680" s="10"/>
      <c r="BT680" s="10"/>
      <c r="BU680" s="10"/>
      <c r="BV680" s="10"/>
      <c r="BW680" s="10"/>
      <c r="BX680" s="10"/>
      <c r="BY680" s="10"/>
      <c r="BZ680" s="10"/>
      <c r="CA680" s="10"/>
      <c r="CB680" s="10"/>
      <c r="CC680" s="10"/>
      <c r="CD680" s="10"/>
      <c r="CE680" s="10"/>
      <c r="CF680" s="10"/>
      <c r="CG680" s="10"/>
      <c r="CH680" s="10"/>
      <c r="CI680" s="10"/>
      <c r="CJ680" s="10"/>
      <c r="CK680" s="10"/>
      <c r="CL680" s="10"/>
      <c r="CM680" s="10"/>
      <c r="CN680" s="10"/>
      <c r="CO680" s="10"/>
      <c r="CP680" s="10"/>
      <c r="CQ680" s="10"/>
      <c r="CR680" s="10"/>
      <c r="CS680" s="10"/>
      <c r="CT680" s="10"/>
      <c r="CU680" s="10"/>
      <c r="CV680" s="10"/>
      <c r="CW680" s="10"/>
      <c r="CX680" s="10"/>
      <c r="CY680" s="10"/>
      <c r="CZ680" s="10"/>
      <c r="DA680" s="10"/>
      <c r="DB680" s="10"/>
      <c r="DC680" s="10"/>
      <c r="DD680" s="10"/>
      <c r="DE680" s="10"/>
      <c r="DF680" s="10"/>
      <c r="DG680" s="10"/>
      <c r="DH680" s="10"/>
      <c r="DI680" s="10"/>
      <c r="DJ680" s="10"/>
      <c r="DK680" s="10"/>
      <c r="DL680" s="10"/>
      <c r="DM680" s="10"/>
      <c r="DN680" s="10"/>
      <c r="DO680" s="10"/>
      <c r="DP680" s="10"/>
      <c r="DQ680" s="10"/>
      <c r="DR680" s="10"/>
      <c r="DS680" s="10"/>
      <c r="DT680" s="10"/>
      <c r="DU680" s="10"/>
      <c r="DV680" s="10"/>
      <c r="DW680" s="10"/>
      <c r="DX680" s="10"/>
      <c r="DY680" s="10"/>
      <c r="DZ680" s="10"/>
      <c r="EA680" s="10"/>
      <c r="EB680" s="10"/>
      <c r="EC680" s="10"/>
      <c r="ED680" s="10"/>
      <c r="EE680" s="10"/>
      <c r="EF680" s="10"/>
      <c r="EG680" s="10"/>
      <c r="EH680" s="10"/>
      <c r="EI680" s="10"/>
      <c r="EJ680" s="10"/>
      <c r="EK680" s="10"/>
      <c r="EL680" s="10"/>
      <c r="EM680" s="10"/>
      <c r="EN680" s="10"/>
      <c r="EO680" s="10"/>
      <c r="EP680" s="10"/>
      <c r="EQ680" s="10"/>
    </row>
    <row r="681" spans="2:147" ht="18.75">
      <c r="B681" s="14"/>
      <c r="C681" s="32"/>
      <c r="D681" s="33"/>
      <c r="E681" s="60">
        <v>10036607</v>
      </c>
      <c r="G681" s="56" t="s">
        <v>3886</v>
      </c>
      <c r="H681" s="56" t="s">
        <v>3887</v>
      </c>
      <c r="I681" s="56" t="s">
        <v>3888</v>
      </c>
      <c r="J681" s="93"/>
      <c r="K681" s="93"/>
      <c r="L681" s="56" t="s">
        <v>3888</v>
      </c>
      <c r="M681" s="93">
        <v>78734</v>
      </c>
      <c r="N681" s="93">
        <v>19</v>
      </c>
      <c r="O681" s="100">
        <v>5.68</v>
      </c>
      <c r="P681" s="59">
        <v>39226</v>
      </c>
      <c r="Q681" s="14"/>
      <c r="R681" s="56"/>
      <c r="S681" s="94" t="s">
        <v>580</v>
      </c>
      <c r="T681" s="32" t="s">
        <v>581</v>
      </c>
      <c r="U681" s="94" t="s">
        <v>562</v>
      </c>
      <c r="V681" s="94" t="s">
        <v>2284</v>
      </c>
      <c r="X681" s="43"/>
      <c r="Y681" s="17"/>
      <c r="Z681" s="43"/>
      <c r="AA681" s="8"/>
      <c r="AB681" s="6"/>
      <c r="AC681" s="8"/>
      <c r="AD681" s="8"/>
      <c r="AE681" s="8"/>
      <c r="AF681" s="36"/>
      <c r="AG681" s="8"/>
      <c r="AH681" s="6"/>
      <c r="AI681" s="10"/>
      <c r="AJ681" s="10"/>
      <c r="AK681" s="10"/>
      <c r="AL681" s="6"/>
      <c r="AM681" s="10"/>
      <c r="AN681" s="10"/>
      <c r="AO681" s="10"/>
      <c r="AP681" s="10"/>
      <c r="AQ681" s="10"/>
      <c r="AR681" s="10"/>
      <c r="AS681" s="10"/>
      <c r="AT681" s="10"/>
      <c r="AU681" s="10"/>
      <c r="AV681" s="10"/>
      <c r="AW681" s="10"/>
      <c r="AX681" s="10"/>
      <c r="AY681" s="10"/>
      <c r="AZ681" s="10"/>
      <c r="BA681" s="10"/>
      <c r="BB681" s="10"/>
      <c r="BC681" s="10"/>
      <c r="BD681" s="10"/>
      <c r="BE681" s="10"/>
      <c r="BF681" s="10"/>
      <c r="BG681" s="10"/>
      <c r="BH681" s="10"/>
      <c r="BI681" s="10"/>
      <c r="BJ681" s="10"/>
      <c r="BK681" s="10"/>
      <c r="BL681" s="10"/>
      <c r="BM681" s="10"/>
      <c r="BN681" s="10"/>
      <c r="BO681" s="10"/>
      <c r="BP681" s="10"/>
      <c r="BQ681" s="10"/>
      <c r="BR681" s="10"/>
      <c r="BS681" s="10"/>
      <c r="BT681" s="10"/>
      <c r="BU681" s="10"/>
      <c r="BV681" s="10"/>
      <c r="BW681" s="10"/>
      <c r="BX681" s="10"/>
      <c r="BY681" s="10"/>
      <c r="BZ681" s="10"/>
      <c r="CA681" s="10"/>
      <c r="CB681" s="10"/>
      <c r="CC681" s="10"/>
      <c r="CD681" s="10"/>
      <c r="CE681" s="10"/>
      <c r="CF681" s="10"/>
      <c r="CG681" s="10"/>
      <c r="CH681" s="10"/>
      <c r="CI681" s="10"/>
      <c r="CJ681" s="10"/>
      <c r="CK681" s="10"/>
      <c r="CL681" s="10"/>
      <c r="CM681" s="10"/>
      <c r="CN681" s="10"/>
      <c r="CO681" s="10"/>
      <c r="CP681" s="10"/>
      <c r="CQ681" s="10"/>
      <c r="CR681" s="10"/>
      <c r="CS681" s="10"/>
      <c r="CT681" s="10"/>
      <c r="CU681" s="10"/>
      <c r="CV681" s="10"/>
      <c r="CW681" s="10"/>
      <c r="CX681" s="10"/>
      <c r="CY681" s="10"/>
      <c r="CZ681" s="10"/>
      <c r="DA681" s="10"/>
      <c r="DB681" s="10"/>
      <c r="DC681" s="10"/>
      <c r="DD681" s="10"/>
      <c r="DE681" s="10"/>
      <c r="DF681" s="10"/>
      <c r="DG681" s="10"/>
      <c r="DH681" s="10"/>
      <c r="DI681" s="10"/>
      <c r="DJ681" s="10"/>
      <c r="DK681" s="10"/>
      <c r="DL681" s="10"/>
      <c r="DM681" s="10"/>
      <c r="DN681" s="10"/>
      <c r="DO681" s="10"/>
      <c r="DP681" s="10"/>
      <c r="DQ681" s="10"/>
      <c r="DR681" s="10"/>
      <c r="DS681" s="10"/>
      <c r="DT681" s="10"/>
      <c r="DU681" s="10"/>
      <c r="DV681" s="10"/>
      <c r="DW681" s="10"/>
      <c r="DX681" s="10"/>
      <c r="DY681" s="10"/>
      <c r="DZ681" s="10"/>
      <c r="EA681" s="10"/>
      <c r="EB681" s="10"/>
      <c r="EC681" s="10"/>
      <c r="ED681" s="10"/>
      <c r="EE681" s="10"/>
      <c r="EF681" s="10"/>
      <c r="EG681" s="10"/>
      <c r="EH681" s="10"/>
      <c r="EI681" s="10"/>
      <c r="EJ681" s="10"/>
      <c r="EK681" s="10"/>
      <c r="EL681" s="10"/>
      <c r="EM681" s="10"/>
      <c r="EN681" s="10"/>
      <c r="EO681" s="10"/>
      <c r="EP681" s="10"/>
      <c r="EQ681" s="10"/>
    </row>
    <row r="682" spans="2:147" ht="18.75">
      <c r="B682" s="14"/>
      <c r="C682" s="32"/>
      <c r="D682" s="33"/>
      <c r="E682" s="33" t="s">
        <v>1171</v>
      </c>
      <c r="G682" s="14" t="s">
        <v>2926</v>
      </c>
      <c r="H682" s="14" t="s">
        <v>2802</v>
      </c>
      <c r="I682" s="14" t="s">
        <v>2803</v>
      </c>
      <c r="J682" s="32">
        <v>3325867</v>
      </c>
      <c r="L682" s="59"/>
      <c r="M682" s="32" t="s">
        <v>2804</v>
      </c>
      <c r="N682" s="32">
        <v>18</v>
      </c>
      <c r="O682" s="32">
        <v>2.5</v>
      </c>
      <c r="P682" s="59">
        <v>39386</v>
      </c>
      <c r="Q682" s="59">
        <v>39776</v>
      </c>
      <c r="R682" s="32" t="s">
        <v>4112</v>
      </c>
      <c r="S682" s="94" t="s">
        <v>4018</v>
      </c>
      <c r="T682" s="32" t="s">
        <v>2558</v>
      </c>
      <c r="U682" s="94" t="s">
        <v>914</v>
      </c>
      <c r="V682" s="32" t="s">
        <v>2317</v>
      </c>
      <c r="X682" s="43"/>
      <c r="Y682" s="17"/>
      <c r="Z682" s="43"/>
      <c r="AA682" s="8"/>
      <c r="AB682" s="6"/>
      <c r="AC682" s="8"/>
      <c r="AD682" s="8"/>
      <c r="AE682" s="8"/>
      <c r="AF682" s="36"/>
      <c r="AG682" s="8"/>
      <c r="AH682" s="6"/>
      <c r="AI682" s="10"/>
      <c r="AJ682" s="10"/>
      <c r="AK682" s="10"/>
      <c r="AL682" s="6"/>
      <c r="AM682" s="10"/>
      <c r="AN682" s="10"/>
      <c r="AO682" s="10"/>
      <c r="AP682" s="10"/>
      <c r="AQ682" s="10"/>
      <c r="AR682" s="10"/>
      <c r="AS682" s="10"/>
      <c r="AT682" s="10"/>
      <c r="AU682" s="10"/>
      <c r="AV682" s="10"/>
      <c r="AW682" s="10"/>
      <c r="AX682" s="10"/>
      <c r="AY682" s="10"/>
      <c r="AZ682" s="10"/>
      <c r="BA682" s="10"/>
      <c r="BB682" s="10"/>
      <c r="BC682" s="10"/>
      <c r="BD682" s="10"/>
      <c r="BE682" s="10"/>
      <c r="BF682" s="10"/>
      <c r="BG682" s="10"/>
      <c r="BH682" s="10"/>
      <c r="BI682" s="10"/>
      <c r="BJ682" s="10"/>
      <c r="BK682" s="10"/>
      <c r="BL682" s="10"/>
      <c r="BM682" s="10"/>
      <c r="BN682" s="10"/>
      <c r="BO682" s="10"/>
      <c r="BP682" s="10"/>
      <c r="BQ682" s="10"/>
      <c r="BR682" s="10"/>
      <c r="BS682" s="10"/>
      <c r="BT682" s="10"/>
      <c r="BU682" s="10"/>
      <c r="BV682" s="10"/>
      <c r="BW682" s="10"/>
      <c r="BX682" s="10"/>
      <c r="BY682" s="10"/>
      <c r="BZ682" s="10"/>
      <c r="CA682" s="10"/>
      <c r="CB682" s="10"/>
      <c r="CC682" s="10"/>
      <c r="CD682" s="10"/>
      <c r="CE682" s="10"/>
      <c r="CF682" s="10"/>
      <c r="CG682" s="10"/>
      <c r="CH682" s="10"/>
      <c r="CI682" s="10"/>
      <c r="CJ682" s="10"/>
      <c r="CK682" s="10"/>
      <c r="CL682" s="10"/>
      <c r="CM682" s="10"/>
      <c r="CN682" s="10"/>
      <c r="CO682" s="10"/>
      <c r="CP682" s="10"/>
      <c r="CQ682" s="10"/>
      <c r="CR682" s="10"/>
      <c r="CS682" s="10"/>
      <c r="CT682" s="10"/>
      <c r="CU682" s="10"/>
      <c r="CV682" s="10"/>
      <c r="CW682" s="10"/>
      <c r="CX682" s="10"/>
      <c r="CY682" s="10"/>
      <c r="CZ682" s="10"/>
      <c r="DA682" s="10"/>
      <c r="DB682" s="10"/>
      <c r="DC682" s="10"/>
      <c r="DD682" s="10"/>
      <c r="DE682" s="10"/>
      <c r="DF682" s="10"/>
      <c r="DG682" s="10"/>
      <c r="DH682" s="10"/>
      <c r="DI682" s="10"/>
      <c r="DJ682" s="10"/>
      <c r="DK682" s="10"/>
      <c r="DL682" s="10"/>
      <c r="DM682" s="10"/>
      <c r="DN682" s="10"/>
      <c r="DO682" s="10"/>
      <c r="DP682" s="10"/>
      <c r="DQ682" s="10"/>
      <c r="DR682" s="10"/>
      <c r="DS682" s="10"/>
      <c r="DT682" s="10"/>
      <c r="DU682" s="10"/>
      <c r="DV682" s="10"/>
      <c r="DW682" s="10"/>
      <c r="DX682" s="10"/>
      <c r="DY682" s="10"/>
      <c r="DZ682" s="10"/>
      <c r="EA682" s="10"/>
      <c r="EB682" s="10"/>
      <c r="EC682" s="10"/>
      <c r="ED682" s="10"/>
      <c r="EE682" s="10"/>
      <c r="EF682" s="10"/>
      <c r="EG682" s="10"/>
      <c r="EH682" s="10"/>
      <c r="EI682" s="10"/>
      <c r="EJ682" s="10"/>
      <c r="EK682" s="10"/>
      <c r="EL682" s="10"/>
      <c r="EM682" s="10"/>
      <c r="EN682" s="10"/>
      <c r="EO682" s="10"/>
      <c r="EP682" s="10"/>
      <c r="EQ682" s="10"/>
    </row>
    <row r="683" spans="2:147" ht="18.75">
      <c r="C683" s="32"/>
      <c r="D683" s="33"/>
      <c r="E683" s="33" t="s">
        <v>262</v>
      </c>
      <c r="G683" s="14" t="s">
        <v>610</v>
      </c>
      <c r="H683" s="14" t="s">
        <v>261</v>
      </c>
      <c r="I683" s="14" t="s">
        <v>543</v>
      </c>
      <c r="J683" s="32">
        <v>850082</v>
      </c>
      <c r="L683" s="35"/>
      <c r="M683" s="32" t="s">
        <v>544</v>
      </c>
      <c r="N683" s="93">
        <v>21</v>
      </c>
      <c r="O683" s="100">
        <v>0.91</v>
      </c>
      <c r="P683" s="59">
        <v>39275</v>
      </c>
      <c r="Q683" s="59">
        <v>39637</v>
      </c>
      <c r="R683" s="94" t="s">
        <v>4112</v>
      </c>
      <c r="S683" s="94" t="s">
        <v>1663</v>
      </c>
      <c r="T683" s="32" t="s">
        <v>1664</v>
      </c>
      <c r="U683" s="32" t="s">
        <v>3338</v>
      </c>
      <c r="V683" s="94" t="s">
        <v>4108</v>
      </c>
      <c r="X683" s="43"/>
      <c r="Y683" s="17"/>
      <c r="Z683" s="43"/>
      <c r="AA683" s="8"/>
      <c r="AB683" s="6"/>
      <c r="AC683" s="8"/>
      <c r="AD683" s="8"/>
      <c r="AE683" s="8"/>
      <c r="AF683" s="36"/>
      <c r="AG683" s="8"/>
      <c r="AH683" s="6"/>
      <c r="AI683" s="10"/>
      <c r="AJ683" s="10"/>
      <c r="AK683" s="10"/>
      <c r="AL683" s="6"/>
      <c r="AM683" s="10"/>
      <c r="AN683" s="10"/>
      <c r="AO683" s="10"/>
      <c r="AP683" s="10"/>
      <c r="AQ683" s="10"/>
      <c r="AR683" s="10"/>
      <c r="AS683" s="10"/>
      <c r="AT683" s="10"/>
      <c r="AU683" s="10"/>
      <c r="AV683" s="10"/>
      <c r="AW683" s="10"/>
      <c r="AX683" s="10"/>
      <c r="AY683" s="10"/>
      <c r="AZ683" s="10"/>
      <c r="BA683" s="10"/>
      <c r="BB683" s="10"/>
      <c r="BC683" s="10"/>
      <c r="BD683" s="10"/>
      <c r="BE683" s="10"/>
      <c r="BF683" s="10"/>
      <c r="BG683" s="10"/>
      <c r="BH683" s="10"/>
      <c r="BI683" s="10"/>
      <c r="BJ683" s="10"/>
      <c r="BK683" s="10"/>
      <c r="BL683" s="10"/>
      <c r="BM683" s="10"/>
      <c r="BN683" s="10"/>
      <c r="BO683" s="10"/>
      <c r="BP683" s="10"/>
      <c r="BQ683" s="10"/>
      <c r="BR683" s="10"/>
      <c r="BS683" s="10"/>
      <c r="BT683" s="10"/>
      <c r="BU683" s="10"/>
      <c r="BV683" s="10"/>
      <c r="BW683" s="10"/>
      <c r="BX683" s="10"/>
      <c r="BY683" s="10"/>
      <c r="BZ683" s="10"/>
      <c r="CA683" s="10"/>
      <c r="CB683" s="10"/>
      <c r="CC683" s="10"/>
      <c r="CD683" s="10"/>
      <c r="CE683" s="10"/>
      <c r="CF683" s="10"/>
      <c r="CG683" s="10"/>
      <c r="CH683" s="10"/>
      <c r="CI683" s="10"/>
      <c r="CJ683" s="10"/>
      <c r="CK683" s="10"/>
      <c r="CL683" s="10"/>
      <c r="CM683" s="10"/>
      <c r="CN683" s="10"/>
      <c r="CO683" s="10"/>
      <c r="CP683" s="10"/>
      <c r="CQ683" s="10"/>
      <c r="CR683" s="10"/>
      <c r="CS683" s="10"/>
      <c r="CT683" s="10"/>
      <c r="CU683" s="10"/>
      <c r="CV683" s="10"/>
      <c r="CW683" s="10"/>
      <c r="CX683" s="10"/>
      <c r="CY683" s="10"/>
      <c r="CZ683" s="10"/>
      <c r="DA683" s="10"/>
      <c r="DB683" s="10"/>
      <c r="DC683" s="10"/>
      <c r="DD683" s="10"/>
      <c r="DE683" s="10"/>
      <c r="DF683" s="10"/>
      <c r="DG683" s="10"/>
      <c r="DH683" s="10"/>
      <c r="DI683" s="10"/>
      <c r="DJ683" s="10"/>
      <c r="DK683" s="10"/>
      <c r="DL683" s="10"/>
      <c r="DM683" s="10"/>
      <c r="DN683" s="10"/>
      <c r="DO683" s="10"/>
      <c r="DP683" s="10"/>
      <c r="DQ683" s="10"/>
      <c r="DR683" s="10"/>
      <c r="DS683" s="10"/>
      <c r="DT683" s="10"/>
      <c r="DU683" s="10"/>
      <c r="DV683" s="10"/>
      <c r="DW683" s="10"/>
      <c r="DX683" s="10"/>
      <c r="DY683" s="10"/>
      <c r="DZ683" s="10"/>
      <c r="EA683" s="10"/>
      <c r="EB683" s="10"/>
      <c r="EC683" s="10"/>
      <c r="ED683" s="10"/>
      <c r="EE683" s="10"/>
      <c r="EF683" s="10"/>
      <c r="EG683" s="10"/>
      <c r="EH683" s="10"/>
      <c r="EI683" s="10"/>
      <c r="EJ683" s="10"/>
      <c r="EK683" s="10"/>
      <c r="EL683" s="10"/>
      <c r="EM683" s="10"/>
      <c r="EN683" s="10"/>
      <c r="EO683" s="10"/>
      <c r="EP683" s="10"/>
      <c r="EQ683" s="10"/>
    </row>
    <row r="684" spans="2:147" ht="18.75">
      <c r="B684" s="14"/>
      <c r="C684" s="47"/>
      <c r="D684" s="33"/>
      <c r="E684" s="58" t="s">
        <v>3822</v>
      </c>
      <c r="G684" s="56" t="s">
        <v>2619</v>
      </c>
      <c r="H684" s="56" t="s">
        <v>2059</v>
      </c>
      <c r="I684" s="56" t="s">
        <v>712</v>
      </c>
      <c r="J684" s="93">
        <v>850484</v>
      </c>
      <c r="K684" s="93"/>
      <c r="L684" s="56" t="s">
        <v>712</v>
      </c>
      <c r="M684" s="93">
        <v>78752</v>
      </c>
      <c r="N684" s="32">
        <v>8</v>
      </c>
      <c r="O684" s="100">
        <v>0.29399999999999998</v>
      </c>
      <c r="P684" s="59">
        <v>39140</v>
      </c>
      <c r="Q684" s="59">
        <v>39588</v>
      </c>
      <c r="R684" s="32" t="s">
        <v>4112</v>
      </c>
      <c r="S684" s="94" t="s">
        <v>3821</v>
      </c>
      <c r="T684" s="32" t="s">
        <v>2306</v>
      </c>
      <c r="U684" s="94" t="s">
        <v>914</v>
      </c>
      <c r="V684" s="94" t="s">
        <v>2285</v>
      </c>
      <c r="X684" s="43"/>
      <c r="Y684" s="17"/>
      <c r="Z684" s="43"/>
      <c r="AA684" s="8"/>
      <c r="AB684" s="6"/>
      <c r="AC684" s="8"/>
      <c r="AD684" s="8"/>
      <c r="AE684" s="8"/>
      <c r="AF684" s="36"/>
      <c r="AG684" s="8"/>
      <c r="AH684" s="6"/>
      <c r="AI684" s="10"/>
      <c r="AJ684" s="10"/>
      <c r="AK684" s="10"/>
      <c r="AL684" s="6"/>
      <c r="AM684" s="10"/>
      <c r="AN684" s="10"/>
      <c r="AO684" s="10"/>
      <c r="AP684" s="10"/>
      <c r="AQ684" s="10"/>
      <c r="AR684" s="10"/>
      <c r="AS684" s="10"/>
      <c r="AT684" s="10"/>
      <c r="AU684" s="10"/>
      <c r="AV684" s="10"/>
      <c r="AW684" s="10"/>
      <c r="AX684" s="10"/>
      <c r="AY684" s="10"/>
      <c r="AZ684" s="10"/>
      <c r="BA684" s="10"/>
      <c r="BB684" s="10"/>
      <c r="BC684" s="10"/>
      <c r="BD684" s="10"/>
      <c r="BE684" s="10"/>
      <c r="BF684" s="10"/>
      <c r="BG684" s="10"/>
      <c r="BH684" s="10"/>
      <c r="BI684" s="10"/>
      <c r="BJ684" s="10"/>
      <c r="BK684" s="10"/>
      <c r="BL684" s="10"/>
      <c r="BM684" s="10"/>
      <c r="BN684" s="10"/>
      <c r="BO684" s="10"/>
      <c r="BP684" s="10"/>
      <c r="BQ684" s="10"/>
      <c r="BR684" s="10"/>
      <c r="BS684" s="10"/>
      <c r="BT684" s="10"/>
      <c r="BU684" s="10"/>
      <c r="BV684" s="10"/>
      <c r="BW684" s="10"/>
      <c r="BX684" s="10"/>
      <c r="BY684" s="10"/>
      <c r="BZ684" s="10"/>
      <c r="CA684" s="10"/>
      <c r="CB684" s="10"/>
      <c r="CC684" s="10"/>
      <c r="CD684" s="10"/>
      <c r="CE684" s="10"/>
      <c r="CF684" s="10"/>
      <c r="CG684" s="10"/>
      <c r="CH684" s="10"/>
      <c r="CI684" s="10"/>
      <c r="CJ684" s="10"/>
      <c r="CK684" s="10"/>
      <c r="CL684" s="10"/>
      <c r="CM684" s="10"/>
      <c r="CN684" s="10"/>
      <c r="CO684" s="10"/>
      <c r="CP684" s="10"/>
      <c r="CQ684" s="10"/>
      <c r="CR684" s="10"/>
      <c r="CS684" s="10"/>
      <c r="CT684" s="10"/>
      <c r="CU684" s="10"/>
      <c r="CV684" s="10"/>
      <c r="CW684" s="10"/>
      <c r="CX684" s="10"/>
      <c r="CY684" s="10"/>
      <c r="CZ684" s="10"/>
      <c r="DA684" s="10"/>
      <c r="DB684" s="10"/>
      <c r="DC684" s="10"/>
      <c r="DD684" s="10"/>
      <c r="DE684" s="10"/>
      <c r="DF684" s="10"/>
      <c r="DG684" s="10"/>
      <c r="DH684" s="10"/>
      <c r="DI684" s="10"/>
      <c r="DJ684" s="10"/>
      <c r="DK684" s="10"/>
      <c r="DL684" s="10"/>
      <c r="DM684" s="10"/>
      <c r="DN684" s="10"/>
      <c r="DO684" s="10"/>
      <c r="DP684" s="10"/>
      <c r="DQ684" s="10"/>
      <c r="DR684" s="10"/>
      <c r="DS684" s="10"/>
      <c r="DT684" s="10"/>
      <c r="DU684" s="10"/>
      <c r="DV684" s="10"/>
      <c r="DW684" s="10"/>
      <c r="DX684" s="10"/>
      <c r="DY684" s="10"/>
      <c r="DZ684" s="10"/>
      <c r="EA684" s="10"/>
      <c r="EB684" s="10"/>
      <c r="EC684" s="10"/>
      <c r="ED684" s="10"/>
      <c r="EE684" s="10"/>
      <c r="EF684" s="10"/>
      <c r="EG684" s="10"/>
      <c r="EH684" s="10"/>
      <c r="EI684" s="10"/>
      <c r="EJ684" s="10"/>
      <c r="EK684" s="10"/>
      <c r="EL684" s="10"/>
      <c r="EM684" s="10"/>
      <c r="EN684" s="10"/>
      <c r="EO684" s="10"/>
      <c r="EP684" s="10"/>
      <c r="EQ684" s="10"/>
    </row>
    <row r="685" spans="2:147" ht="18.75">
      <c r="B685" s="14"/>
      <c r="C685" s="32"/>
      <c r="D685" s="33"/>
      <c r="E685" s="33">
        <v>169448</v>
      </c>
      <c r="G685" s="14" t="s">
        <v>735</v>
      </c>
      <c r="H685" s="14" t="s">
        <v>1680</v>
      </c>
      <c r="I685" s="14" t="s">
        <v>1072</v>
      </c>
      <c r="L685" s="14" t="s">
        <v>967</v>
      </c>
      <c r="M685" s="32">
        <v>78748</v>
      </c>
      <c r="N685" s="41">
        <v>348</v>
      </c>
      <c r="O685" s="53">
        <v>28.736000000000001</v>
      </c>
      <c r="P685" s="31">
        <v>36887</v>
      </c>
      <c r="Q685" s="31">
        <v>37195</v>
      </c>
      <c r="R685" s="31"/>
      <c r="S685" s="32" t="s">
        <v>736</v>
      </c>
      <c r="T685" s="32" t="s">
        <v>737</v>
      </c>
      <c r="U685" s="32" t="s">
        <v>562</v>
      </c>
      <c r="V685" s="32" t="s">
        <v>3831</v>
      </c>
      <c r="X685" s="43"/>
      <c r="Y685" s="17"/>
      <c r="Z685" s="43"/>
      <c r="AA685" s="8"/>
      <c r="AB685" s="6"/>
      <c r="AC685" s="8"/>
      <c r="AD685" s="8"/>
      <c r="AE685" s="8"/>
      <c r="AF685" s="36"/>
      <c r="AG685" s="8"/>
      <c r="AH685" s="6"/>
      <c r="AI685" s="10"/>
      <c r="AJ685" s="10"/>
      <c r="AK685" s="10"/>
      <c r="AL685" s="6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0"/>
      <c r="AX685" s="10"/>
      <c r="AY685" s="10"/>
      <c r="AZ685" s="10"/>
      <c r="BA685" s="10"/>
      <c r="BB685" s="10"/>
      <c r="BC685" s="10"/>
      <c r="BD685" s="10"/>
      <c r="BE685" s="10"/>
      <c r="BF685" s="10"/>
      <c r="BG685" s="10"/>
      <c r="BH685" s="10"/>
      <c r="BI685" s="10"/>
      <c r="BJ685" s="10"/>
      <c r="BK685" s="10"/>
      <c r="BL685" s="10"/>
      <c r="BM685" s="10"/>
      <c r="BN685" s="10"/>
      <c r="BO685" s="10"/>
      <c r="BP685" s="10"/>
      <c r="BQ685" s="10"/>
      <c r="BR685" s="10"/>
      <c r="BS685" s="10"/>
      <c r="BT685" s="10"/>
      <c r="BU685" s="10"/>
      <c r="BV685" s="10"/>
      <c r="BW685" s="10"/>
      <c r="BX685" s="10"/>
      <c r="BY685" s="10"/>
      <c r="BZ685" s="10"/>
      <c r="CA685" s="10"/>
      <c r="CB685" s="10"/>
      <c r="CC685" s="10"/>
      <c r="CD685" s="10"/>
      <c r="CE685" s="10"/>
      <c r="CF685" s="10"/>
      <c r="CG685" s="10"/>
      <c r="CH685" s="10"/>
      <c r="CI685" s="10"/>
      <c r="CJ685" s="10"/>
      <c r="CK685" s="10"/>
      <c r="CL685" s="10"/>
      <c r="CM685" s="10"/>
      <c r="CN685" s="10"/>
      <c r="CO685" s="10"/>
      <c r="CP685" s="10"/>
      <c r="CQ685" s="10"/>
      <c r="CR685" s="10"/>
      <c r="CS685" s="10"/>
      <c r="CT685" s="10"/>
      <c r="CU685" s="10"/>
      <c r="CV685" s="10"/>
      <c r="CW685" s="10"/>
      <c r="CX685" s="10"/>
      <c r="CY685" s="10"/>
      <c r="CZ685" s="10"/>
      <c r="DA685" s="10"/>
      <c r="DB685" s="10"/>
      <c r="DC685" s="10"/>
      <c r="DD685" s="10"/>
      <c r="DE685" s="10"/>
      <c r="DF685" s="10"/>
      <c r="DG685" s="10"/>
      <c r="DH685" s="10"/>
      <c r="DI685" s="10"/>
      <c r="DJ685" s="10"/>
      <c r="DK685" s="10"/>
      <c r="DL685" s="10"/>
      <c r="DM685" s="10"/>
      <c r="DN685" s="10"/>
      <c r="DO685" s="10"/>
      <c r="DP685" s="10"/>
      <c r="DQ685" s="10"/>
      <c r="DR685" s="10"/>
      <c r="DS685" s="10"/>
      <c r="DT685" s="10"/>
      <c r="DU685" s="10"/>
      <c r="DV685" s="10"/>
      <c r="DW685" s="10"/>
      <c r="DX685" s="10"/>
      <c r="DY685" s="10"/>
      <c r="DZ685" s="10"/>
      <c r="EA685" s="10"/>
      <c r="EB685" s="10"/>
      <c r="EC685" s="10"/>
      <c r="ED685" s="10"/>
      <c r="EE685" s="10"/>
      <c r="EF685" s="10"/>
      <c r="EG685" s="10"/>
      <c r="EH685" s="10"/>
      <c r="EI685" s="10"/>
      <c r="EJ685" s="10"/>
      <c r="EK685" s="10"/>
      <c r="EL685" s="10"/>
      <c r="EM685" s="10"/>
      <c r="EN685" s="10"/>
      <c r="EO685" s="10"/>
      <c r="EP685" s="10"/>
      <c r="EQ685" s="10"/>
    </row>
    <row r="686" spans="2:147" ht="18.75">
      <c r="B686" s="14"/>
      <c r="C686" s="32"/>
      <c r="D686" s="33"/>
      <c r="E686" s="60">
        <v>252283</v>
      </c>
      <c r="G686" s="56" t="s">
        <v>2474</v>
      </c>
      <c r="H686" s="56" t="s">
        <v>3622</v>
      </c>
      <c r="I686" s="14" t="s">
        <v>4437</v>
      </c>
      <c r="L686" s="56" t="s">
        <v>2475</v>
      </c>
      <c r="M686" s="32">
        <v>78702</v>
      </c>
      <c r="N686" s="93">
        <v>18</v>
      </c>
      <c r="O686" s="100">
        <v>0.39300000000000002</v>
      </c>
      <c r="P686" s="59">
        <v>38453</v>
      </c>
      <c r="Q686" s="59">
        <v>38741</v>
      </c>
      <c r="R686" s="32" t="s">
        <v>1157</v>
      </c>
      <c r="S686" s="32" t="s">
        <v>3045</v>
      </c>
      <c r="T686" s="94" t="s">
        <v>3046</v>
      </c>
      <c r="U686" s="32" t="s">
        <v>3338</v>
      </c>
      <c r="V686" s="32" t="s">
        <v>3050</v>
      </c>
      <c r="X686" s="43"/>
      <c r="Y686" s="17"/>
      <c r="Z686" s="43"/>
      <c r="AA686" s="8"/>
      <c r="AB686" s="6"/>
      <c r="AC686" s="8"/>
      <c r="AD686" s="8"/>
      <c r="AE686" s="8"/>
      <c r="AF686" s="36"/>
      <c r="AG686" s="8"/>
      <c r="AH686" s="6"/>
      <c r="AI686" s="10"/>
      <c r="AJ686" s="10"/>
      <c r="AK686" s="10"/>
      <c r="AL686" s="6"/>
      <c r="AM686" s="10"/>
      <c r="AN686" s="10"/>
      <c r="AO686" s="10"/>
      <c r="AP686" s="10"/>
      <c r="AQ686" s="10"/>
      <c r="AR686" s="10"/>
      <c r="AS686" s="10"/>
      <c r="AT686" s="10"/>
      <c r="AU686" s="10"/>
      <c r="AV686" s="10"/>
      <c r="AW686" s="10"/>
      <c r="AX686" s="10"/>
      <c r="AY686" s="10"/>
      <c r="AZ686" s="10"/>
      <c r="BA686" s="10"/>
      <c r="BB686" s="10"/>
      <c r="BC686" s="10"/>
      <c r="BD686" s="10"/>
      <c r="BE686" s="10"/>
      <c r="BF686" s="10"/>
      <c r="BG686" s="10"/>
      <c r="BH686" s="10"/>
      <c r="BI686" s="10"/>
      <c r="BJ686" s="10"/>
      <c r="BK686" s="10"/>
      <c r="BL686" s="10"/>
      <c r="BM686" s="10"/>
      <c r="BN686" s="10"/>
      <c r="BO686" s="10"/>
      <c r="BP686" s="10"/>
      <c r="BQ686" s="10"/>
      <c r="BR686" s="10"/>
      <c r="BS686" s="10"/>
      <c r="BT686" s="10"/>
      <c r="BU686" s="10"/>
      <c r="BV686" s="10"/>
      <c r="BW686" s="10"/>
      <c r="BX686" s="10"/>
      <c r="BY686" s="10"/>
      <c r="BZ686" s="10"/>
      <c r="CA686" s="10"/>
      <c r="CB686" s="10"/>
      <c r="CC686" s="10"/>
      <c r="CD686" s="10"/>
      <c r="CE686" s="10"/>
      <c r="CF686" s="10"/>
      <c r="CG686" s="10"/>
      <c r="CH686" s="10"/>
      <c r="CI686" s="10"/>
      <c r="CJ686" s="10"/>
      <c r="CK686" s="10"/>
      <c r="CL686" s="10"/>
      <c r="CM686" s="10"/>
      <c r="CN686" s="10"/>
      <c r="CO686" s="10"/>
      <c r="CP686" s="10"/>
      <c r="CQ686" s="10"/>
      <c r="CR686" s="10"/>
      <c r="CS686" s="10"/>
      <c r="CT686" s="10"/>
      <c r="CU686" s="10"/>
      <c r="CV686" s="10"/>
      <c r="CW686" s="10"/>
      <c r="CX686" s="10"/>
      <c r="CY686" s="10"/>
      <c r="CZ686" s="10"/>
      <c r="DA686" s="10"/>
      <c r="DB686" s="10"/>
      <c r="DC686" s="10"/>
      <c r="DD686" s="10"/>
      <c r="DE686" s="10"/>
      <c r="DF686" s="10"/>
      <c r="DG686" s="10"/>
      <c r="DH686" s="10"/>
      <c r="DI686" s="10"/>
      <c r="DJ686" s="10"/>
      <c r="DK686" s="10"/>
      <c r="DL686" s="10"/>
      <c r="DM686" s="10"/>
      <c r="DN686" s="10"/>
      <c r="DO686" s="10"/>
      <c r="DP686" s="10"/>
      <c r="DQ686" s="10"/>
      <c r="DR686" s="10"/>
      <c r="DS686" s="10"/>
      <c r="DT686" s="10"/>
      <c r="DU686" s="10"/>
      <c r="DV686" s="10"/>
      <c r="DW686" s="10"/>
      <c r="DX686" s="10"/>
      <c r="DY686" s="10"/>
      <c r="DZ686" s="10"/>
      <c r="EA686" s="10"/>
      <c r="EB686" s="10"/>
      <c r="EC686" s="10"/>
      <c r="ED686" s="10"/>
      <c r="EE686" s="10"/>
      <c r="EF686" s="10"/>
      <c r="EG686" s="10"/>
      <c r="EH686" s="10"/>
      <c r="EI686" s="10"/>
      <c r="EJ686" s="10"/>
      <c r="EK686" s="10"/>
      <c r="EL686" s="10"/>
      <c r="EM686" s="10"/>
      <c r="EN686" s="10"/>
      <c r="EO686" s="10"/>
      <c r="EP686" s="10"/>
      <c r="EQ686" s="10"/>
    </row>
    <row r="687" spans="2:147" ht="18.75">
      <c r="B687" s="14"/>
      <c r="C687" s="32"/>
      <c r="D687" s="33"/>
      <c r="E687" s="33">
        <v>10094478</v>
      </c>
      <c r="G687" s="14" t="s">
        <v>21</v>
      </c>
      <c r="H687" s="14" t="s">
        <v>22</v>
      </c>
      <c r="I687" s="14" t="s">
        <v>23</v>
      </c>
      <c r="J687" s="32">
        <v>232558</v>
      </c>
      <c r="L687" s="59"/>
      <c r="M687" s="32" t="s">
        <v>3958</v>
      </c>
      <c r="N687" s="32">
        <v>18</v>
      </c>
      <c r="O687" s="32">
        <v>1.4</v>
      </c>
      <c r="P687" s="59">
        <v>39419</v>
      </c>
      <c r="Q687" s="59">
        <v>39638</v>
      </c>
      <c r="R687" s="94" t="s">
        <v>1670</v>
      </c>
      <c r="S687" s="94" t="s">
        <v>3901</v>
      </c>
      <c r="T687" s="32" t="s">
        <v>4357</v>
      </c>
      <c r="U687" s="32" t="s">
        <v>3338</v>
      </c>
      <c r="V687" s="32" t="s">
        <v>2317</v>
      </c>
      <c r="X687" s="43"/>
      <c r="Y687" s="17"/>
      <c r="Z687" s="43"/>
      <c r="AA687" s="8"/>
      <c r="AB687" s="6"/>
      <c r="AC687" s="8"/>
      <c r="AD687" s="8"/>
      <c r="AE687" s="8"/>
      <c r="AF687" s="36"/>
      <c r="AG687" s="8"/>
      <c r="AH687" s="6"/>
      <c r="AI687" s="10"/>
      <c r="AJ687" s="10"/>
      <c r="AK687" s="10"/>
      <c r="AL687" s="6"/>
      <c r="AM687" s="10"/>
      <c r="AN687" s="10"/>
      <c r="AO687" s="10"/>
      <c r="AP687" s="10"/>
      <c r="AQ687" s="10"/>
      <c r="AR687" s="10"/>
      <c r="AS687" s="10"/>
      <c r="AT687" s="10"/>
      <c r="AU687" s="10"/>
      <c r="AV687" s="10"/>
      <c r="AW687" s="10"/>
      <c r="AX687" s="10"/>
      <c r="AY687" s="10"/>
      <c r="AZ687" s="10"/>
      <c r="BA687" s="10"/>
      <c r="BB687" s="10"/>
      <c r="BC687" s="10"/>
      <c r="BD687" s="10"/>
      <c r="BE687" s="10"/>
      <c r="BF687" s="10"/>
      <c r="BG687" s="10"/>
      <c r="BH687" s="10"/>
      <c r="BI687" s="10"/>
      <c r="BJ687" s="10"/>
      <c r="BK687" s="10"/>
      <c r="BL687" s="10"/>
      <c r="BM687" s="10"/>
      <c r="BN687" s="10"/>
      <c r="BO687" s="10"/>
      <c r="BP687" s="10"/>
      <c r="BQ687" s="10"/>
      <c r="BR687" s="10"/>
      <c r="BS687" s="10"/>
      <c r="BT687" s="10"/>
      <c r="BU687" s="10"/>
      <c r="BV687" s="10"/>
      <c r="BW687" s="10"/>
      <c r="BX687" s="10"/>
      <c r="BY687" s="10"/>
      <c r="BZ687" s="10"/>
      <c r="CA687" s="10"/>
      <c r="CB687" s="10"/>
      <c r="CC687" s="10"/>
      <c r="CD687" s="10"/>
      <c r="CE687" s="10"/>
      <c r="CF687" s="10"/>
      <c r="CG687" s="10"/>
      <c r="CH687" s="10"/>
      <c r="CI687" s="10"/>
      <c r="CJ687" s="10"/>
      <c r="CK687" s="10"/>
      <c r="CL687" s="10"/>
      <c r="CM687" s="10"/>
      <c r="CN687" s="10"/>
      <c r="CO687" s="10"/>
      <c r="CP687" s="10"/>
      <c r="CQ687" s="10"/>
      <c r="CR687" s="10"/>
      <c r="CS687" s="10"/>
      <c r="CT687" s="10"/>
      <c r="CU687" s="10"/>
      <c r="CV687" s="10"/>
      <c r="CW687" s="10"/>
      <c r="CX687" s="10"/>
      <c r="CY687" s="10"/>
      <c r="CZ687" s="10"/>
      <c r="DA687" s="10"/>
      <c r="DB687" s="10"/>
      <c r="DC687" s="10"/>
      <c r="DD687" s="10"/>
      <c r="DE687" s="10"/>
      <c r="DF687" s="10"/>
      <c r="DG687" s="10"/>
      <c r="DH687" s="10"/>
      <c r="DI687" s="10"/>
      <c r="DJ687" s="10"/>
      <c r="DK687" s="10"/>
      <c r="DL687" s="10"/>
      <c r="DM687" s="10"/>
      <c r="DN687" s="10"/>
      <c r="DO687" s="10"/>
      <c r="DP687" s="10"/>
      <c r="DQ687" s="10"/>
      <c r="DR687" s="10"/>
      <c r="DS687" s="10"/>
      <c r="DT687" s="10"/>
      <c r="DU687" s="10"/>
      <c r="DV687" s="10"/>
      <c r="DW687" s="10"/>
      <c r="DX687" s="10"/>
      <c r="DY687" s="10"/>
      <c r="DZ687" s="10"/>
      <c r="EA687" s="10"/>
      <c r="EB687" s="10"/>
      <c r="EC687" s="10"/>
      <c r="ED687" s="10"/>
      <c r="EE687" s="10"/>
      <c r="EF687" s="10"/>
      <c r="EG687" s="10"/>
      <c r="EH687" s="10"/>
      <c r="EI687" s="10"/>
      <c r="EJ687" s="10"/>
      <c r="EK687" s="10"/>
      <c r="EL687" s="10"/>
      <c r="EM687" s="10"/>
      <c r="EN687" s="10"/>
      <c r="EO687" s="10"/>
      <c r="EP687" s="10"/>
      <c r="EQ687" s="10"/>
    </row>
    <row r="688" spans="2:147" ht="18.75">
      <c r="B688" s="14"/>
      <c r="C688" s="32"/>
      <c r="D688" s="33"/>
      <c r="E688" s="60">
        <v>253290</v>
      </c>
      <c r="G688" s="56" t="s">
        <v>3619</v>
      </c>
      <c r="H688" s="56" t="s">
        <v>4436</v>
      </c>
      <c r="I688" s="14" t="s">
        <v>3947</v>
      </c>
      <c r="J688" s="32">
        <v>3155882</v>
      </c>
      <c r="L688" s="56" t="s">
        <v>3620</v>
      </c>
      <c r="M688" s="32">
        <v>78748</v>
      </c>
      <c r="N688" s="93">
        <v>253</v>
      </c>
      <c r="O688" s="100">
        <v>56.556000000000004</v>
      </c>
      <c r="P688" s="59">
        <v>38484</v>
      </c>
      <c r="Q688" s="59">
        <v>38726</v>
      </c>
      <c r="R688" s="32" t="s">
        <v>4365</v>
      </c>
      <c r="S688" s="32" t="s">
        <v>3047</v>
      </c>
      <c r="T688" s="94" t="s">
        <v>299</v>
      </c>
      <c r="U688" s="94" t="s">
        <v>178</v>
      </c>
      <c r="V688" s="32" t="s">
        <v>3050</v>
      </c>
      <c r="X688" s="43"/>
      <c r="Y688" s="17"/>
      <c r="Z688" s="43"/>
      <c r="AA688" s="8"/>
      <c r="AB688" s="6"/>
      <c r="AC688" s="8"/>
      <c r="AD688" s="8"/>
      <c r="AE688" s="8"/>
      <c r="AF688" s="36"/>
      <c r="AG688" s="8"/>
      <c r="AH688" s="6"/>
      <c r="AI688" s="10"/>
      <c r="AJ688" s="10"/>
      <c r="AK688" s="10"/>
      <c r="AL688" s="6"/>
      <c r="AM688" s="10"/>
      <c r="AN688" s="10"/>
      <c r="AO688" s="10"/>
      <c r="AP688" s="10"/>
      <c r="AQ688" s="10"/>
      <c r="AR688" s="10"/>
      <c r="AS688" s="10"/>
      <c r="AT688" s="10"/>
      <c r="AU688" s="10"/>
      <c r="AV688" s="10"/>
      <c r="AW688" s="10"/>
      <c r="AX688" s="10"/>
      <c r="AY688" s="10"/>
      <c r="AZ688" s="10"/>
      <c r="BA688" s="10"/>
      <c r="BB688" s="10"/>
      <c r="BC688" s="10"/>
      <c r="BD688" s="10"/>
      <c r="BE688" s="10"/>
      <c r="BF688" s="10"/>
      <c r="BG688" s="10"/>
      <c r="BH688" s="10"/>
      <c r="BI688" s="10"/>
      <c r="BJ688" s="10"/>
      <c r="BK688" s="10"/>
      <c r="BL688" s="10"/>
      <c r="BM688" s="10"/>
      <c r="BN688" s="10"/>
      <c r="BO688" s="10"/>
      <c r="BP688" s="10"/>
      <c r="BQ688" s="10"/>
      <c r="BR688" s="10"/>
      <c r="BS688" s="10"/>
      <c r="BT688" s="10"/>
      <c r="BU688" s="10"/>
      <c r="BV688" s="10"/>
      <c r="BW688" s="10"/>
      <c r="BX688" s="10"/>
      <c r="BY688" s="10"/>
      <c r="BZ688" s="10"/>
      <c r="CA688" s="10"/>
      <c r="CB688" s="10"/>
      <c r="CC688" s="10"/>
      <c r="CD688" s="10"/>
      <c r="CE688" s="10"/>
      <c r="CF688" s="10"/>
      <c r="CG688" s="10"/>
      <c r="CH688" s="10"/>
      <c r="CI688" s="10"/>
      <c r="CJ688" s="10"/>
      <c r="CK688" s="10"/>
      <c r="CL688" s="10"/>
      <c r="CM688" s="10"/>
      <c r="CN688" s="10"/>
      <c r="CO688" s="10"/>
      <c r="CP688" s="10"/>
      <c r="CQ688" s="10"/>
      <c r="CR688" s="10"/>
      <c r="CS688" s="10"/>
      <c r="CT688" s="10"/>
      <c r="CU688" s="10"/>
      <c r="CV688" s="10"/>
      <c r="CW688" s="10"/>
      <c r="CX688" s="10"/>
      <c r="CY688" s="10"/>
      <c r="CZ688" s="10"/>
      <c r="DA688" s="10"/>
      <c r="DB688" s="10"/>
      <c r="DC688" s="10"/>
      <c r="DD688" s="10"/>
      <c r="DE688" s="10"/>
      <c r="DF688" s="10"/>
      <c r="DG688" s="10"/>
      <c r="DH688" s="10"/>
      <c r="DI688" s="10"/>
      <c r="DJ688" s="10"/>
      <c r="DK688" s="10"/>
      <c r="DL688" s="10"/>
      <c r="DM688" s="10"/>
      <c r="DN688" s="10"/>
      <c r="DO688" s="10"/>
      <c r="DP688" s="10"/>
      <c r="DQ688" s="10"/>
      <c r="DR688" s="10"/>
      <c r="DS688" s="10"/>
      <c r="DT688" s="10"/>
      <c r="DU688" s="10"/>
      <c r="DV688" s="10"/>
      <c r="DW688" s="10"/>
      <c r="DX688" s="10"/>
      <c r="DY688" s="10"/>
      <c r="DZ688" s="10"/>
      <c r="EA688" s="10"/>
      <c r="EB688" s="10"/>
      <c r="EC688" s="10"/>
      <c r="ED688" s="10"/>
      <c r="EE688" s="10"/>
      <c r="EF688" s="10"/>
      <c r="EG688" s="10"/>
      <c r="EH688" s="10"/>
      <c r="EI688" s="10"/>
      <c r="EJ688" s="10"/>
      <c r="EK688" s="10"/>
      <c r="EL688" s="10"/>
      <c r="EM688" s="10"/>
      <c r="EN688" s="10"/>
      <c r="EO688" s="10"/>
      <c r="EP688" s="10"/>
      <c r="EQ688" s="10"/>
    </row>
    <row r="689" spans="1:147" ht="18.75">
      <c r="C689" s="32"/>
      <c r="D689" s="33"/>
      <c r="G689" s="14" t="s">
        <v>2694</v>
      </c>
      <c r="H689" s="14" t="s">
        <v>1121</v>
      </c>
      <c r="I689" s="14" t="s">
        <v>3084</v>
      </c>
      <c r="L689" s="14" t="s">
        <v>993</v>
      </c>
      <c r="M689" s="32">
        <v>78705</v>
      </c>
      <c r="N689" s="41">
        <v>27</v>
      </c>
      <c r="O689" s="53">
        <v>0.8</v>
      </c>
      <c r="P689" s="31">
        <v>35811</v>
      </c>
      <c r="Q689" s="31">
        <v>36041</v>
      </c>
      <c r="R689" s="31"/>
      <c r="S689" s="32" t="s">
        <v>2698</v>
      </c>
      <c r="T689" s="32" t="s">
        <v>2699</v>
      </c>
      <c r="U689" s="32" t="s">
        <v>3338</v>
      </c>
      <c r="V689" s="32" t="s">
        <v>3564</v>
      </c>
      <c r="X689" s="43"/>
      <c r="Y689" s="17"/>
      <c r="Z689" s="43"/>
      <c r="AA689" s="8"/>
      <c r="AB689" s="6"/>
      <c r="AC689" s="8"/>
      <c r="AD689" s="8"/>
      <c r="AE689" s="8"/>
      <c r="AF689" s="36"/>
      <c r="AG689" s="8"/>
      <c r="AH689" s="6"/>
      <c r="AI689" s="10"/>
      <c r="AJ689" s="10"/>
      <c r="AK689" s="10"/>
      <c r="AL689" s="6"/>
      <c r="AM689" s="10"/>
      <c r="AN689" s="10"/>
      <c r="AO689" s="10"/>
      <c r="AP689" s="10"/>
      <c r="AQ689" s="10"/>
      <c r="AR689" s="10"/>
      <c r="AS689" s="10"/>
      <c r="AT689" s="10"/>
      <c r="AU689" s="10"/>
      <c r="AV689" s="10"/>
      <c r="AW689" s="10"/>
      <c r="AX689" s="10"/>
      <c r="AY689" s="10"/>
      <c r="AZ689" s="10"/>
      <c r="BA689" s="10"/>
      <c r="BB689" s="10"/>
      <c r="BC689" s="10"/>
      <c r="BD689" s="10"/>
      <c r="BE689" s="10"/>
      <c r="BF689" s="10"/>
      <c r="BG689" s="10"/>
      <c r="BH689" s="10"/>
      <c r="BI689" s="10"/>
      <c r="BJ689" s="10"/>
      <c r="BK689" s="10"/>
      <c r="BL689" s="10"/>
      <c r="BM689" s="10"/>
      <c r="BN689" s="10"/>
      <c r="BO689" s="10"/>
      <c r="BP689" s="10"/>
      <c r="BQ689" s="10"/>
      <c r="BR689" s="10"/>
      <c r="BS689" s="10"/>
      <c r="BT689" s="10"/>
      <c r="BU689" s="10"/>
      <c r="BV689" s="10"/>
      <c r="BW689" s="10"/>
      <c r="BX689" s="10"/>
      <c r="BY689" s="10"/>
      <c r="BZ689" s="10"/>
      <c r="CA689" s="10"/>
      <c r="CB689" s="10"/>
      <c r="CC689" s="10"/>
      <c r="CD689" s="10"/>
      <c r="CE689" s="10"/>
      <c r="CF689" s="10"/>
      <c r="CG689" s="10"/>
      <c r="CH689" s="10"/>
      <c r="CI689" s="10"/>
      <c r="CJ689" s="10"/>
      <c r="CK689" s="10"/>
      <c r="CL689" s="10"/>
      <c r="CM689" s="10"/>
      <c r="CN689" s="10"/>
      <c r="CO689" s="10"/>
      <c r="CP689" s="10"/>
      <c r="CQ689" s="10"/>
      <c r="CR689" s="10"/>
      <c r="CS689" s="10"/>
      <c r="CT689" s="10"/>
      <c r="CU689" s="10"/>
      <c r="CV689" s="10"/>
      <c r="CW689" s="10"/>
      <c r="CX689" s="10"/>
      <c r="CY689" s="10"/>
      <c r="CZ689" s="10"/>
      <c r="DA689" s="10"/>
      <c r="DB689" s="10"/>
      <c r="DC689" s="10"/>
      <c r="DD689" s="10"/>
      <c r="DE689" s="10"/>
      <c r="DF689" s="10"/>
      <c r="DG689" s="10"/>
      <c r="DH689" s="10"/>
      <c r="DI689" s="10"/>
      <c r="DJ689" s="10"/>
      <c r="DK689" s="10"/>
      <c r="DL689" s="10"/>
      <c r="DM689" s="10"/>
      <c r="DN689" s="10"/>
      <c r="DO689" s="10"/>
      <c r="DP689" s="10"/>
      <c r="DQ689" s="10"/>
      <c r="DR689" s="10"/>
      <c r="DS689" s="10"/>
      <c r="DT689" s="10"/>
      <c r="DU689" s="10"/>
      <c r="DV689" s="10"/>
      <c r="DW689" s="10"/>
      <c r="DX689" s="10"/>
      <c r="DY689" s="10"/>
      <c r="DZ689" s="10"/>
      <c r="EA689" s="10"/>
      <c r="EB689" s="10"/>
      <c r="EC689" s="10"/>
      <c r="ED689" s="10"/>
      <c r="EE689" s="10"/>
      <c r="EF689" s="10"/>
      <c r="EG689" s="10"/>
      <c r="EH689" s="10"/>
      <c r="EI689" s="10"/>
      <c r="EJ689" s="10"/>
      <c r="EK689" s="10"/>
      <c r="EL689" s="10"/>
      <c r="EM689" s="10"/>
      <c r="EN689" s="10"/>
      <c r="EO689" s="10"/>
      <c r="EP689" s="10"/>
      <c r="EQ689" s="10"/>
    </row>
    <row r="690" spans="1:147" ht="18.75">
      <c r="B690" s="14"/>
      <c r="C690" s="32"/>
      <c r="D690" s="33"/>
      <c r="G690" s="14" t="s">
        <v>3171</v>
      </c>
      <c r="H690" s="14" t="s">
        <v>1955</v>
      </c>
      <c r="I690" s="14" t="s">
        <v>1956</v>
      </c>
      <c r="L690" s="14" t="s">
        <v>994</v>
      </c>
      <c r="M690" s="32">
        <v>78759</v>
      </c>
      <c r="N690" s="41">
        <v>59.039999485015869</v>
      </c>
      <c r="O690" s="53">
        <v>3.2799999713897705</v>
      </c>
      <c r="P690" s="31">
        <v>35555</v>
      </c>
      <c r="Q690" s="31">
        <v>35717</v>
      </c>
      <c r="R690" s="31"/>
      <c r="S690" s="32" t="s">
        <v>3172</v>
      </c>
      <c r="T690" s="32" t="s">
        <v>3173</v>
      </c>
      <c r="U690" s="32" t="s">
        <v>3338</v>
      </c>
      <c r="V690" s="32" t="s">
        <v>3561</v>
      </c>
      <c r="X690" s="43"/>
      <c r="Y690" s="17"/>
      <c r="Z690" s="43"/>
      <c r="AA690" s="8"/>
      <c r="AB690" s="6"/>
      <c r="AC690" s="8"/>
      <c r="AD690" s="8"/>
      <c r="AE690" s="8"/>
      <c r="AF690" s="36"/>
      <c r="AG690" s="8"/>
      <c r="AH690" s="6"/>
      <c r="AI690" s="10"/>
      <c r="AJ690" s="10"/>
      <c r="AK690" s="10"/>
      <c r="AL690" s="6"/>
      <c r="AM690" s="10"/>
      <c r="AN690" s="10"/>
      <c r="AO690" s="10"/>
      <c r="AP690" s="10"/>
      <c r="AQ690" s="10"/>
      <c r="AR690" s="10"/>
      <c r="AS690" s="10"/>
      <c r="AT690" s="10"/>
      <c r="AU690" s="10"/>
      <c r="AV690" s="10"/>
      <c r="AW690" s="10"/>
      <c r="AX690" s="10"/>
      <c r="AY690" s="10"/>
      <c r="AZ690" s="10"/>
      <c r="BA690" s="10"/>
      <c r="BB690" s="10"/>
      <c r="BC690" s="10"/>
      <c r="BD690" s="10"/>
      <c r="BE690" s="10"/>
      <c r="BF690" s="10"/>
      <c r="BG690" s="10"/>
      <c r="BH690" s="10"/>
      <c r="BI690" s="10"/>
      <c r="BJ690" s="10"/>
      <c r="BK690" s="10"/>
      <c r="BL690" s="10"/>
      <c r="BM690" s="10"/>
      <c r="BN690" s="10"/>
      <c r="BO690" s="10"/>
      <c r="BP690" s="10"/>
      <c r="BQ690" s="10"/>
      <c r="BR690" s="10"/>
      <c r="BS690" s="10"/>
      <c r="BT690" s="10"/>
      <c r="BU690" s="10"/>
      <c r="BV690" s="10"/>
      <c r="BW690" s="10"/>
      <c r="BX690" s="10"/>
      <c r="BY690" s="10"/>
      <c r="BZ690" s="10"/>
      <c r="CA690" s="10"/>
      <c r="CB690" s="10"/>
      <c r="CC690" s="10"/>
      <c r="CD690" s="10"/>
      <c r="CE690" s="10"/>
      <c r="CF690" s="10"/>
      <c r="CG690" s="10"/>
      <c r="CH690" s="10"/>
      <c r="CI690" s="10"/>
      <c r="CJ690" s="10"/>
      <c r="CK690" s="10"/>
      <c r="CL690" s="10"/>
      <c r="CM690" s="10"/>
      <c r="CN690" s="10"/>
      <c r="CO690" s="10"/>
      <c r="CP690" s="10"/>
      <c r="CQ690" s="10"/>
      <c r="CR690" s="10"/>
      <c r="CS690" s="10"/>
      <c r="CT690" s="10"/>
      <c r="CU690" s="10"/>
      <c r="CV690" s="10"/>
      <c r="CW690" s="10"/>
      <c r="CX690" s="10"/>
      <c r="CY690" s="10"/>
      <c r="CZ690" s="10"/>
      <c r="DA690" s="10"/>
      <c r="DB690" s="10"/>
      <c r="DC690" s="10"/>
      <c r="DD690" s="10"/>
      <c r="DE690" s="10"/>
      <c r="DF690" s="10"/>
      <c r="DG690" s="10"/>
      <c r="DH690" s="10"/>
      <c r="DI690" s="10"/>
      <c r="DJ690" s="10"/>
      <c r="DK690" s="10"/>
      <c r="DL690" s="10"/>
      <c r="DM690" s="10"/>
      <c r="DN690" s="10"/>
      <c r="DO690" s="10"/>
      <c r="DP690" s="10"/>
      <c r="DQ690" s="10"/>
      <c r="DR690" s="10"/>
      <c r="DS690" s="10"/>
      <c r="DT690" s="10"/>
      <c r="DU690" s="10"/>
      <c r="DV690" s="10"/>
      <c r="DW690" s="10"/>
      <c r="DX690" s="10"/>
      <c r="DY690" s="10"/>
      <c r="DZ690" s="10"/>
      <c r="EA690" s="10"/>
      <c r="EB690" s="10"/>
      <c r="EC690" s="10"/>
      <c r="ED690" s="10"/>
      <c r="EE690" s="10"/>
      <c r="EF690" s="10"/>
      <c r="EG690" s="10"/>
      <c r="EH690" s="10"/>
      <c r="EI690" s="10"/>
      <c r="EJ690" s="10"/>
      <c r="EK690" s="10"/>
      <c r="EL690" s="10"/>
      <c r="EM690" s="10"/>
      <c r="EN690" s="10"/>
      <c r="EO690" s="10"/>
      <c r="EP690" s="10"/>
      <c r="EQ690" s="10"/>
    </row>
    <row r="691" spans="1:147" ht="18.75">
      <c r="B691" s="14"/>
      <c r="C691" s="32"/>
      <c r="D691" s="33"/>
      <c r="G691" s="14" t="s">
        <v>3174</v>
      </c>
      <c r="H691" s="14" t="s">
        <v>3175</v>
      </c>
      <c r="I691" s="14" t="s">
        <v>1019</v>
      </c>
      <c r="L691" s="14" t="s">
        <v>995</v>
      </c>
      <c r="M691" s="32">
        <v>78717</v>
      </c>
      <c r="N691" s="41">
        <v>286</v>
      </c>
      <c r="O691" s="53">
        <v>28.29</v>
      </c>
      <c r="P691" s="31">
        <v>35055</v>
      </c>
      <c r="Q691" s="31">
        <v>35264</v>
      </c>
      <c r="R691" s="31"/>
      <c r="S691" s="32" t="s">
        <v>2314</v>
      </c>
      <c r="T691" s="32" t="s">
        <v>3655</v>
      </c>
      <c r="U691" s="32" t="s">
        <v>3338</v>
      </c>
      <c r="V691" s="32" t="s">
        <v>3555</v>
      </c>
      <c r="X691" s="43"/>
      <c r="Y691" s="17"/>
      <c r="Z691" s="43"/>
      <c r="AA691" s="8"/>
      <c r="AB691" s="6"/>
      <c r="AC691" s="8"/>
      <c r="AD691" s="8"/>
      <c r="AE691" s="8"/>
      <c r="AF691" s="36"/>
      <c r="AG691" s="8"/>
      <c r="AH691" s="6"/>
      <c r="AI691" s="10"/>
      <c r="AJ691" s="10"/>
      <c r="AK691" s="10"/>
      <c r="AL691" s="6"/>
      <c r="AM691" s="10"/>
      <c r="AN691" s="10"/>
      <c r="AO691" s="10"/>
      <c r="AP691" s="10"/>
      <c r="AQ691" s="10"/>
      <c r="AR691" s="10"/>
      <c r="AS691" s="10"/>
      <c r="AT691" s="10"/>
      <c r="AU691" s="10"/>
      <c r="AV691" s="10"/>
      <c r="AW691" s="10"/>
      <c r="AX691" s="10"/>
      <c r="AY691" s="10"/>
      <c r="AZ691" s="10"/>
      <c r="BA691" s="10"/>
      <c r="BB691" s="10"/>
      <c r="BC691" s="10"/>
      <c r="BD691" s="10"/>
      <c r="BE691" s="10"/>
      <c r="BF691" s="10"/>
      <c r="BG691" s="10"/>
      <c r="BH691" s="10"/>
      <c r="BI691" s="10"/>
      <c r="BJ691" s="10"/>
      <c r="BK691" s="10"/>
      <c r="BL691" s="10"/>
      <c r="BM691" s="10"/>
      <c r="BN691" s="10"/>
      <c r="BO691" s="10"/>
      <c r="BP691" s="10"/>
      <c r="BQ691" s="10"/>
      <c r="BR691" s="10"/>
      <c r="BS691" s="10"/>
      <c r="BT691" s="10"/>
      <c r="BU691" s="10"/>
      <c r="BV691" s="10"/>
      <c r="BW691" s="10"/>
      <c r="BX691" s="10"/>
      <c r="BY691" s="10"/>
      <c r="BZ691" s="10"/>
      <c r="CA691" s="10"/>
      <c r="CB691" s="10"/>
      <c r="CC691" s="10"/>
      <c r="CD691" s="10"/>
      <c r="CE691" s="10"/>
      <c r="CF691" s="10"/>
      <c r="CG691" s="10"/>
      <c r="CH691" s="10"/>
      <c r="CI691" s="10"/>
      <c r="CJ691" s="10"/>
      <c r="CK691" s="10"/>
      <c r="CL691" s="10"/>
      <c r="CM691" s="10"/>
      <c r="CN691" s="10"/>
      <c r="CO691" s="10"/>
      <c r="CP691" s="10"/>
      <c r="CQ691" s="10"/>
      <c r="CR691" s="10"/>
      <c r="CS691" s="10"/>
      <c r="CT691" s="10"/>
      <c r="CU691" s="10"/>
      <c r="CV691" s="10"/>
      <c r="CW691" s="10"/>
      <c r="CX691" s="10"/>
      <c r="CY691" s="10"/>
      <c r="CZ691" s="10"/>
      <c r="DA691" s="10"/>
      <c r="DB691" s="10"/>
      <c r="DC691" s="10"/>
      <c r="DD691" s="10"/>
      <c r="DE691" s="10"/>
      <c r="DF691" s="10"/>
      <c r="DG691" s="10"/>
      <c r="DH691" s="10"/>
      <c r="DI691" s="10"/>
      <c r="DJ691" s="10"/>
      <c r="DK691" s="10"/>
      <c r="DL691" s="10"/>
      <c r="DM691" s="10"/>
      <c r="DN691" s="10"/>
      <c r="DO691" s="10"/>
      <c r="DP691" s="10"/>
      <c r="DQ691" s="10"/>
      <c r="DR691" s="10"/>
      <c r="DS691" s="10"/>
      <c r="DT691" s="10"/>
      <c r="DU691" s="10"/>
      <c r="DV691" s="10"/>
      <c r="DW691" s="10"/>
      <c r="DX691" s="10"/>
      <c r="DY691" s="10"/>
      <c r="DZ691" s="10"/>
      <c r="EA691" s="10"/>
      <c r="EB691" s="10"/>
      <c r="EC691" s="10"/>
      <c r="ED691" s="10"/>
      <c r="EE691" s="10"/>
      <c r="EF691" s="10"/>
      <c r="EG691" s="10"/>
      <c r="EH691" s="10"/>
      <c r="EI691" s="10"/>
      <c r="EJ691" s="10"/>
      <c r="EK691" s="10"/>
      <c r="EL691" s="10"/>
      <c r="EM691" s="10"/>
      <c r="EN691" s="10"/>
      <c r="EO691" s="10"/>
      <c r="EP691" s="10"/>
      <c r="EQ691" s="10"/>
    </row>
    <row r="692" spans="1:147" ht="18.75">
      <c r="B692" s="14"/>
      <c r="C692" s="32"/>
      <c r="D692" s="33"/>
      <c r="G692" s="14" t="s">
        <v>1787</v>
      </c>
      <c r="H692" s="14" t="s">
        <v>3192</v>
      </c>
      <c r="I692" s="14" t="s">
        <v>1019</v>
      </c>
      <c r="L692" s="14" t="s">
        <v>995</v>
      </c>
      <c r="M692" s="32">
        <v>78717</v>
      </c>
      <c r="N692" s="41">
        <v>232</v>
      </c>
      <c r="O692" s="53">
        <v>12.8</v>
      </c>
      <c r="P692" s="31">
        <v>35517</v>
      </c>
      <c r="Q692" s="31">
        <v>35713</v>
      </c>
      <c r="R692" s="31"/>
      <c r="S692" s="32" t="s">
        <v>2314</v>
      </c>
      <c r="T692" s="32" t="s">
        <v>3655</v>
      </c>
      <c r="U692" s="32" t="s">
        <v>3338</v>
      </c>
      <c r="V692" s="32" t="s">
        <v>3560</v>
      </c>
      <c r="X692" s="43"/>
      <c r="Y692" s="8"/>
      <c r="Z692" s="43"/>
      <c r="AA692" s="8"/>
      <c r="AB692" s="6"/>
      <c r="AC692" s="8"/>
      <c r="AD692" s="8"/>
      <c r="AE692" s="8"/>
      <c r="AF692" s="36"/>
      <c r="AG692" s="8"/>
      <c r="AH692" s="6"/>
      <c r="AI692" s="10"/>
      <c r="AJ692" s="10"/>
      <c r="AK692" s="10"/>
      <c r="AL692" s="6"/>
      <c r="AM692" s="10"/>
      <c r="AN692" s="10"/>
      <c r="AO692" s="10"/>
      <c r="AP692" s="10"/>
      <c r="AQ692" s="10"/>
      <c r="AR692" s="10"/>
      <c r="AS692" s="10"/>
      <c r="AT692" s="10"/>
      <c r="AU692" s="10"/>
      <c r="AV692" s="10"/>
      <c r="AW692" s="10"/>
      <c r="AX692" s="10"/>
      <c r="AY692" s="10"/>
      <c r="AZ692" s="10"/>
      <c r="BA692" s="10"/>
      <c r="BB692" s="10"/>
      <c r="BC692" s="10"/>
      <c r="BD692" s="10"/>
      <c r="BE692" s="10"/>
      <c r="BF692" s="10"/>
      <c r="BG692" s="10"/>
      <c r="BH692" s="10"/>
      <c r="BI692" s="10"/>
      <c r="BJ692" s="10"/>
      <c r="BK692" s="10"/>
      <c r="BL692" s="10"/>
      <c r="BM692" s="10"/>
      <c r="BN692" s="10"/>
      <c r="BO692" s="10"/>
      <c r="BP692" s="10"/>
      <c r="BQ692" s="10"/>
      <c r="BR692" s="10"/>
      <c r="BS692" s="10"/>
      <c r="BT692" s="10"/>
      <c r="BU692" s="10"/>
      <c r="BV692" s="10"/>
      <c r="BW692" s="10"/>
      <c r="BX692" s="10"/>
      <c r="BY692" s="10"/>
      <c r="BZ692" s="10"/>
      <c r="CA692" s="10"/>
      <c r="CB692" s="10"/>
      <c r="CC692" s="10"/>
      <c r="CD692" s="10"/>
      <c r="CE692" s="10"/>
      <c r="CF692" s="10"/>
      <c r="CG692" s="10"/>
      <c r="CH692" s="10"/>
      <c r="CI692" s="10"/>
      <c r="CJ692" s="10"/>
      <c r="CK692" s="10"/>
      <c r="CL692" s="10"/>
      <c r="CM692" s="10"/>
      <c r="CN692" s="10"/>
      <c r="CO692" s="10"/>
      <c r="CP692" s="10"/>
      <c r="CQ692" s="10"/>
      <c r="CR692" s="10"/>
      <c r="CS692" s="10"/>
      <c r="CT692" s="10"/>
      <c r="CU692" s="10"/>
      <c r="CV692" s="10"/>
      <c r="CW692" s="10"/>
      <c r="CX692" s="10"/>
      <c r="CY692" s="10"/>
      <c r="CZ692" s="10"/>
      <c r="DA692" s="10"/>
      <c r="DB692" s="10"/>
      <c r="DC692" s="10"/>
      <c r="DD692" s="10"/>
      <c r="DE692" s="10"/>
      <c r="DF692" s="10"/>
      <c r="DG692" s="10"/>
      <c r="DH692" s="10"/>
      <c r="DI692" s="10"/>
      <c r="DJ692" s="10"/>
      <c r="DK692" s="10"/>
      <c r="DL692" s="10"/>
      <c r="DM692" s="10"/>
      <c r="DN692" s="10"/>
      <c r="DO692" s="10"/>
      <c r="DP692" s="10"/>
      <c r="DQ692" s="10"/>
      <c r="DR692" s="10"/>
      <c r="DS692" s="10"/>
      <c r="DT692" s="10"/>
      <c r="DU692" s="10"/>
      <c r="DV692" s="10"/>
      <c r="DW692" s="10"/>
      <c r="DX692" s="10"/>
      <c r="DY692" s="10"/>
      <c r="DZ692" s="10"/>
      <c r="EA692" s="10"/>
      <c r="EB692" s="10"/>
      <c r="EC692" s="10"/>
      <c r="ED692" s="10"/>
      <c r="EE692" s="10"/>
      <c r="EF692" s="10"/>
      <c r="EG692" s="10"/>
      <c r="EH692" s="10"/>
      <c r="EI692" s="10"/>
      <c r="EJ692" s="10"/>
      <c r="EK692" s="10"/>
      <c r="EL692" s="10"/>
      <c r="EM692" s="10"/>
      <c r="EN692" s="10"/>
      <c r="EO692" s="10"/>
      <c r="EP692" s="10"/>
      <c r="EQ692" s="10"/>
    </row>
    <row r="693" spans="1:147" ht="18.75">
      <c r="B693" s="14"/>
      <c r="C693" s="32"/>
      <c r="D693" s="33"/>
      <c r="G693" s="14" t="s">
        <v>2994</v>
      </c>
      <c r="H693" s="14" t="s">
        <v>95</v>
      </c>
      <c r="I693" s="14" t="s">
        <v>2993</v>
      </c>
      <c r="L693" s="14" t="s">
        <v>2076</v>
      </c>
      <c r="M693" s="32">
        <v>78729</v>
      </c>
      <c r="N693" s="41">
        <v>232</v>
      </c>
      <c r="O693" s="53">
        <v>12.3</v>
      </c>
      <c r="P693" s="31">
        <v>36502</v>
      </c>
      <c r="Q693" s="31">
        <v>36691</v>
      </c>
      <c r="R693" s="31"/>
      <c r="S693" s="32" t="s">
        <v>2995</v>
      </c>
      <c r="T693" s="32" t="s">
        <v>2996</v>
      </c>
      <c r="U693" s="32" t="s">
        <v>3338</v>
      </c>
      <c r="V693" s="32" t="s">
        <v>2842</v>
      </c>
      <c r="X693" s="43"/>
      <c r="Y693" s="8"/>
      <c r="Z693" s="43"/>
      <c r="AA693" s="8"/>
      <c r="AB693" s="6"/>
      <c r="AC693" s="8"/>
      <c r="AD693" s="8"/>
      <c r="AE693" s="8"/>
      <c r="AF693" s="36"/>
      <c r="AG693" s="8"/>
      <c r="AH693" s="6"/>
      <c r="AI693" s="10"/>
      <c r="AJ693" s="10"/>
      <c r="AK693" s="10"/>
      <c r="AL693" s="6"/>
      <c r="AM693" s="10"/>
      <c r="AN693" s="10"/>
      <c r="AO693" s="10"/>
      <c r="AP693" s="10"/>
      <c r="AQ693" s="10"/>
      <c r="AR693" s="10"/>
      <c r="AS693" s="10"/>
      <c r="AT693" s="10"/>
      <c r="AU693" s="10"/>
      <c r="AV693" s="10"/>
      <c r="AW693" s="10"/>
      <c r="AX693" s="10"/>
      <c r="AY693" s="10"/>
      <c r="AZ693" s="10"/>
      <c r="BA693" s="10"/>
      <c r="BB693" s="10"/>
      <c r="BC693" s="10"/>
      <c r="BD693" s="10"/>
      <c r="BE693" s="10"/>
      <c r="BF693" s="10"/>
      <c r="BG693" s="10"/>
      <c r="BH693" s="10"/>
      <c r="BI693" s="10"/>
      <c r="BJ693" s="10"/>
      <c r="BK693" s="10"/>
      <c r="BL693" s="10"/>
      <c r="BM693" s="10"/>
      <c r="BN693" s="10"/>
      <c r="BO693" s="10"/>
      <c r="BP693" s="10"/>
      <c r="BQ693" s="10"/>
      <c r="BR693" s="10"/>
      <c r="BS693" s="10"/>
      <c r="BT693" s="10"/>
      <c r="BU693" s="10"/>
      <c r="BV693" s="10"/>
      <c r="BW693" s="10"/>
      <c r="BX693" s="10"/>
      <c r="BY693" s="10"/>
      <c r="BZ693" s="10"/>
      <c r="CA693" s="10"/>
      <c r="CB693" s="10"/>
      <c r="CC693" s="10"/>
      <c r="CD693" s="10"/>
      <c r="CE693" s="10"/>
      <c r="CF693" s="10"/>
      <c r="CG693" s="10"/>
      <c r="CH693" s="10"/>
      <c r="CI693" s="10"/>
      <c r="CJ693" s="10"/>
      <c r="CK693" s="10"/>
      <c r="CL693" s="10"/>
      <c r="CM693" s="10"/>
      <c r="CN693" s="10"/>
      <c r="CO693" s="10"/>
      <c r="CP693" s="10"/>
      <c r="CQ693" s="10"/>
      <c r="CR693" s="10"/>
      <c r="CS693" s="10"/>
      <c r="CT693" s="10"/>
      <c r="CU693" s="10"/>
      <c r="CV693" s="10"/>
      <c r="CW693" s="10"/>
      <c r="CX693" s="10"/>
      <c r="CY693" s="10"/>
      <c r="CZ693" s="10"/>
      <c r="DA693" s="10"/>
      <c r="DB693" s="10"/>
      <c r="DC693" s="10"/>
      <c r="DD693" s="10"/>
      <c r="DE693" s="10"/>
      <c r="DF693" s="10"/>
      <c r="DG693" s="10"/>
      <c r="DH693" s="10"/>
      <c r="DI693" s="10"/>
      <c r="DJ693" s="10"/>
      <c r="DK693" s="10"/>
      <c r="DL693" s="10"/>
      <c r="DM693" s="10"/>
      <c r="DN693" s="10"/>
      <c r="DO693" s="10"/>
      <c r="DP693" s="10"/>
      <c r="DQ693" s="10"/>
      <c r="DR693" s="10"/>
      <c r="DS693" s="10"/>
      <c r="DT693" s="10"/>
      <c r="DU693" s="10"/>
      <c r="DV693" s="10"/>
      <c r="DW693" s="10"/>
      <c r="DX693" s="10"/>
      <c r="DY693" s="10"/>
      <c r="DZ693" s="10"/>
      <c r="EA693" s="10"/>
      <c r="EB693" s="10"/>
      <c r="EC693" s="10"/>
      <c r="ED693" s="10"/>
      <c r="EE693" s="10"/>
      <c r="EF693" s="10"/>
      <c r="EG693" s="10"/>
      <c r="EH693" s="10"/>
      <c r="EI693" s="10"/>
      <c r="EJ693" s="10"/>
      <c r="EK693" s="10"/>
      <c r="EL693" s="10"/>
      <c r="EM693" s="10"/>
      <c r="EN693" s="10"/>
      <c r="EO693" s="10"/>
      <c r="EP693" s="10"/>
      <c r="EQ693" s="10"/>
    </row>
    <row r="694" spans="1:147" ht="18.75">
      <c r="B694" s="14"/>
      <c r="C694" s="32"/>
      <c r="D694" s="33"/>
      <c r="E694" s="60">
        <v>247747</v>
      </c>
      <c r="G694" s="56" t="s">
        <v>2389</v>
      </c>
      <c r="H694" s="14" t="s">
        <v>3440</v>
      </c>
      <c r="I694" s="14" t="s">
        <v>3895</v>
      </c>
      <c r="L694" s="14" t="s">
        <v>1276</v>
      </c>
      <c r="M694" s="32">
        <v>78745</v>
      </c>
      <c r="N694" s="41">
        <v>352</v>
      </c>
      <c r="O694" s="53">
        <v>17.3</v>
      </c>
      <c r="P694" s="31">
        <v>36964</v>
      </c>
      <c r="Q694" s="31">
        <v>37144</v>
      </c>
      <c r="R694" s="32" t="s">
        <v>4365</v>
      </c>
      <c r="S694" s="32" t="s">
        <v>4366</v>
      </c>
      <c r="T694" s="32" t="s">
        <v>1031</v>
      </c>
      <c r="U694" s="32" t="s">
        <v>3338</v>
      </c>
      <c r="V694" s="32" t="s">
        <v>1089</v>
      </c>
      <c r="X694" s="43"/>
      <c r="Y694" s="8"/>
      <c r="Z694" s="43"/>
      <c r="AA694" s="8"/>
      <c r="AB694" s="6"/>
      <c r="AC694" s="8"/>
      <c r="AD694" s="8"/>
      <c r="AE694" s="8"/>
      <c r="AF694" s="36"/>
      <c r="AG694" s="8"/>
      <c r="AH694" s="6"/>
      <c r="AI694" s="10"/>
      <c r="AJ694" s="10"/>
      <c r="AK694" s="10"/>
      <c r="AL694" s="6"/>
      <c r="AM694" s="10"/>
      <c r="AN694" s="10"/>
      <c r="AO694" s="10"/>
      <c r="AP694" s="10"/>
      <c r="AQ694" s="10"/>
      <c r="AR694" s="10"/>
      <c r="AS694" s="10"/>
      <c r="AT694" s="10"/>
      <c r="AU694" s="10"/>
      <c r="AV694" s="10"/>
      <c r="AW694" s="10"/>
      <c r="AX694" s="10"/>
      <c r="AY694" s="10"/>
      <c r="AZ694" s="10"/>
      <c r="BA694" s="10"/>
      <c r="BB694" s="10"/>
      <c r="BC694" s="10"/>
      <c r="BD694" s="10"/>
      <c r="BE694" s="10"/>
      <c r="BF694" s="10"/>
      <c r="BG694" s="10"/>
      <c r="BH694" s="10"/>
      <c r="BI694" s="10"/>
      <c r="BJ694" s="10"/>
      <c r="BK694" s="10"/>
      <c r="BL694" s="10"/>
      <c r="BM694" s="10"/>
      <c r="BN694" s="10"/>
      <c r="BO694" s="10"/>
      <c r="BP694" s="10"/>
      <c r="BQ694" s="10"/>
      <c r="BR694" s="10"/>
      <c r="BS694" s="10"/>
      <c r="BT694" s="10"/>
      <c r="BU694" s="10"/>
      <c r="BV694" s="10"/>
      <c r="BW694" s="10"/>
      <c r="BX694" s="10"/>
      <c r="BY694" s="10"/>
      <c r="BZ694" s="10"/>
      <c r="CA694" s="10"/>
      <c r="CB694" s="10"/>
      <c r="CC694" s="10"/>
      <c r="CD694" s="10"/>
      <c r="CE694" s="10"/>
      <c r="CF694" s="10"/>
      <c r="CG694" s="10"/>
      <c r="CH694" s="10"/>
      <c r="CI694" s="10"/>
      <c r="CJ694" s="10"/>
      <c r="CK694" s="10"/>
      <c r="CL694" s="10"/>
      <c r="CM694" s="10"/>
      <c r="CN694" s="10"/>
      <c r="CO694" s="10"/>
      <c r="CP694" s="10"/>
      <c r="CQ694" s="10"/>
      <c r="CR694" s="10"/>
      <c r="CS694" s="10"/>
      <c r="CT694" s="10"/>
      <c r="CU694" s="10"/>
      <c r="CV694" s="10"/>
      <c r="CW694" s="10"/>
      <c r="CX694" s="10"/>
      <c r="CY694" s="10"/>
      <c r="CZ694" s="10"/>
      <c r="DA694" s="10"/>
      <c r="DB694" s="10"/>
      <c r="DC694" s="10"/>
      <c r="DD694" s="10"/>
      <c r="DE694" s="10"/>
      <c r="DF694" s="10"/>
      <c r="DG694" s="10"/>
      <c r="DH694" s="10"/>
      <c r="DI694" s="10"/>
      <c r="DJ694" s="10"/>
      <c r="DK694" s="10"/>
      <c r="DL694" s="10"/>
      <c r="DM694" s="10"/>
      <c r="DN694" s="10"/>
      <c r="DO694" s="10"/>
      <c r="DP694" s="10"/>
      <c r="DQ694" s="10"/>
      <c r="DR694" s="10"/>
      <c r="DS694" s="10"/>
      <c r="DT694" s="10"/>
      <c r="DU694" s="10"/>
      <c r="DV694" s="10"/>
      <c r="DW694" s="10"/>
      <c r="DX694" s="10"/>
      <c r="DY694" s="10"/>
      <c r="DZ694" s="10"/>
      <c r="EA694" s="10"/>
      <c r="EB694" s="10"/>
      <c r="EC694" s="10"/>
      <c r="ED694" s="10"/>
      <c r="EE694" s="10"/>
      <c r="EF694" s="10"/>
      <c r="EG694" s="10"/>
      <c r="EH694" s="10"/>
      <c r="EI694" s="10"/>
      <c r="EJ694" s="10"/>
      <c r="EK694" s="10"/>
      <c r="EL694" s="10"/>
      <c r="EM694" s="10"/>
      <c r="EN694" s="10"/>
      <c r="EO694" s="10"/>
      <c r="EP694" s="10"/>
      <c r="EQ694" s="10"/>
    </row>
    <row r="695" spans="1:147" ht="18.75">
      <c r="B695" s="14"/>
      <c r="C695" s="32"/>
      <c r="D695" s="33"/>
      <c r="E695" s="33">
        <v>10123189</v>
      </c>
      <c r="G695" s="14" t="s">
        <v>42</v>
      </c>
      <c r="H695" s="14" t="s">
        <v>1196</v>
      </c>
      <c r="I695" s="14" t="s">
        <v>1193</v>
      </c>
      <c r="J695" s="134">
        <v>3382354</v>
      </c>
      <c r="M695" s="32">
        <v>78758</v>
      </c>
      <c r="N695" s="32">
        <v>13</v>
      </c>
      <c r="O695" s="53">
        <v>1.0900000000000001</v>
      </c>
      <c r="P695" s="59">
        <v>39517</v>
      </c>
      <c r="Q695" s="59">
        <v>39905</v>
      </c>
      <c r="R695" s="32" t="s">
        <v>4112</v>
      </c>
      <c r="S695" s="94" t="s">
        <v>790</v>
      </c>
      <c r="T695" s="32" t="s">
        <v>791</v>
      </c>
      <c r="U695" s="32" t="s">
        <v>178</v>
      </c>
      <c r="V695" s="32" t="s">
        <v>3923</v>
      </c>
      <c r="X695" s="43"/>
      <c r="Y695" s="8"/>
      <c r="Z695" s="43"/>
      <c r="AA695" s="8"/>
      <c r="AB695" s="6"/>
      <c r="AC695" s="8"/>
      <c r="AD695" s="8"/>
      <c r="AE695" s="8"/>
      <c r="AF695" s="36"/>
      <c r="AG695" s="8"/>
      <c r="AH695" s="6"/>
      <c r="AI695" s="10"/>
      <c r="AJ695" s="10"/>
      <c r="AK695" s="10"/>
      <c r="AL695" s="6"/>
      <c r="AM695" s="10"/>
      <c r="AN695" s="10"/>
      <c r="AO695" s="10"/>
      <c r="AP695" s="10"/>
      <c r="AQ695" s="10"/>
      <c r="AR695" s="10"/>
      <c r="AS695" s="10"/>
      <c r="AT695" s="10"/>
      <c r="AU695" s="10"/>
      <c r="AV695" s="10"/>
      <c r="AW695" s="10"/>
      <c r="AX695" s="10"/>
      <c r="AY695" s="10"/>
      <c r="AZ695" s="10"/>
      <c r="BA695" s="10"/>
      <c r="BB695" s="10"/>
      <c r="BC695" s="10"/>
      <c r="BD695" s="10"/>
      <c r="BE695" s="10"/>
      <c r="BF695" s="10"/>
      <c r="BG695" s="10"/>
      <c r="BH695" s="10"/>
      <c r="BI695" s="10"/>
      <c r="BJ695" s="10"/>
      <c r="BK695" s="10"/>
      <c r="BL695" s="10"/>
      <c r="BM695" s="10"/>
      <c r="BN695" s="10"/>
      <c r="BO695" s="10"/>
      <c r="BP695" s="10"/>
      <c r="BQ695" s="10"/>
      <c r="BR695" s="10"/>
      <c r="BS695" s="10"/>
      <c r="BT695" s="10"/>
      <c r="BU695" s="10"/>
      <c r="BV695" s="10"/>
      <c r="BW695" s="10"/>
      <c r="BX695" s="10"/>
      <c r="BY695" s="10"/>
      <c r="BZ695" s="10"/>
      <c r="CA695" s="10"/>
      <c r="CB695" s="10"/>
      <c r="CC695" s="10"/>
      <c r="CD695" s="10"/>
      <c r="CE695" s="10"/>
      <c r="CF695" s="10"/>
      <c r="CG695" s="10"/>
      <c r="CH695" s="10"/>
      <c r="CI695" s="10"/>
      <c r="CJ695" s="10"/>
      <c r="CK695" s="10"/>
      <c r="CL695" s="10"/>
      <c r="CM695" s="10"/>
      <c r="CN695" s="10"/>
      <c r="CO695" s="10"/>
      <c r="CP695" s="10"/>
      <c r="CQ695" s="10"/>
      <c r="CR695" s="10"/>
      <c r="CS695" s="10"/>
      <c r="CT695" s="10"/>
      <c r="CU695" s="10"/>
      <c r="CV695" s="10"/>
      <c r="CW695" s="10"/>
      <c r="CX695" s="10"/>
      <c r="CY695" s="10"/>
      <c r="CZ695" s="10"/>
      <c r="DA695" s="10"/>
      <c r="DB695" s="10"/>
      <c r="DC695" s="10"/>
      <c r="DD695" s="10"/>
      <c r="DE695" s="10"/>
      <c r="DF695" s="10"/>
      <c r="DG695" s="10"/>
      <c r="DH695" s="10"/>
      <c r="DI695" s="10"/>
      <c r="DJ695" s="10"/>
      <c r="DK695" s="10"/>
      <c r="DL695" s="10"/>
      <c r="DM695" s="10"/>
      <c r="DN695" s="10"/>
      <c r="DO695" s="10"/>
      <c r="DP695" s="10"/>
      <c r="DQ695" s="10"/>
      <c r="DR695" s="10"/>
      <c r="DS695" s="10"/>
      <c r="DT695" s="10"/>
      <c r="DU695" s="10"/>
      <c r="DV695" s="10"/>
      <c r="DW695" s="10"/>
      <c r="DX695" s="10"/>
      <c r="DY695" s="10"/>
      <c r="DZ695" s="10"/>
      <c r="EA695" s="10"/>
      <c r="EB695" s="10"/>
      <c r="EC695" s="10"/>
      <c r="ED695" s="10"/>
      <c r="EE695" s="10"/>
      <c r="EF695" s="10"/>
      <c r="EG695" s="10"/>
      <c r="EH695" s="10"/>
      <c r="EI695" s="10"/>
      <c r="EJ695" s="10"/>
      <c r="EK695" s="10"/>
      <c r="EL695" s="10"/>
      <c r="EM695" s="10"/>
      <c r="EN695" s="10"/>
      <c r="EO695" s="10"/>
      <c r="EP695" s="10"/>
      <c r="EQ695" s="10"/>
    </row>
    <row r="696" spans="1:147" ht="18.75">
      <c r="B696" s="14"/>
      <c r="C696" s="32"/>
      <c r="D696" s="33"/>
      <c r="E696" s="33" t="s">
        <v>1995</v>
      </c>
      <c r="F696" s="33"/>
      <c r="G696" s="14" t="s">
        <v>3029</v>
      </c>
      <c r="H696" s="33" t="s">
        <v>1996</v>
      </c>
      <c r="I696" s="33" t="s">
        <v>1551</v>
      </c>
      <c r="J696" s="32">
        <v>3194737</v>
      </c>
      <c r="K696" s="33" t="s">
        <v>3790</v>
      </c>
      <c r="L696" s="33">
        <v>3194737</v>
      </c>
      <c r="M696" s="32" t="s">
        <v>4077</v>
      </c>
      <c r="N696" s="32">
        <f>140+89</f>
        <v>229</v>
      </c>
      <c r="O696" s="53">
        <v>16.239999999999998</v>
      </c>
      <c r="P696" s="59">
        <v>39897</v>
      </c>
      <c r="Q696" s="59">
        <v>40724</v>
      </c>
      <c r="R696" s="32" t="s">
        <v>4365</v>
      </c>
      <c r="S696" s="32" t="s">
        <v>1552</v>
      </c>
      <c r="T696" s="32" t="s">
        <v>1553</v>
      </c>
      <c r="U696" s="134" t="s">
        <v>914</v>
      </c>
      <c r="V696" s="32" t="s">
        <v>1645</v>
      </c>
      <c r="X696" s="43"/>
      <c r="Y696" s="44"/>
      <c r="Z696" s="43"/>
      <c r="AA696" s="8"/>
      <c r="AB696" s="6"/>
      <c r="AC696" s="8"/>
      <c r="AD696" s="8"/>
      <c r="AE696" s="8"/>
      <c r="AF696" s="36"/>
      <c r="AG696" s="8"/>
      <c r="AH696" s="6"/>
      <c r="AI696" s="10"/>
      <c r="AJ696" s="10"/>
      <c r="AK696" s="10"/>
      <c r="AL696" s="6"/>
      <c r="AM696" s="10"/>
      <c r="AN696" s="10"/>
      <c r="AO696" s="10"/>
      <c r="AP696" s="10"/>
      <c r="AQ696" s="10"/>
      <c r="AR696" s="10"/>
      <c r="AS696" s="10"/>
      <c r="AT696" s="10"/>
      <c r="AU696" s="10"/>
      <c r="AV696" s="10"/>
      <c r="AW696" s="10"/>
      <c r="AX696" s="10"/>
      <c r="AY696" s="10"/>
      <c r="AZ696" s="10"/>
      <c r="BA696" s="10"/>
      <c r="BB696" s="10"/>
      <c r="BC696" s="10"/>
      <c r="BD696" s="10"/>
      <c r="BE696" s="10"/>
      <c r="BF696" s="10"/>
      <c r="BG696" s="10"/>
      <c r="BH696" s="10"/>
      <c r="BI696" s="10"/>
      <c r="BJ696" s="10"/>
      <c r="BK696" s="10"/>
      <c r="BL696" s="10"/>
      <c r="BM696" s="10"/>
      <c r="BN696" s="10"/>
      <c r="BO696" s="10"/>
      <c r="BP696" s="10"/>
      <c r="BQ696" s="10"/>
      <c r="BR696" s="10"/>
      <c r="BS696" s="10"/>
      <c r="BT696" s="10"/>
      <c r="BU696" s="10"/>
      <c r="BV696" s="10"/>
      <c r="BW696" s="10"/>
      <c r="BX696" s="10"/>
      <c r="BY696" s="10"/>
      <c r="BZ696" s="10"/>
      <c r="CA696" s="10"/>
      <c r="CB696" s="10"/>
      <c r="CC696" s="10"/>
      <c r="CD696" s="10"/>
      <c r="CE696" s="10"/>
      <c r="CF696" s="10"/>
      <c r="CG696" s="10"/>
      <c r="CH696" s="10"/>
      <c r="CI696" s="10"/>
      <c r="CJ696" s="10"/>
      <c r="CK696" s="10"/>
      <c r="CL696" s="10"/>
      <c r="CM696" s="10"/>
      <c r="CN696" s="10"/>
      <c r="CO696" s="10"/>
      <c r="CP696" s="10"/>
      <c r="CQ696" s="10"/>
      <c r="CR696" s="10"/>
      <c r="CS696" s="10"/>
      <c r="CT696" s="10"/>
      <c r="CU696" s="10"/>
      <c r="CV696" s="10"/>
      <c r="CW696" s="10"/>
      <c r="CX696" s="10"/>
      <c r="CY696" s="10"/>
      <c r="CZ696" s="10"/>
      <c r="DA696" s="10"/>
      <c r="DB696" s="10"/>
      <c r="DC696" s="10"/>
      <c r="DD696" s="10"/>
      <c r="DE696" s="10"/>
      <c r="DF696" s="10"/>
      <c r="DG696" s="10"/>
      <c r="DH696" s="10"/>
      <c r="DI696" s="10"/>
      <c r="DJ696" s="10"/>
      <c r="DK696" s="10"/>
      <c r="DL696" s="10"/>
      <c r="DM696" s="10"/>
      <c r="DN696" s="10"/>
      <c r="DO696" s="10"/>
      <c r="DP696" s="10"/>
      <c r="DQ696" s="10"/>
      <c r="DR696" s="10"/>
      <c r="DS696" s="10"/>
      <c r="DT696" s="10"/>
      <c r="DU696" s="10"/>
      <c r="DV696" s="10"/>
      <c r="DW696" s="10"/>
      <c r="DX696" s="10"/>
      <c r="DY696" s="10"/>
      <c r="DZ696" s="10"/>
      <c r="EA696" s="10"/>
      <c r="EB696" s="10"/>
      <c r="EC696" s="10"/>
      <c r="ED696" s="10"/>
      <c r="EE696" s="10"/>
      <c r="EF696" s="10"/>
      <c r="EG696" s="10"/>
      <c r="EH696" s="10"/>
      <c r="EI696" s="10"/>
      <c r="EJ696" s="10"/>
      <c r="EK696" s="10"/>
      <c r="EL696" s="10"/>
      <c r="EM696" s="10"/>
      <c r="EN696" s="10"/>
      <c r="EO696" s="10"/>
      <c r="EP696" s="10"/>
      <c r="EQ696" s="10"/>
    </row>
    <row r="697" spans="1:147" ht="18.75">
      <c r="B697" s="14"/>
      <c r="C697" s="32"/>
      <c r="D697" s="33"/>
      <c r="E697" s="132">
        <v>10619895</v>
      </c>
      <c r="F697" s="14"/>
      <c r="G697" s="133" t="s">
        <v>4004</v>
      </c>
      <c r="H697" s="133" t="s">
        <v>4002</v>
      </c>
      <c r="I697" s="133" t="s">
        <v>4003</v>
      </c>
      <c r="J697" s="134">
        <v>3511528</v>
      </c>
      <c r="K697" s="14"/>
      <c r="M697" s="134" t="s">
        <v>4109</v>
      </c>
      <c r="N697" s="32">
        <v>20</v>
      </c>
      <c r="O697" s="122">
        <v>0.88</v>
      </c>
      <c r="P697" s="135">
        <v>40736</v>
      </c>
      <c r="Q697" s="59">
        <v>41089</v>
      </c>
      <c r="R697" s="32" t="s">
        <v>4112</v>
      </c>
      <c r="S697" s="134" t="s">
        <v>2159</v>
      </c>
      <c r="T697" s="134" t="s">
        <v>4511</v>
      </c>
      <c r="U697" s="32" t="s">
        <v>178</v>
      </c>
      <c r="V697" s="32" t="s">
        <v>3140</v>
      </c>
      <c r="X697" s="43"/>
      <c r="Y697" s="44"/>
      <c r="Z697" s="43"/>
      <c r="AA697" s="8"/>
      <c r="AB697" s="6"/>
      <c r="AC697" s="8"/>
      <c r="AD697" s="8"/>
      <c r="AE697" s="8"/>
      <c r="AF697" s="36"/>
      <c r="AG697" s="8"/>
      <c r="AH697" s="6"/>
      <c r="AI697" s="10"/>
      <c r="AJ697" s="10"/>
      <c r="AK697" s="10"/>
      <c r="AL697" s="6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10"/>
      <c r="AX697" s="10"/>
      <c r="AY697" s="10"/>
      <c r="AZ697" s="10"/>
      <c r="BA697" s="10"/>
      <c r="BB697" s="10"/>
      <c r="BC697" s="10"/>
      <c r="BD697" s="10"/>
      <c r="BE697" s="10"/>
      <c r="BF697" s="10"/>
      <c r="BG697" s="10"/>
      <c r="BH697" s="10"/>
      <c r="BI697" s="10"/>
      <c r="BJ697" s="10"/>
      <c r="BK697" s="10"/>
      <c r="BL697" s="10"/>
      <c r="BM697" s="10"/>
      <c r="BN697" s="10"/>
      <c r="BO697" s="10"/>
      <c r="BP697" s="10"/>
      <c r="BQ697" s="10"/>
      <c r="BR697" s="10"/>
      <c r="BS697" s="10"/>
      <c r="BT697" s="10"/>
      <c r="BU697" s="10"/>
      <c r="BV697" s="10"/>
      <c r="BW697" s="10"/>
      <c r="BX697" s="10"/>
      <c r="BY697" s="10"/>
      <c r="BZ697" s="10"/>
      <c r="CA697" s="10"/>
      <c r="CB697" s="10"/>
      <c r="CC697" s="10"/>
      <c r="CD697" s="10"/>
      <c r="CE697" s="10"/>
      <c r="CF697" s="10"/>
      <c r="CG697" s="10"/>
      <c r="CH697" s="10"/>
      <c r="CI697" s="10"/>
      <c r="CJ697" s="10"/>
      <c r="CK697" s="10"/>
      <c r="CL697" s="10"/>
      <c r="CM697" s="10"/>
      <c r="CN697" s="10"/>
      <c r="CO697" s="10"/>
      <c r="CP697" s="10"/>
      <c r="CQ697" s="10"/>
      <c r="CR697" s="10"/>
      <c r="CS697" s="10"/>
      <c r="CT697" s="10"/>
      <c r="CU697" s="10"/>
      <c r="CV697" s="10"/>
      <c r="CW697" s="10"/>
      <c r="CX697" s="10"/>
      <c r="CY697" s="10"/>
      <c r="CZ697" s="10"/>
      <c r="DA697" s="10"/>
      <c r="DB697" s="10"/>
      <c r="DC697" s="10"/>
      <c r="DD697" s="10"/>
      <c r="DE697" s="10"/>
      <c r="DF697" s="10"/>
      <c r="DG697" s="10"/>
      <c r="DH697" s="10"/>
      <c r="DI697" s="10"/>
      <c r="DJ697" s="10"/>
      <c r="DK697" s="10"/>
      <c r="DL697" s="10"/>
      <c r="DM697" s="10"/>
      <c r="DN697" s="10"/>
      <c r="DO697" s="10"/>
      <c r="DP697" s="10"/>
      <c r="DQ697" s="10"/>
      <c r="DR697" s="10"/>
      <c r="DS697" s="10"/>
      <c r="DT697" s="10"/>
      <c r="DU697" s="10"/>
      <c r="DV697" s="10"/>
      <c r="DW697" s="10"/>
      <c r="DX697" s="10"/>
      <c r="DY697" s="10"/>
      <c r="DZ697" s="10"/>
      <c r="EA697" s="10"/>
      <c r="EB697" s="10"/>
      <c r="EC697" s="10"/>
      <c r="ED697" s="10"/>
      <c r="EE697" s="10"/>
      <c r="EF697" s="10"/>
      <c r="EG697" s="10"/>
      <c r="EH697" s="10"/>
      <c r="EI697" s="10"/>
      <c r="EJ697" s="10"/>
      <c r="EK697" s="10"/>
      <c r="EL697" s="10"/>
      <c r="EM697" s="10"/>
      <c r="EN697" s="10"/>
      <c r="EO697" s="10"/>
      <c r="EP697" s="10"/>
      <c r="EQ697" s="10"/>
    </row>
    <row r="698" spans="1:147" ht="18.75">
      <c r="B698" s="126"/>
      <c r="C698" s="32"/>
      <c r="D698" s="33"/>
      <c r="E698" s="132">
        <v>10787736</v>
      </c>
      <c r="F698" s="14"/>
      <c r="G698" s="133" t="s">
        <v>4465</v>
      </c>
      <c r="H698" s="133" t="s">
        <v>4694</v>
      </c>
      <c r="I698" s="133" t="s">
        <v>4466</v>
      </c>
      <c r="J698" s="134">
        <v>245052</v>
      </c>
      <c r="K698" s="133"/>
      <c r="M698" s="134" t="s">
        <v>4109</v>
      </c>
      <c r="N698" s="32">
        <v>6</v>
      </c>
      <c r="O698" s="136">
        <v>0.24199999999999999</v>
      </c>
      <c r="P698" s="135">
        <v>41086</v>
      </c>
      <c r="R698" s="32" t="s">
        <v>4258</v>
      </c>
      <c r="S698" s="134" t="s">
        <v>1893</v>
      </c>
      <c r="T698" s="134" t="s">
        <v>2143</v>
      </c>
      <c r="U698" s="32" t="s">
        <v>915</v>
      </c>
      <c r="V698" s="32" t="s">
        <v>4521</v>
      </c>
      <c r="X698" s="43"/>
      <c r="Y698" s="44"/>
      <c r="Z698" s="43"/>
      <c r="AA698" s="8"/>
      <c r="AB698" s="6"/>
      <c r="AC698" s="8"/>
      <c r="AD698" s="8"/>
      <c r="AE698" s="8"/>
      <c r="AF698" s="36"/>
      <c r="AG698" s="8"/>
      <c r="AH698" s="6"/>
      <c r="AI698" s="10"/>
      <c r="AJ698" s="10"/>
      <c r="AK698" s="10"/>
      <c r="AL698" s="6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0"/>
      <c r="AX698" s="10"/>
      <c r="AY698" s="10"/>
      <c r="AZ698" s="10"/>
      <c r="BA698" s="10"/>
      <c r="BB698" s="10"/>
      <c r="BC698" s="10"/>
      <c r="BD698" s="10"/>
      <c r="BE698" s="10"/>
      <c r="BF698" s="10"/>
      <c r="BG698" s="10"/>
      <c r="BH698" s="10"/>
      <c r="BI698" s="10"/>
      <c r="BJ698" s="10"/>
      <c r="BK698" s="10"/>
      <c r="BL698" s="10"/>
      <c r="BM698" s="10"/>
      <c r="BN698" s="10"/>
      <c r="BO698" s="10"/>
      <c r="BP698" s="10"/>
      <c r="BQ698" s="10"/>
      <c r="BR698" s="10"/>
      <c r="BS698" s="10"/>
      <c r="BT698" s="10"/>
      <c r="BU698" s="10"/>
      <c r="BV698" s="10"/>
      <c r="BW698" s="10"/>
      <c r="BX698" s="10"/>
      <c r="BY698" s="10"/>
      <c r="BZ698" s="10"/>
      <c r="CA698" s="10"/>
      <c r="CB698" s="10"/>
      <c r="CC698" s="10"/>
      <c r="CD698" s="10"/>
      <c r="CE698" s="10"/>
      <c r="CF698" s="10"/>
      <c r="CG698" s="10"/>
      <c r="CH698" s="10"/>
      <c r="CI698" s="10"/>
      <c r="CJ698" s="10"/>
      <c r="CK698" s="10"/>
      <c r="CL698" s="10"/>
      <c r="CM698" s="10"/>
      <c r="CN698" s="10"/>
      <c r="CO698" s="10"/>
      <c r="CP698" s="10"/>
      <c r="CQ698" s="10"/>
      <c r="CR698" s="10"/>
      <c r="CS698" s="10"/>
      <c r="CT698" s="10"/>
      <c r="CU698" s="10"/>
      <c r="CV698" s="10"/>
      <c r="CW698" s="10"/>
      <c r="CX698" s="10"/>
      <c r="CY698" s="10"/>
      <c r="CZ698" s="10"/>
      <c r="DA698" s="10"/>
      <c r="DB698" s="10"/>
      <c r="DC698" s="10"/>
      <c r="DD698" s="10"/>
      <c r="DE698" s="10"/>
      <c r="DF698" s="10"/>
      <c r="DG698" s="10"/>
      <c r="DH698" s="10"/>
      <c r="DI698" s="10"/>
      <c r="DJ698" s="10"/>
      <c r="DK698" s="10"/>
      <c r="DL698" s="10"/>
      <c r="DM698" s="10"/>
      <c r="DN698" s="10"/>
      <c r="DO698" s="10"/>
      <c r="DP698" s="10"/>
      <c r="DQ698" s="10"/>
      <c r="DR698" s="10"/>
      <c r="DS698" s="10"/>
      <c r="DT698" s="10"/>
      <c r="DU698" s="10"/>
      <c r="DV698" s="10"/>
      <c r="DW698" s="10"/>
      <c r="DX698" s="10"/>
      <c r="DY698" s="10"/>
      <c r="DZ698" s="10"/>
      <c r="EA698" s="10"/>
      <c r="EB698" s="10"/>
      <c r="EC698" s="10"/>
      <c r="ED698" s="10"/>
      <c r="EE698" s="10"/>
      <c r="EF698" s="10"/>
      <c r="EG698" s="10"/>
      <c r="EH698" s="10"/>
      <c r="EI698" s="10"/>
      <c r="EJ698" s="10"/>
      <c r="EK698" s="10"/>
      <c r="EL698" s="10"/>
      <c r="EM698" s="10"/>
      <c r="EN698" s="10"/>
      <c r="EO698" s="10"/>
      <c r="EP698" s="10"/>
      <c r="EQ698" s="10"/>
    </row>
    <row r="699" spans="1:147" ht="18.75">
      <c r="B699" s="14"/>
      <c r="C699" s="32"/>
      <c r="D699" s="33"/>
      <c r="E699" s="132">
        <v>10841852</v>
      </c>
      <c r="F699" s="14"/>
      <c r="G699" s="133" t="s">
        <v>4636</v>
      </c>
      <c r="H699" s="133" t="s">
        <v>4634</v>
      </c>
      <c r="I699" s="133" t="s">
        <v>4635</v>
      </c>
      <c r="J699" s="134">
        <v>3186005</v>
      </c>
      <c r="K699" s="14"/>
      <c r="M699" s="134" t="s">
        <v>3744</v>
      </c>
      <c r="N699" s="32">
        <v>351</v>
      </c>
      <c r="O699" s="136">
        <v>28.128</v>
      </c>
      <c r="P699" s="135">
        <v>41193</v>
      </c>
      <c r="R699" s="32" t="s">
        <v>1892</v>
      </c>
      <c r="S699" s="134" t="s">
        <v>4681</v>
      </c>
      <c r="T699" s="134" t="s">
        <v>4557</v>
      </c>
      <c r="U699" s="32" t="s">
        <v>915</v>
      </c>
      <c r="V699" s="32" t="s">
        <v>4713</v>
      </c>
      <c r="X699" s="43"/>
      <c r="Y699" s="44"/>
      <c r="Z699" s="43"/>
      <c r="AA699" s="8"/>
      <c r="AB699" s="6"/>
      <c r="AC699" s="8"/>
      <c r="AD699" s="8"/>
      <c r="AE699" s="8"/>
      <c r="AF699" s="36"/>
      <c r="AG699" s="8"/>
      <c r="AH699" s="6"/>
      <c r="AI699" s="10"/>
      <c r="AJ699" s="10"/>
      <c r="AK699" s="10"/>
      <c r="AL699" s="6"/>
      <c r="AM699" s="10"/>
      <c r="AN699" s="10"/>
      <c r="AO699" s="10"/>
      <c r="AP699" s="10"/>
      <c r="AQ699" s="10"/>
      <c r="AR699" s="10"/>
      <c r="AS699" s="10"/>
      <c r="AT699" s="10"/>
      <c r="AU699" s="10"/>
      <c r="AV699" s="10"/>
      <c r="AW699" s="10"/>
      <c r="AX699" s="10"/>
      <c r="AY699" s="10"/>
      <c r="AZ699" s="10"/>
      <c r="BA699" s="10"/>
      <c r="BB699" s="10"/>
      <c r="BC699" s="10"/>
      <c r="BD699" s="10"/>
      <c r="BE699" s="10"/>
      <c r="BF699" s="10"/>
      <c r="BG699" s="10"/>
      <c r="BH699" s="10"/>
      <c r="BI699" s="10"/>
      <c r="BJ699" s="10"/>
      <c r="BK699" s="10"/>
      <c r="BL699" s="10"/>
      <c r="BM699" s="10"/>
      <c r="BN699" s="10"/>
      <c r="BO699" s="10"/>
      <c r="BP699" s="10"/>
      <c r="BQ699" s="10"/>
      <c r="BR699" s="10"/>
      <c r="BS699" s="10"/>
      <c r="BT699" s="10"/>
      <c r="BU699" s="10"/>
      <c r="BV699" s="10"/>
      <c r="BW699" s="10"/>
      <c r="BX699" s="10"/>
      <c r="BY699" s="10"/>
      <c r="BZ699" s="10"/>
      <c r="CA699" s="10"/>
      <c r="CB699" s="10"/>
      <c r="CC699" s="10"/>
      <c r="CD699" s="10"/>
      <c r="CE699" s="10"/>
      <c r="CF699" s="10"/>
      <c r="CG699" s="10"/>
      <c r="CH699" s="10"/>
      <c r="CI699" s="10"/>
      <c r="CJ699" s="10"/>
      <c r="CK699" s="10"/>
      <c r="CL699" s="10"/>
      <c r="CM699" s="10"/>
      <c r="CN699" s="10"/>
      <c r="CO699" s="10"/>
      <c r="CP699" s="10"/>
      <c r="CQ699" s="10"/>
      <c r="CR699" s="10"/>
      <c r="CS699" s="10"/>
      <c r="CT699" s="10"/>
      <c r="CU699" s="10"/>
      <c r="CV699" s="10"/>
      <c r="CW699" s="10"/>
      <c r="CX699" s="10"/>
      <c r="CY699" s="10"/>
      <c r="CZ699" s="10"/>
      <c r="DA699" s="10"/>
      <c r="DB699" s="10"/>
      <c r="DC699" s="10"/>
      <c r="DD699" s="10"/>
      <c r="DE699" s="10"/>
      <c r="DF699" s="10"/>
      <c r="DG699" s="10"/>
      <c r="DH699" s="10"/>
      <c r="DI699" s="10"/>
      <c r="DJ699" s="10"/>
      <c r="DK699" s="10"/>
      <c r="DL699" s="10"/>
      <c r="DM699" s="10"/>
      <c r="DN699" s="10"/>
      <c r="DO699" s="10"/>
      <c r="DP699" s="10"/>
      <c r="DQ699" s="10"/>
      <c r="DR699" s="10"/>
      <c r="DS699" s="10"/>
      <c r="DT699" s="10"/>
      <c r="DU699" s="10"/>
      <c r="DV699" s="10"/>
      <c r="DW699" s="10"/>
      <c r="DX699" s="10"/>
      <c r="DY699" s="10"/>
      <c r="DZ699" s="10"/>
      <c r="EA699" s="10"/>
      <c r="EB699" s="10"/>
      <c r="EC699" s="10"/>
      <c r="ED699" s="10"/>
      <c r="EE699" s="10"/>
      <c r="EF699" s="10"/>
      <c r="EG699" s="10"/>
      <c r="EH699" s="10"/>
      <c r="EI699" s="10"/>
      <c r="EJ699" s="10"/>
      <c r="EK699" s="10"/>
      <c r="EL699" s="10"/>
      <c r="EM699" s="10"/>
      <c r="EN699" s="10"/>
      <c r="EO699" s="10"/>
      <c r="EP699" s="10"/>
      <c r="EQ699" s="10"/>
    </row>
    <row r="700" spans="1:147" ht="18.75">
      <c r="B700" s="14"/>
      <c r="C700" s="32"/>
      <c r="D700" s="33"/>
      <c r="E700" s="33">
        <v>10505718</v>
      </c>
      <c r="F700" s="33"/>
      <c r="G700" s="14" t="s">
        <v>3930</v>
      </c>
      <c r="H700" s="33" t="s">
        <v>3931</v>
      </c>
      <c r="I700" s="33" t="s">
        <v>3929</v>
      </c>
      <c r="J700" s="32">
        <v>235640</v>
      </c>
      <c r="K700" s="33"/>
      <c r="L700" s="33"/>
      <c r="M700" s="32">
        <v>78751</v>
      </c>
      <c r="N700" s="32">
        <v>23</v>
      </c>
      <c r="O700" s="53">
        <v>0.59</v>
      </c>
      <c r="P700" s="59">
        <v>40471</v>
      </c>
      <c r="Q700" s="59">
        <v>40585</v>
      </c>
      <c r="R700" s="32" t="s">
        <v>3755</v>
      </c>
      <c r="S700" s="32" t="s">
        <v>3932</v>
      </c>
      <c r="T700" s="32" t="s">
        <v>1717</v>
      </c>
      <c r="U700" s="32" t="s">
        <v>3338</v>
      </c>
      <c r="V700" s="32" t="s">
        <v>2581</v>
      </c>
      <c r="X700" s="43"/>
      <c r="Y700" s="44"/>
      <c r="Z700" s="43"/>
      <c r="AA700" s="8"/>
      <c r="AB700" s="6"/>
      <c r="AC700" s="8"/>
      <c r="AD700" s="8"/>
      <c r="AE700" s="8"/>
      <c r="AF700" s="36"/>
      <c r="AG700" s="8"/>
      <c r="AH700" s="6"/>
      <c r="AI700" s="10"/>
      <c r="AJ700" s="10"/>
      <c r="AK700" s="10"/>
      <c r="AL700" s="6"/>
      <c r="AM700" s="10"/>
      <c r="AN700" s="10"/>
      <c r="AO700" s="10"/>
      <c r="AP700" s="10"/>
      <c r="AQ700" s="10"/>
      <c r="AR700" s="10"/>
      <c r="AS700" s="10"/>
      <c r="AT700" s="10"/>
      <c r="AU700" s="10"/>
      <c r="AV700" s="10"/>
      <c r="AW700" s="10"/>
      <c r="AX700" s="10"/>
      <c r="AY700" s="10"/>
      <c r="AZ700" s="10"/>
      <c r="BA700" s="10"/>
      <c r="BB700" s="10"/>
      <c r="BC700" s="10"/>
      <c r="BD700" s="10"/>
      <c r="BE700" s="10"/>
      <c r="BF700" s="10"/>
      <c r="BG700" s="10"/>
      <c r="BH700" s="10"/>
      <c r="BI700" s="10"/>
      <c r="BJ700" s="10"/>
      <c r="BK700" s="10"/>
      <c r="BL700" s="10"/>
      <c r="BM700" s="10"/>
      <c r="BN700" s="10"/>
      <c r="BO700" s="10"/>
      <c r="BP700" s="10"/>
      <c r="BQ700" s="10"/>
      <c r="BR700" s="10"/>
      <c r="BS700" s="10"/>
      <c r="BT700" s="10"/>
      <c r="BU700" s="10"/>
      <c r="BV700" s="10"/>
      <c r="BW700" s="10"/>
      <c r="BX700" s="10"/>
      <c r="BY700" s="10"/>
      <c r="BZ700" s="10"/>
      <c r="CA700" s="10"/>
      <c r="CB700" s="10"/>
      <c r="CC700" s="10"/>
      <c r="CD700" s="10"/>
      <c r="CE700" s="10"/>
      <c r="CF700" s="10"/>
      <c r="CG700" s="10"/>
      <c r="CH700" s="10"/>
      <c r="CI700" s="10"/>
      <c r="CJ700" s="10"/>
      <c r="CK700" s="10"/>
      <c r="CL700" s="10"/>
      <c r="CM700" s="10"/>
      <c r="CN700" s="10"/>
      <c r="CO700" s="10"/>
      <c r="CP700" s="10"/>
      <c r="CQ700" s="10"/>
      <c r="CR700" s="10"/>
      <c r="CS700" s="10"/>
      <c r="CT700" s="10"/>
      <c r="CU700" s="10"/>
      <c r="CV700" s="10"/>
      <c r="CW700" s="10"/>
      <c r="CX700" s="10"/>
      <c r="CY700" s="10"/>
      <c r="CZ700" s="10"/>
      <c r="DA700" s="10"/>
      <c r="DB700" s="10"/>
      <c r="DC700" s="10"/>
      <c r="DD700" s="10"/>
      <c r="DE700" s="10"/>
      <c r="DF700" s="10"/>
      <c r="DG700" s="10"/>
      <c r="DH700" s="10"/>
      <c r="DI700" s="10"/>
      <c r="DJ700" s="10"/>
      <c r="DK700" s="10"/>
      <c r="DL700" s="10"/>
      <c r="DM700" s="10"/>
      <c r="DN700" s="10"/>
      <c r="DO700" s="10"/>
      <c r="DP700" s="10"/>
      <c r="DQ700" s="10"/>
      <c r="DR700" s="10"/>
      <c r="DS700" s="10"/>
      <c r="DT700" s="10"/>
      <c r="DU700" s="10"/>
      <c r="DV700" s="10"/>
      <c r="DW700" s="10"/>
      <c r="DX700" s="10"/>
      <c r="DY700" s="10"/>
      <c r="DZ700" s="10"/>
      <c r="EA700" s="10"/>
      <c r="EB700" s="10"/>
      <c r="EC700" s="10"/>
      <c r="ED700" s="10"/>
      <c r="EE700" s="10"/>
      <c r="EF700" s="10"/>
      <c r="EG700" s="10"/>
      <c r="EH700" s="10"/>
      <c r="EI700" s="10"/>
      <c r="EJ700" s="10"/>
      <c r="EK700" s="10"/>
      <c r="EL700" s="10"/>
      <c r="EM700" s="10"/>
      <c r="EN700" s="10"/>
      <c r="EO700" s="10"/>
      <c r="EP700" s="10"/>
      <c r="EQ700" s="10"/>
    </row>
    <row r="701" spans="1:147" ht="18.75">
      <c r="B701" s="14"/>
      <c r="C701" s="32"/>
      <c r="D701" s="33"/>
      <c r="E701" s="60">
        <v>295489</v>
      </c>
      <c r="G701" s="56" t="s">
        <v>1921</v>
      </c>
      <c r="H701" s="57" t="s">
        <v>500</v>
      </c>
      <c r="I701" s="56" t="s">
        <v>1922</v>
      </c>
      <c r="J701" s="93">
        <v>247301</v>
      </c>
      <c r="K701" s="93"/>
      <c r="L701" s="56" t="s">
        <v>1922</v>
      </c>
      <c r="M701" s="93">
        <v>78705</v>
      </c>
      <c r="N701" s="93">
        <v>98</v>
      </c>
      <c r="O701" s="100">
        <v>0.68879999999999997</v>
      </c>
      <c r="P701" s="59">
        <v>38840</v>
      </c>
      <c r="Q701" s="59">
        <v>38965</v>
      </c>
      <c r="R701" s="32" t="s">
        <v>2033</v>
      </c>
      <c r="S701" s="94" t="s">
        <v>2562</v>
      </c>
      <c r="T701" s="94" t="s">
        <v>1398</v>
      </c>
      <c r="U701" s="32" t="s">
        <v>3338</v>
      </c>
      <c r="V701" s="32" t="s">
        <v>1829</v>
      </c>
      <c r="X701" s="43"/>
      <c r="Y701" s="44"/>
      <c r="Z701" s="43"/>
      <c r="AA701" s="8"/>
      <c r="AB701" s="6"/>
      <c r="AC701" s="8"/>
      <c r="AD701" s="8"/>
      <c r="AE701" s="8"/>
      <c r="AF701" s="36"/>
      <c r="AG701" s="8"/>
      <c r="AH701" s="6"/>
      <c r="AI701" s="10"/>
      <c r="AJ701" s="10"/>
      <c r="AK701" s="10"/>
      <c r="AL701" s="6"/>
      <c r="AM701" s="10"/>
      <c r="AN701" s="10"/>
      <c r="AO701" s="10"/>
      <c r="AP701" s="10"/>
      <c r="AQ701" s="10"/>
      <c r="AR701" s="10"/>
      <c r="AS701" s="10"/>
      <c r="AT701" s="10"/>
      <c r="AU701" s="10"/>
      <c r="AV701" s="10"/>
      <c r="AW701" s="10"/>
      <c r="AX701" s="10"/>
      <c r="AY701" s="10"/>
      <c r="AZ701" s="10"/>
      <c r="BA701" s="10"/>
      <c r="BB701" s="10"/>
      <c r="BC701" s="10"/>
      <c r="BD701" s="10"/>
      <c r="BE701" s="10"/>
      <c r="BF701" s="10"/>
      <c r="BG701" s="10"/>
      <c r="BH701" s="10"/>
      <c r="BI701" s="10"/>
      <c r="BJ701" s="10"/>
      <c r="BK701" s="10"/>
      <c r="BL701" s="10"/>
      <c r="BM701" s="10"/>
      <c r="BN701" s="10"/>
      <c r="BO701" s="10"/>
      <c r="BP701" s="10"/>
      <c r="BQ701" s="10"/>
      <c r="BR701" s="10"/>
      <c r="BS701" s="10"/>
      <c r="BT701" s="10"/>
      <c r="BU701" s="10"/>
      <c r="BV701" s="10"/>
      <c r="BW701" s="10"/>
      <c r="BX701" s="10"/>
      <c r="BY701" s="10"/>
      <c r="BZ701" s="10"/>
      <c r="CA701" s="10"/>
      <c r="CB701" s="10"/>
      <c r="CC701" s="10"/>
      <c r="CD701" s="10"/>
      <c r="CE701" s="10"/>
      <c r="CF701" s="10"/>
      <c r="CG701" s="10"/>
      <c r="CH701" s="10"/>
      <c r="CI701" s="10"/>
      <c r="CJ701" s="10"/>
      <c r="CK701" s="10"/>
      <c r="CL701" s="10"/>
      <c r="CM701" s="10"/>
      <c r="CN701" s="10"/>
      <c r="CO701" s="10"/>
      <c r="CP701" s="10"/>
      <c r="CQ701" s="10"/>
      <c r="CR701" s="10"/>
      <c r="CS701" s="10"/>
      <c r="CT701" s="10"/>
      <c r="CU701" s="10"/>
      <c r="CV701" s="10"/>
      <c r="CW701" s="10"/>
      <c r="CX701" s="10"/>
      <c r="CY701" s="10"/>
      <c r="CZ701" s="10"/>
      <c r="DA701" s="10"/>
      <c r="DB701" s="10"/>
      <c r="DC701" s="10"/>
      <c r="DD701" s="10"/>
      <c r="DE701" s="10"/>
      <c r="DF701" s="10"/>
      <c r="DG701" s="10"/>
      <c r="DH701" s="10"/>
      <c r="DI701" s="10"/>
      <c r="DJ701" s="10"/>
      <c r="DK701" s="10"/>
      <c r="DL701" s="10"/>
      <c r="DM701" s="10"/>
      <c r="DN701" s="10"/>
      <c r="DO701" s="10"/>
      <c r="DP701" s="10"/>
      <c r="DQ701" s="10"/>
      <c r="DR701" s="10"/>
      <c r="DS701" s="10"/>
      <c r="DT701" s="10"/>
      <c r="DU701" s="10"/>
      <c r="DV701" s="10"/>
      <c r="DW701" s="10"/>
      <c r="DX701" s="10"/>
      <c r="DY701" s="10"/>
      <c r="DZ701" s="10"/>
      <c r="EA701" s="10"/>
      <c r="EB701" s="10"/>
      <c r="EC701" s="10"/>
      <c r="ED701" s="10"/>
      <c r="EE701" s="10"/>
      <c r="EF701" s="10"/>
      <c r="EG701" s="10"/>
      <c r="EH701" s="10"/>
      <c r="EI701" s="10"/>
      <c r="EJ701" s="10"/>
      <c r="EK701" s="10"/>
      <c r="EL701" s="10"/>
      <c r="EM701" s="10"/>
      <c r="EN701" s="10"/>
      <c r="EO701" s="10"/>
      <c r="EP701" s="10"/>
      <c r="EQ701" s="10"/>
    </row>
    <row r="702" spans="1:147" ht="18.75">
      <c r="B702" s="33"/>
      <c r="C702" s="32"/>
      <c r="E702" s="60">
        <v>253555</v>
      </c>
      <c r="G702" s="56" t="s">
        <v>3365</v>
      </c>
      <c r="H702" s="56" t="s">
        <v>4049</v>
      </c>
      <c r="I702" s="14" t="s">
        <v>1954</v>
      </c>
      <c r="J702" s="32">
        <v>589670</v>
      </c>
      <c r="L702" s="56" t="s">
        <v>3366</v>
      </c>
      <c r="M702" s="32">
        <v>78705</v>
      </c>
      <c r="N702" s="93">
        <v>74</v>
      </c>
      <c r="O702" s="100">
        <v>0.47600000000000003</v>
      </c>
      <c r="P702" s="59">
        <v>38474</v>
      </c>
      <c r="Q702" s="59">
        <v>38637</v>
      </c>
      <c r="R702" s="32" t="s">
        <v>2033</v>
      </c>
      <c r="S702" s="32" t="s">
        <v>4287</v>
      </c>
      <c r="T702" s="94" t="s">
        <v>1398</v>
      </c>
      <c r="U702" s="32" t="s">
        <v>3338</v>
      </c>
      <c r="V702" s="32" t="s">
        <v>3050</v>
      </c>
      <c r="X702" s="43"/>
      <c r="Y702" s="44"/>
      <c r="Z702" s="43"/>
      <c r="AA702" s="8"/>
      <c r="AB702" s="6"/>
      <c r="AC702" s="8"/>
      <c r="AD702" s="8"/>
      <c r="AE702" s="8"/>
      <c r="AF702" s="36"/>
      <c r="AG702" s="8"/>
      <c r="AH702" s="6"/>
      <c r="AI702" s="10"/>
      <c r="AJ702" s="10"/>
      <c r="AK702" s="10"/>
      <c r="AL702" s="6"/>
      <c r="AM702" s="10"/>
      <c r="AN702" s="10"/>
      <c r="AO702" s="10"/>
      <c r="AP702" s="10"/>
      <c r="AQ702" s="10"/>
      <c r="AR702" s="10"/>
      <c r="AS702" s="10"/>
      <c r="AT702" s="10"/>
      <c r="AU702" s="10"/>
      <c r="AV702" s="10"/>
      <c r="AW702" s="10"/>
      <c r="AX702" s="10"/>
      <c r="AY702" s="10"/>
      <c r="AZ702" s="10"/>
      <c r="BA702" s="10"/>
      <c r="BB702" s="10"/>
      <c r="BC702" s="10"/>
      <c r="BD702" s="10"/>
      <c r="BE702" s="10"/>
      <c r="BF702" s="10"/>
      <c r="BG702" s="10"/>
      <c r="BH702" s="10"/>
      <c r="BI702" s="10"/>
      <c r="BJ702" s="10"/>
      <c r="BK702" s="10"/>
      <c r="BL702" s="10"/>
      <c r="BM702" s="10"/>
      <c r="BN702" s="10"/>
      <c r="BO702" s="10"/>
      <c r="BP702" s="10"/>
      <c r="BQ702" s="10"/>
      <c r="BR702" s="10"/>
      <c r="BS702" s="10"/>
      <c r="BT702" s="10"/>
      <c r="BU702" s="10"/>
      <c r="BV702" s="10"/>
      <c r="BW702" s="10"/>
      <c r="BX702" s="10"/>
      <c r="BY702" s="10"/>
      <c r="BZ702" s="10"/>
      <c r="CA702" s="10"/>
      <c r="CB702" s="10"/>
      <c r="CC702" s="10"/>
      <c r="CD702" s="10"/>
      <c r="CE702" s="10"/>
      <c r="CF702" s="10"/>
      <c r="CG702" s="10"/>
      <c r="CH702" s="10"/>
      <c r="CI702" s="10"/>
      <c r="CJ702" s="10"/>
      <c r="CK702" s="10"/>
      <c r="CL702" s="10"/>
      <c r="CM702" s="10"/>
      <c r="CN702" s="10"/>
      <c r="CO702" s="10"/>
      <c r="CP702" s="10"/>
      <c r="CQ702" s="10"/>
      <c r="CR702" s="10"/>
      <c r="CS702" s="10"/>
      <c r="CT702" s="10"/>
      <c r="CU702" s="10"/>
      <c r="CV702" s="10"/>
      <c r="CW702" s="10"/>
      <c r="CX702" s="10"/>
      <c r="CY702" s="10"/>
      <c r="CZ702" s="10"/>
      <c r="DA702" s="10"/>
      <c r="DB702" s="10"/>
      <c r="DC702" s="10"/>
      <c r="DD702" s="10"/>
      <c r="DE702" s="10"/>
      <c r="DF702" s="10"/>
      <c r="DG702" s="10"/>
      <c r="DH702" s="10"/>
      <c r="DI702" s="10"/>
      <c r="DJ702" s="10"/>
      <c r="DK702" s="10"/>
      <c r="DL702" s="10"/>
      <c r="DM702" s="10"/>
      <c r="DN702" s="10"/>
      <c r="DO702" s="10"/>
      <c r="DP702" s="10"/>
      <c r="DQ702" s="10"/>
      <c r="DR702" s="10"/>
      <c r="DS702" s="10"/>
      <c r="DT702" s="10"/>
      <c r="DU702" s="10"/>
      <c r="DV702" s="10"/>
      <c r="DW702" s="10"/>
      <c r="DX702" s="10"/>
      <c r="DY702" s="10"/>
      <c r="DZ702" s="10"/>
      <c r="EA702" s="10"/>
      <c r="EB702" s="10"/>
      <c r="EC702" s="10"/>
      <c r="ED702" s="10"/>
      <c r="EE702" s="10"/>
      <c r="EF702" s="10"/>
      <c r="EG702" s="10"/>
      <c r="EH702" s="10"/>
      <c r="EI702" s="10"/>
      <c r="EJ702" s="10"/>
      <c r="EK702" s="10"/>
      <c r="EL702" s="10"/>
      <c r="EM702" s="10"/>
      <c r="EN702" s="10"/>
      <c r="EO702" s="10"/>
      <c r="EP702" s="10"/>
      <c r="EQ702" s="10"/>
    </row>
    <row r="703" spans="1:147" ht="18.75">
      <c r="B703" s="14"/>
      <c r="C703" s="32"/>
      <c r="D703" s="33"/>
      <c r="E703" s="132">
        <v>10621566</v>
      </c>
      <c r="F703" s="14"/>
      <c r="G703" s="133" t="s">
        <v>3984</v>
      </c>
      <c r="H703" s="133" t="s">
        <v>2149</v>
      </c>
      <c r="I703" s="133" t="s">
        <v>3983</v>
      </c>
      <c r="J703" s="134">
        <v>3047292</v>
      </c>
      <c r="K703" s="14"/>
      <c r="M703" s="134" t="s">
        <v>3679</v>
      </c>
      <c r="N703" s="32">
        <v>392</v>
      </c>
      <c r="O703" s="122">
        <v>18.04</v>
      </c>
      <c r="P703" s="135">
        <v>40739</v>
      </c>
      <c r="Q703" s="14"/>
      <c r="R703" s="32" t="s">
        <v>4112</v>
      </c>
      <c r="S703" s="134" t="s">
        <v>2150</v>
      </c>
      <c r="T703" s="134" t="s">
        <v>2249</v>
      </c>
      <c r="U703" s="134" t="s">
        <v>562</v>
      </c>
      <c r="V703" s="32" t="s">
        <v>3140</v>
      </c>
      <c r="X703" s="43"/>
      <c r="Y703" s="44"/>
      <c r="Z703" s="43"/>
      <c r="AA703" s="8"/>
      <c r="AB703" s="6"/>
      <c r="AC703" s="8"/>
      <c r="AD703" s="8"/>
      <c r="AE703" s="8"/>
      <c r="AF703" s="36"/>
      <c r="AG703" s="8"/>
      <c r="AH703" s="6"/>
      <c r="AI703" s="10"/>
      <c r="AJ703" s="10"/>
      <c r="AK703" s="10"/>
      <c r="AL703" s="6"/>
      <c r="AM703" s="10"/>
      <c r="AN703" s="10"/>
      <c r="AO703" s="10"/>
      <c r="AP703" s="10"/>
      <c r="AQ703" s="10"/>
      <c r="AR703" s="10"/>
      <c r="AS703" s="10"/>
      <c r="AT703" s="10"/>
      <c r="AU703" s="10"/>
      <c r="AV703" s="10"/>
      <c r="AW703" s="10"/>
      <c r="AX703" s="10"/>
      <c r="AY703" s="10"/>
      <c r="AZ703" s="10"/>
      <c r="BA703" s="10"/>
      <c r="BB703" s="10"/>
      <c r="BC703" s="10"/>
      <c r="BD703" s="10"/>
      <c r="BE703" s="10"/>
      <c r="BF703" s="10"/>
      <c r="BG703" s="10"/>
      <c r="BH703" s="10"/>
      <c r="BI703" s="10"/>
      <c r="BJ703" s="10"/>
      <c r="BK703" s="10"/>
      <c r="BL703" s="10"/>
      <c r="BM703" s="10"/>
      <c r="BN703" s="10"/>
      <c r="BO703" s="10"/>
      <c r="BP703" s="10"/>
      <c r="BQ703" s="10"/>
      <c r="BR703" s="10"/>
      <c r="BS703" s="10"/>
      <c r="BT703" s="10"/>
      <c r="BU703" s="10"/>
      <c r="BV703" s="10"/>
      <c r="BW703" s="10"/>
      <c r="BX703" s="10"/>
      <c r="BY703" s="10"/>
      <c r="BZ703" s="10"/>
      <c r="CA703" s="10"/>
      <c r="CB703" s="10"/>
      <c r="CC703" s="10"/>
      <c r="CD703" s="10"/>
      <c r="CE703" s="10"/>
      <c r="CF703" s="10"/>
      <c r="CG703" s="10"/>
      <c r="CH703" s="10"/>
      <c r="CI703" s="10"/>
      <c r="CJ703" s="10"/>
      <c r="CK703" s="10"/>
      <c r="CL703" s="10"/>
      <c r="CM703" s="10"/>
      <c r="CN703" s="10"/>
      <c r="CO703" s="10"/>
      <c r="CP703" s="10"/>
      <c r="CQ703" s="10"/>
      <c r="CR703" s="10"/>
      <c r="CS703" s="10"/>
      <c r="CT703" s="10"/>
      <c r="CU703" s="10"/>
      <c r="CV703" s="10"/>
      <c r="CW703" s="10"/>
      <c r="CX703" s="10"/>
      <c r="CY703" s="10"/>
      <c r="CZ703" s="10"/>
      <c r="DA703" s="10"/>
      <c r="DB703" s="10"/>
      <c r="DC703" s="10"/>
      <c r="DD703" s="10"/>
      <c r="DE703" s="10"/>
      <c r="DF703" s="10"/>
      <c r="DG703" s="10"/>
      <c r="DH703" s="10"/>
      <c r="DI703" s="10"/>
      <c r="DJ703" s="10"/>
      <c r="DK703" s="10"/>
      <c r="DL703" s="10"/>
      <c r="DM703" s="10"/>
      <c r="DN703" s="10"/>
      <c r="DO703" s="10"/>
      <c r="DP703" s="10"/>
      <c r="DQ703" s="10"/>
      <c r="DR703" s="10"/>
      <c r="DS703" s="10"/>
      <c r="DT703" s="10"/>
      <c r="DU703" s="10"/>
      <c r="DV703" s="10"/>
      <c r="DW703" s="10"/>
      <c r="DX703" s="10"/>
      <c r="DY703" s="10"/>
      <c r="DZ703" s="10"/>
      <c r="EA703" s="10"/>
      <c r="EB703" s="10"/>
      <c r="EC703" s="10"/>
      <c r="ED703" s="10"/>
      <c r="EE703" s="10"/>
      <c r="EF703" s="10"/>
      <c r="EG703" s="10"/>
      <c r="EH703" s="10"/>
      <c r="EI703" s="10"/>
      <c r="EJ703" s="10"/>
      <c r="EK703" s="10"/>
      <c r="EL703" s="10"/>
      <c r="EM703" s="10"/>
      <c r="EN703" s="10"/>
      <c r="EO703" s="10"/>
      <c r="EP703" s="10"/>
      <c r="EQ703" s="10"/>
    </row>
    <row r="704" spans="1:147" ht="18.75">
      <c r="A704" s="138"/>
      <c r="B704"/>
      <c r="D704" s="137"/>
      <c r="E704" s="132">
        <v>10837491</v>
      </c>
      <c r="F704" s="133"/>
      <c r="G704" s="133" t="s">
        <v>4574</v>
      </c>
      <c r="H704" s="133" t="s">
        <v>4577</v>
      </c>
      <c r="I704" s="133" t="s">
        <v>3983</v>
      </c>
      <c r="J704" s="134">
        <v>3047292</v>
      </c>
      <c r="K704" s="133"/>
      <c r="M704" s="134" t="s">
        <v>3679</v>
      </c>
      <c r="N704" s="32">
        <v>392</v>
      </c>
      <c r="O704" s="145">
        <v>17.850000000000001</v>
      </c>
      <c r="P704" s="135">
        <v>41184</v>
      </c>
      <c r="Q704" s="133"/>
      <c r="R704" s="32" t="s">
        <v>263</v>
      </c>
      <c r="S704" s="134" t="s">
        <v>2269</v>
      </c>
      <c r="T704" s="134" t="s">
        <v>2249</v>
      </c>
      <c r="U704" s="32" t="s">
        <v>915</v>
      </c>
      <c r="V704" s="32" t="s">
        <v>4582</v>
      </c>
      <c r="X704" s="43"/>
      <c r="Y704" s="44"/>
      <c r="Z704" s="6"/>
      <c r="AA704" s="8"/>
      <c r="AB704" s="6"/>
      <c r="AC704" s="8"/>
      <c r="AD704" s="8"/>
      <c r="AE704" s="8"/>
      <c r="AF704" s="36"/>
      <c r="AG704" s="8"/>
      <c r="AH704" s="6"/>
      <c r="AI704" s="10"/>
      <c r="AJ704" s="10"/>
      <c r="AK704" s="10"/>
      <c r="AL704" s="6"/>
      <c r="AM704" s="10"/>
      <c r="AN704" s="10"/>
      <c r="AO704" s="10"/>
      <c r="AP704" s="10"/>
      <c r="AQ704" s="10"/>
      <c r="AR704" s="10"/>
      <c r="AS704" s="10"/>
      <c r="AT704" s="10"/>
      <c r="AU704" s="10"/>
      <c r="AV704" s="10"/>
      <c r="AW704" s="10"/>
      <c r="AX704" s="10"/>
      <c r="AY704" s="10"/>
      <c r="AZ704" s="10"/>
      <c r="BA704" s="10"/>
      <c r="BB704" s="10"/>
      <c r="BC704" s="10"/>
      <c r="BD704" s="10"/>
      <c r="BE704" s="10"/>
      <c r="BF704" s="10"/>
      <c r="BG704" s="10"/>
      <c r="BH704" s="10"/>
      <c r="BI704" s="10"/>
      <c r="BJ704" s="10"/>
      <c r="BK704" s="10"/>
      <c r="BL704" s="10"/>
      <c r="BM704" s="10"/>
      <c r="BN704" s="10"/>
      <c r="BO704" s="10"/>
      <c r="BP704" s="10"/>
      <c r="BQ704" s="10"/>
      <c r="BR704" s="10"/>
      <c r="BS704" s="10"/>
      <c r="BT704" s="10"/>
      <c r="BU704" s="10"/>
      <c r="BV704" s="10"/>
      <c r="BW704" s="10"/>
      <c r="BX704" s="10"/>
      <c r="BY704" s="10"/>
      <c r="BZ704" s="10"/>
      <c r="CA704" s="10"/>
      <c r="CB704" s="10"/>
      <c r="CC704" s="10"/>
      <c r="CD704" s="10"/>
      <c r="CE704" s="10"/>
      <c r="CF704" s="10"/>
      <c r="CG704" s="10"/>
      <c r="CH704" s="10"/>
      <c r="CI704" s="10"/>
      <c r="CJ704" s="10"/>
      <c r="CK704" s="10"/>
      <c r="CL704" s="10"/>
      <c r="CM704" s="10"/>
      <c r="CN704" s="10"/>
      <c r="CO704" s="10"/>
      <c r="CP704" s="10"/>
      <c r="CQ704" s="10"/>
      <c r="CR704" s="10"/>
      <c r="CS704" s="10"/>
      <c r="CT704" s="10"/>
      <c r="CU704" s="10"/>
      <c r="CV704" s="10"/>
      <c r="CW704" s="10"/>
      <c r="CX704" s="10"/>
      <c r="CY704" s="10"/>
      <c r="CZ704" s="10"/>
      <c r="DA704" s="10"/>
      <c r="DB704" s="10"/>
      <c r="DC704" s="10"/>
      <c r="DD704" s="10"/>
      <c r="DE704" s="10"/>
      <c r="DF704" s="10"/>
      <c r="DG704" s="10"/>
      <c r="DH704" s="10"/>
      <c r="DI704" s="10"/>
      <c r="DJ704" s="10"/>
      <c r="DK704" s="10"/>
      <c r="DL704" s="10"/>
      <c r="DM704" s="10"/>
      <c r="DN704" s="10"/>
      <c r="DO704" s="10"/>
      <c r="DP704" s="10"/>
      <c r="DQ704" s="10"/>
      <c r="DR704" s="10"/>
      <c r="DS704" s="10"/>
      <c r="DT704" s="10"/>
      <c r="DU704" s="10"/>
      <c r="DV704" s="10"/>
      <c r="DW704" s="10"/>
      <c r="DX704" s="10"/>
      <c r="DY704" s="10"/>
      <c r="DZ704" s="10"/>
      <c r="EA704" s="10"/>
      <c r="EB704" s="10"/>
      <c r="EC704" s="10"/>
      <c r="ED704" s="10"/>
      <c r="EE704" s="10"/>
      <c r="EF704" s="10"/>
      <c r="EG704" s="10"/>
      <c r="EH704" s="10"/>
      <c r="EI704" s="10"/>
      <c r="EJ704" s="10"/>
      <c r="EK704" s="10"/>
      <c r="EL704" s="10"/>
      <c r="EM704" s="10"/>
      <c r="EN704" s="10"/>
      <c r="EO704" s="10"/>
      <c r="EP704" s="10"/>
      <c r="EQ704" s="10"/>
    </row>
    <row r="705" spans="2:147" ht="18.75">
      <c r="B705" s="14"/>
      <c r="C705" s="32"/>
      <c r="D705" s="33"/>
      <c r="E705" s="58" t="s">
        <v>3358</v>
      </c>
      <c r="G705" s="56" t="s">
        <v>1939</v>
      </c>
      <c r="H705" s="57" t="s">
        <v>1948</v>
      </c>
      <c r="I705" s="56" t="s">
        <v>1949</v>
      </c>
      <c r="J705" s="93">
        <v>159086</v>
      </c>
      <c r="K705" s="93"/>
      <c r="L705" s="56" t="s">
        <v>2970</v>
      </c>
      <c r="M705" s="93">
        <v>78749</v>
      </c>
      <c r="N705" s="93">
        <v>59</v>
      </c>
      <c r="O705" s="100">
        <v>6.37</v>
      </c>
      <c r="P705" s="59">
        <v>38883</v>
      </c>
      <c r="Q705" s="59">
        <v>39220</v>
      </c>
      <c r="R705" s="32" t="s">
        <v>1615</v>
      </c>
      <c r="S705" s="94" t="s">
        <v>2557</v>
      </c>
      <c r="T705" s="94" t="s">
        <v>2558</v>
      </c>
      <c r="U705" s="94" t="s">
        <v>914</v>
      </c>
      <c r="V705" s="32" t="s">
        <v>1829</v>
      </c>
      <c r="X705" s="43"/>
      <c r="Y705" s="44"/>
      <c r="Z705" s="6"/>
      <c r="AA705" s="8"/>
      <c r="AB705" s="6"/>
      <c r="AC705" s="8"/>
      <c r="AD705" s="8"/>
      <c r="AE705" s="8"/>
      <c r="AF705" s="36"/>
      <c r="AG705" s="8"/>
      <c r="AH705" s="6"/>
      <c r="AI705" s="10"/>
      <c r="AJ705" s="10"/>
      <c r="AK705" s="10"/>
      <c r="AL705" s="6"/>
      <c r="AM705" s="10"/>
      <c r="AN705" s="10"/>
      <c r="AO705" s="10"/>
      <c r="AP705" s="10"/>
      <c r="AQ705" s="10"/>
      <c r="AR705" s="10"/>
      <c r="AS705" s="10"/>
      <c r="AT705" s="10"/>
      <c r="AU705" s="10"/>
      <c r="AV705" s="10"/>
      <c r="AW705" s="10"/>
      <c r="AX705" s="10"/>
      <c r="AY705" s="10"/>
      <c r="AZ705" s="10"/>
      <c r="BA705" s="10"/>
      <c r="BB705" s="10"/>
      <c r="BC705" s="10"/>
      <c r="BD705" s="10"/>
      <c r="BE705" s="10"/>
      <c r="BF705" s="10"/>
      <c r="BG705" s="10"/>
      <c r="BH705" s="10"/>
      <c r="BI705" s="10"/>
      <c r="BJ705" s="10"/>
      <c r="BK705" s="10"/>
      <c r="BL705" s="10"/>
      <c r="BM705" s="10"/>
      <c r="BN705" s="10"/>
      <c r="BO705" s="10"/>
      <c r="BP705" s="10"/>
      <c r="BQ705" s="10"/>
      <c r="BR705" s="10"/>
      <c r="BS705" s="10"/>
      <c r="BT705" s="10"/>
      <c r="BU705" s="10"/>
      <c r="BV705" s="10"/>
      <c r="BW705" s="10"/>
      <c r="BX705" s="10"/>
      <c r="BY705" s="10"/>
      <c r="BZ705" s="10"/>
      <c r="CA705" s="10"/>
      <c r="CB705" s="10"/>
      <c r="CC705" s="10"/>
      <c r="CD705" s="10"/>
      <c r="CE705" s="10"/>
      <c r="CF705" s="10"/>
      <c r="CG705" s="10"/>
      <c r="CH705" s="10"/>
      <c r="CI705" s="10"/>
      <c r="CJ705" s="10"/>
      <c r="CK705" s="10"/>
      <c r="CL705" s="10"/>
      <c r="CM705" s="10"/>
      <c r="CN705" s="10"/>
      <c r="CO705" s="10"/>
      <c r="CP705" s="10"/>
      <c r="CQ705" s="10"/>
      <c r="CR705" s="10"/>
      <c r="CS705" s="10"/>
      <c r="CT705" s="10"/>
      <c r="CU705" s="10"/>
      <c r="CV705" s="10"/>
      <c r="CW705" s="10"/>
      <c r="CX705" s="10"/>
      <c r="CY705" s="10"/>
      <c r="CZ705" s="10"/>
      <c r="DA705" s="10"/>
      <c r="DB705" s="10"/>
      <c r="DC705" s="10"/>
      <c r="DD705" s="10"/>
      <c r="DE705" s="10"/>
      <c r="DF705" s="10"/>
      <c r="DG705" s="10"/>
      <c r="DH705" s="10"/>
      <c r="DI705" s="10"/>
      <c r="DJ705" s="10"/>
      <c r="DK705" s="10"/>
      <c r="DL705" s="10"/>
      <c r="DM705" s="10"/>
      <c r="DN705" s="10"/>
      <c r="DO705" s="10"/>
      <c r="DP705" s="10"/>
      <c r="DQ705" s="10"/>
      <c r="DR705" s="10"/>
      <c r="DS705" s="10"/>
      <c r="DT705" s="10"/>
      <c r="DU705" s="10"/>
      <c r="DV705" s="10"/>
      <c r="DW705" s="10"/>
      <c r="DX705" s="10"/>
      <c r="DY705" s="10"/>
      <c r="DZ705" s="10"/>
      <c r="EA705" s="10"/>
      <c r="EB705" s="10"/>
      <c r="EC705" s="10"/>
      <c r="ED705" s="10"/>
      <c r="EE705" s="10"/>
      <c r="EF705" s="10"/>
      <c r="EG705" s="10"/>
      <c r="EH705" s="10"/>
      <c r="EI705" s="10"/>
      <c r="EJ705" s="10"/>
      <c r="EK705" s="10"/>
      <c r="EL705" s="10"/>
      <c r="EM705" s="10"/>
      <c r="EN705" s="10"/>
      <c r="EO705" s="10"/>
      <c r="EP705" s="10"/>
      <c r="EQ705" s="10"/>
    </row>
    <row r="706" spans="2:147">
      <c r="B706" s="102"/>
      <c r="C706" s="32"/>
      <c r="E706" s="33">
        <v>305218</v>
      </c>
      <c r="G706" s="33" t="s">
        <v>2478</v>
      </c>
      <c r="H706" s="33" t="s">
        <v>2381</v>
      </c>
      <c r="I706" s="33" t="s">
        <v>2479</v>
      </c>
      <c r="J706" s="32">
        <v>3152487</v>
      </c>
      <c r="L706" s="33" t="s">
        <v>2479</v>
      </c>
      <c r="M706" s="32">
        <v>78701</v>
      </c>
      <c r="N706" s="32">
        <v>178</v>
      </c>
      <c r="O706" s="53">
        <v>0.6069</v>
      </c>
      <c r="P706" s="31">
        <v>38992</v>
      </c>
      <c r="Q706" s="31">
        <v>39325</v>
      </c>
      <c r="R706" s="59" t="s">
        <v>1615</v>
      </c>
      <c r="S706" s="32" t="s">
        <v>2480</v>
      </c>
      <c r="T706" s="32" t="s">
        <v>1764</v>
      </c>
      <c r="U706" s="32" t="s">
        <v>3338</v>
      </c>
      <c r="V706" s="32" t="s">
        <v>777</v>
      </c>
      <c r="X706" s="8"/>
      <c r="Y706" s="8"/>
      <c r="Z706" s="6"/>
      <c r="AA706" s="8"/>
      <c r="AB706" s="6"/>
      <c r="AC706" s="8"/>
      <c r="AD706" s="8"/>
      <c r="AE706" s="8"/>
      <c r="AF706" s="36"/>
      <c r="AG706" s="8"/>
      <c r="AH706" s="6"/>
      <c r="AI706" s="10"/>
      <c r="AJ706" s="10"/>
      <c r="AK706" s="10"/>
      <c r="AL706" s="6"/>
      <c r="AM706" s="10"/>
      <c r="AN706" s="10"/>
      <c r="AO706" s="10"/>
      <c r="AP706" s="10"/>
      <c r="AQ706" s="10"/>
      <c r="AR706" s="10"/>
      <c r="AS706" s="10"/>
      <c r="AT706" s="10"/>
      <c r="AU706" s="10"/>
      <c r="AV706" s="10"/>
      <c r="AW706" s="10"/>
      <c r="AX706" s="10"/>
      <c r="AY706" s="10"/>
      <c r="AZ706" s="10"/>
      <c r="BA706" s="10"/>
      <c r="BB706" s="10"/>
      <c r="BC706" s="10"/>
      <c r="BD706" s="10"/>
      <c r="BE706" s="10"/>
      <c r="BF706" s="10"/>
      <c r="BG706" s="10"/>
      <c r="BH706" s="10"/>
      <c r="BI706" s="10"/>
      <c r="BJ706" s="10"/>
      <c r="BK706" s="10"/>
      <c r="BL706" s="10"/>
      <c r="BM706" s="10"/>
      <c r="BN706" s="10"/>
      <c r="BO706" s="10"/>
      <c r="BP706" s="10"/>
      <c r="BQ706" s="10"/>
      <c r="BR706" s="10"/>
      <c r="BS706" s="10"/>
      <c r="BT706" s="10"/>
      <c r="BU706" s="10"/>
      <c r="BV706" s="10"/>
      <c r="BW706" s="10"/>
      <c r="BX706" s="10"/>
      <c r="BY706" s="10"/>
      <c r="BZ706" s="10"/>
      <c r="CA706" s="10"/>
      <c r="CB706" s="10"/>
      <c r="CC706" s="10"/>
      <c r="CD706" s="10"/>
      <c r="CE706" s="10"/>
      <c r="CF706" s="10"/>
      <c r="CG706" s="10"/>
      <c r="CH706" s="10"/>
      <c r="CI706" s="10"/>
      <c r="CJ706" s="10"/>
      <c r="CK706" s="10"/>
      <c r="CL706" s="10"/>
      <c r="CM706" s="10"/>
      <c r="CN706" s="10"/>
      <c r="CO706" s="10"/>
      <c r="CP706" s="10"/>
      <c r="CQ706" s="10"/>
      <c r="CR706" s="10"/>
      <c r="CS706" s="10"/>
      <c r="CT706" s="10"/>
      <c r="CU706" s="10"/>
      <c r="CV706" s="10"/>
      <c r="CW706" s="10"/>
      <c r="CX706" s="10"/>
      <c r="CY706" s="10"/>
      <c r="CZ706" s="10"/>
      <c r="DA706" s="10"/>
      <c r="DB706" s="10"/>
      <c r="DC706" s="10"/>
      <c r="DD706" s="10"/>
      <c r="DE706" s="10"/>
      <c r="DF706" s="10"/>
      <c r="DG706" s="10"/>
      <c r="DH706" s="10"/>
      <c r="DI706" s="10"/>
      <c r="DJ706" s="10"/>
      <c r="DK706" s="10"/>
      <c r="DL706" s="10"/>
      <c r="DM706" s="10"/>
      <c r="DN706" s="10"/>
      <c r="DO706" s="10"/>
      <c r="DP706" s="10"/>
      <c r="DQ706" s="10"/>
      <c r="DR706" s="10"/>
      <c r="DS706" s="10"/>
      <c r="DT706" s="10"/>
      <c r="DU706" s="10"/>
      <c r="DV706" s="10"/>
      <c r="DW706" s="10"/>
      <c r="DX706" s="10"/>
      <c r="DY706" s="10"/>
      <c r="DZ706" s="10"/>
      <c r="EA706" s="10"/>
      <c r="EB706" s="10"/>
      <c r="EC706" s="10"/>
      <c r="ED706" s="10"/>
      <c r="EE706" s="10"/>
      <c r="EF706" s="10"/>
      <c r="EG706" s="10"/>
      <c r="EH706" s="10"/>
      <c r="EI706" s="10"/>
      <c r="EJ706" s="10"/>
      <c r="EK706" s="10"/>
      <c r="EL706" s="10"/>
      <c r="EM706" s="10"/>
      <c r="EN706" s="10"/>
      <c r="EO706" s="10"/>
      <c r="EP706" s="10"/>
      <c r="EQ706" s="10"/>
    </row>
    <row r="707" spans="2:147">
      <c r="D707" s="33"/>
      <c r="G707" s="14" t="s">
        <v>780</v>
      </c>
      <c r="H707" s="14" t="s">
        <v>781</v>
      </c>
      <c r="I707" s="14" t="s">
        <v>782</v>
      </c>
      <c r="L707" s="14" t="s">
        <v>996</v>
      </c>
      <c r="M707" s="32">
        <v>78744</v>
      </c>
      <c r="N707" s="41">
        <v>383</v>
      </c>
      <c r="O707" s="53">
        <v>14.86</v>
      </c>
      <c r="P707" s="31">
        <v>31048</v>
      </c>
      <c r="Q707" s="31">
        <v>31107</v>
      </c>
      <c r="R707" s="31"/>
      <c r="S707" s="32" t="s">
        <v>783</v>
      </c>
      <c r="T707" s="32" t="s">
        <v>2907</v>
      </c>
      <c r="U707" s="32" t="s">
        <v>3338</v>
      </c>
      <c r="V707" s="32" t="s">
        <v>784</v>
      </c>
    </row>
    <row r="708" spans="2:147">
      <c r="B708" s="14"/>
      <c r="C708" s="138"/>
      <c r="D708" s="33"/>
      <c r="E708" s="60">
        <v>241756</v>
      </c>
      <c r="G708" s="56" t="s">
        <v>3869</v>
      </c>
      <c r="H708" s="56" t="s">
        <v>1152</v>
      </c>
      <c r="I708" s="14" t="s">
        <v>802</v>
      </c>
      <c r="J708" s="32">
        <v>539948</v>
      </c>
      <c r="L708" s="56" t="s">
        <v>803</v>
      </c>
      <c r="M708" s="32">
        <v>78731</v>
      </c>
      <c r="N708" s="32">
        <v>19</v>
      </c>
      <c r="O708" s="53">
        <v>2</v>
      </c>
      <c r="P708" s="59">
        <v>38334</v>
      </c>
      <c r="Q708" s="59">
        <v>38512</v>
      </c>
      <c r="R708" s="5" t="s">
        <v>604</v>
      </c>
      <c r="S708" s="5" t="s">
        <v>1155</v>
      </c>
      <c r="T708" s="5" t="s">
        <v>1156</v>
      </c>
      <c r="U708" s="32" t="s">
        <v>2070</v>
      </c>
      <c r="V708" s="32" t="s">
        <v>597</v>
      </c>
    </row>
    <row r="709" spans="2:147">
      <c r="B709" s="14"/>
      <c r="C709" s="32"/>
      <c r="D709" s="33"/>
      <c r="E709" s="132">
        <v>10187828</v>
      </c>
      <c r="F709" s="14"/>
      <c r="G709" s="133" t="s">
        <v>3200</v>
      </c>
      <c r="H709" s="133" t="s">
        <v>1152</v>
      </c>
      <c r="I709" s="133" t="s">
        <v>3199</v>
      </c>
      <c r="J709" s="134">
        <v>846423</v>
      </c>
      <c r="K709" s="14"/>
      <c r="M709" s="134" t="s">
        <v>3201</v>
      </c>
      <c r="N709" s="32">
        <v>27</v>
      </c>
      <c r="O709" s="136">
        <v>1.9970000000000001</v>
      </c>
      <c r="P709" s="135">
        <v>39689</v>
      </c>
      <c r="Q709" s="59">
        <v>39757</v>
      </c>
      <c r="R709" s="134" t="s">
        <v>4365</v>
      </c>
      <c r="S709" s="134" t="s">
        <v>69</v>
      </c>
      <c r="T709" s="134" t="s">
        <v>4107</v>
      </c>
      <c r="U709" s="32" t="s">
        <v>3338</v>
      </c>
      <c r="V709" s="32" t="s">
        <v>188</v>
      </c>
    </row>
    <row r="710" spans="2:147">
      <c r="B710" s="14"/>
      <c r="C710" s="32"/>
      <c r="D710" s="33"/>
      <c r="E710" s="60">
        <v>226976</v>
      </c>
      <c r="G710" s="56" t="s">
        <v>392</v>
      </c>
      <c r="H710" s="57" t="s">
        <v>393</v>
      </c>
      <c r="I710" s="14" t="s">
        <v>394</v>
      </c>
      <c r="L710" s="56" t="s">
        <v>395</v>
      </c>
      <c r="M710" s="32">
        <v>78741</v>
      </c>
      <c r="N710" s="32">
        <v>120</v>
      </c>
      <c r="O710" s="53">
        <v>8.23</v>
      </c>
      <c r="P710" s="59">
        <v>37922</v>
      </c>
      <c r="Q710" s="59">
        <v>38139</v>
      </c>
      <c r="R710" s="32" t="s">
        <v>2033</v>
      </c>
      <c r="S710" s="107" t="s">
        <v>2034</v>
      </c>
      <c r="T710" s="32" t="s">
        <v>2035</v>
      </c>
      <c r="U710" s="32" t="s">
        <v>3338</v>
      </c>
      <c r="V710" s="32" t="s">
        <v>391</v>
      </c>
    </row>
    <row r="711" spans="2:147">
      <c r="B711" s="14"/>
      <c r="C711" s="32"/>
      <c r="D711" s="33"/>
      <c r="E711" s="33" t="s">
        <v>3724</v>
      </c>
      <c r="G711" s="14" t="s">
        <v>1868</v>
      </c>
      <c r="H711" s="14" t="s">
        <v>3383</v>
      </c>
      <c r="I711" s="14" t="s">
        <v>14</v>
      </c>
      <c r="J711" s="32">
        <v>864284</v>
      </c>
      <c r="L711" s="59"/>
      <c r="M711" s="32" t="s">
        <v>547</v>
      </c>
      <c r="N711" s="32">
        <v>14</v>
      </c>
      <c r="O711" s="32">
        <v>1.5</v>
      </c>
      <c r="P711" s="59">
        <v>39472</v>
      </c>
      <c r="Q711" s="59">
        <v>39841</v>
      </c>
      <c r="R711" s="32" t="s">
        <v>1670</v>
      </c>
      <c r="S711" s="94" t="s">
        <v>4021</v>
      </c>
      <c r="T711" s="32" t="s">
        <v>4022</v>
      </c>
      <c r="U711" s="32" t="s">
        <v>914</v>
      </c>
      <c r="V711" s="32" t="s">
        <v>2317</v>
      </c>
    </row>
    <row r="712" spans="2:147">
      <c r="B712" s="14"/>
      <c r="C712" s="32"/>
      <c r="D712" s="33"/>
      <c r="E712" s="33">
        <v>219917</v>
      </c>
      <c r="G712" s="14" t="s">
        <v>4099</v>
      </c>
      <c r="H712" s="14" t="s">
        <v>907</v>
      </c>
      <c r="I712" s="14" t="s">
        <v>908</v>
      </c>
      <c r="L712" s="14" t="s">
        <v>909</v>
      </c>
      <c r="M712" s="32">
        <v>78704</v>
      </c>
      <c r="N712" s="41">
        <v>10</v>
      </c>
      <c r="O712" s="53">
        <v>0.74099999999999999</v>
      </c>
      <c r="P712" s="31">
        <v>37791</v>
      </c>
      <c r="Q712" s="31">
        <v>37928</v>
      </c>
      <c r="R712" s="31" t="s">
        <v>2033</v>
      </c>
      <c r="S712" s="32" t="s">
        <v>4098</v>
      </c>
      <c r="T712" s="32" t="s">
        <v>3917</v>
      </c>
      <c r="U712" s="32" t="s">
        <v>3338</v>
      </c>
      <c r="V712" s="32" t="s">
        <v>477</v>
      </c>
    </row>
    <row r="713" spans="2:147">
      <c r="B713" s="14"/>
      <c r="C713" s="32"/>
      <c r="D713" s="33"/>
      <c r="E713" s="33">
        <v>216456</v>
      </c>
      <c r="G713" s="14" t="s">
        <v>4267</v>
      </c>
      <c r="H713" s="14" t="s">
        <v>4266</v>
      </c>
      <c r="I713" s="14" t="s">
        <v>1679</v>
      </c>
      <c r="L713" s="14" t="s">
        <v>968</v>
      </c>
      <c r="M713" s="32">
        <v>78704</v>
      </c>
      <c r="N713" s="41">
        <v>18</v>
      </c>
      <c r="O713" s="53">
        <v>2.8</v>
      </c>
      <c r="P713" s="31">
        <v>37692</v>
      </c>
      <c r="Q713" s="31">
        <v>37888</v>
      </c>
      <c r="R713" s="31"/>
      <c r="S713" s="32" t="s">
        <v>2419</v>
      </c>
      <c r="T713" s="32" t="s">
        <v>2420</v>
      </c>
      <c r="U713" s="32" t="s">
        <v>2780</v>
      </c>
      <c r="V713" s="32" t="s">
        <v>2028</v>
      </c>
    </row>
    <row r="714" spans="2:147">
      <c r="B714" s="14"/>
      <c r="C714" s="32"/>
      <c r="D714" s="33"/>
      <c r="E714" s="132">
        <v>10167005</v>
      </c>
      <c r="F714" s="14"/>
      <c r="G714" s="133" t="s">
        <v>2239</v>
      </c>
      <c r="H714" s="133" t="s">
        <v>2824</v>
      </c>
      <c r="I714" s="133" t="s">
        <v>2240</v>
      </c>
      <c r="J714" s="134">
        <v>3347187</v>
      </c>
      <c r="K714" s="134"/>
      <c r="L714" s="133"/>
      <c r="M714" s="134" t="s">
        <v>547</v>
      </c>
      <c r="N714" s="143">
        <v>18</v>
      </c>
      <c r="O714" s="142">
        <v>0.69399999999999995</v>
      </c>
      <c r="P714" s="135">
        <v>39631</v>
      </c>
      <c r="R714" s="134" t="s">
        <v>1562</v>
      </c>
      <c r="S714" s="134" t="s">
        <v>2825</v>
      </c>
      <c r="T714" s="32" t="s">
        <v>2256</v>
      </c>
      <c r="U714" s="134" t="s">
        <v>562</v>
      </c>
      <c r="V714" s="32" t="s">
        <v>270</v>
      </c>
    </row>
    <row r="715" spans="2:147">
      <c r="B715" s="14"/>
      <c r="C715" s="32"/>
      <c r="D715" s="33"/>
      <c r="E715" s="132" t="s">
        <v>1174</v>
      </c>
      <c r="F715" s="14"/>
      <c r="G715" s="133" t="s">
        <v>2930</v>
      </c>
      <c r="H715" s="133" t="s">
        <v>4439</v>
      </c>
      <c r="I715" s="133" t="s">
        <v>4438</v>
      </c>
      <c r="J715" s="134">
        <v>752996</v>
      </c>
      <c r="K715" s="133"/>
      <c r="L715" s="133"/>
      <c r="M715" s="134" t="s">
        <v>547</v>
      </c>
      <c r="N715" s="32">
        <v>123</v>
      </c>
      <c r="O715" s="136">
        <v>9.9510000000000005</v>
      </c>
      <c r="P715" s="135">
        <v>39995</v>
      </c>
      <c r="Q715" s="135">
        <v>40879</v>
      </c>
      <c r="R715" s="32" t="s">
        <v>2320</v>
      </c>
      <c r="S715" s="134" t="s">
        <v>1175</v>
      </c>
      <c r="T715" s="134" t="s">
        <v>1166</v>
      </c>
      <c r="U715" s="32" t="s">
        <v>178</v>
      </c>
      <c r="V715" s="32" t="s">
        <v>1192</v>
      </c>
    </row>
    <row r="716" spans="2:147">
      <c r="B716" s="14"/>
      <c r="C716" s="32"/>
      <c r="D716" s="33"/>
      <c r="E716" s="132">
        <v>10151287</v>
      </c>
      <c r="F716" s="14"/>
      <c r="G716" s="133" t="s">
        <v>3753</v>
      </c>
      <c r="H716" s="133" t="s">
        <v>2276</v>
      </c>
      <c r="I716" s="133" t="s">
        <v>556</v>
      </c>
      <c r="J716" s="134">
        <v>753386</v>
      </c>
      <c r="K716" s="134"/>
      <c r="L716" s="133"/>
      <c r="M716" s="134" t="s">
        <v>547</v>
      </c>
      <c r="N716" s="134">
        <v>215</v>
      </c>
      <c r="O716" s="142">
        <v>4.17</v>
      </c>
      <c r="P716" s="135">
        <v>39589</v>
      </c>
      <c r="Q716" s="59">
        <v>39776</v>
      </c>
      <c r="R716" s="134" t="s">
        <v>2033</v>
      </c>
      <c r="S716" s="134" t="s">
        <v>2262</v>
      </c>
      <c r="T716" s="32" t="s">
        <v>2246</v>
      </c>
      <c r="U716" s="32" t="s">
        <v>3338</v>
      </c>
      <c r="V716" s="32" t="s">
        <v>270</v>
      </c>
    </row>
    <row r="717" spans="2:147">
      <c r="B717" s="14"/>
      <c r="C717" s="32"/>
      <c r="D717" s="33"/>
      <c r="E717" s="60">
        <v>247970</v>
      </c>
      <c r="G717" s="56" t="s">
        <v>2442</v>
      </c>
      <c r="H717" s="56" t="s">
        <v>2443</v>
      </c>
      <c r="I717" s="56" t="s">
        <v>2444</v>
      </c>
      <c r="J717" s="93"/>
      <c r="K717" s="93"/>
      <c r="L717" s="14" t="s">
        <v>2445</v>
      </c>
      <c r="M717" s="73">
        <v>78758</v>
      </c>
      <c r="N717" s="32">
        <v>400</v>
      </c>
      <c r="O717" s="53">
        <v>61.3</v>
      </c>
      <c r="P717" s="59">
        <v>38385</v>
      </c>
      <c r="Q717" s="59">
        <v>38481</v>
      </c>
      <c r="R717" s="32" t="s">
        <v>4365</v>
      </c>
      <c r="S717" s="32" t="s">
        <v>2446</v>
      </c>
      <c r="T717" s="86" t="s">
        <v>2447</v>
      </c>
      <c r="U717" s="32" t="s">
        <v>3338</v>
      </c>
      <c r="V717" s="32" t="s">
        <v>2473</v>
      </c>
    </row>
    <row r="718" spans="2:147">
      <c r="B718" s="14"/>
      <c r="C718" s="32"/>
      <c r="D718" s="33"/>
      <c r="E718" s="58">
        <v>10203804</v>
      </c>
      <c r="G718" s="56" t="s">
        <v>1355</v>
      </c>
      <c r="H718" s="57" t="s">
        <v>4079</v>
      </c>
      <c r="I718" s="57" t="s">
        <v>1358</v>
      </c>
      <c r="J718" s="32">
        <v>3349477</v>
      </c>
      <c r="K718" s="93"/>
      <c r="L718" s="56"/>
      <c r="M718" s="93">
        <v>78758</v>
      </c>
      <c r="N718" s="93">
        <v>411</v>
      </c>
      <c r="O718" s="100">
        <v>39.133000000000003</v>
      </c>
      <c r="P718" s="59">
        <v>39344</v>
      </c>
      <c r="Q718" s="59">
        <v>39632</v>
      </c>
      <c r="R718" s="94" t="s">
        <v>4365</v>
      </c>
      <c r="S718" s="94" t="s">
        <v>1356</v>
      </c>
      <c r="T718" s="32" t="s">
        <v>1357</v>
      </c>
      <c r="U718" s="32" t="s">
        <v>3338</v>
      </c>
      <c r="V718" s="94" t="s">
        <v>4108</v>
      </c>
      <c r="W718" s="147"/>
    </row>
    <row r="719" spans="2:147">
      <c r="B719" s="14"/>
      <c r="C719" s="32"/>
      <c r="D719" s="33"/>
      <c r="E719" s="58" t="s">
        <v>4013</v>
      </c>
      <c r="G719" s="56" t="s">
        <v>2794</v>
      </c>
      <c r="H719" s="57" t="s">
        <v>2467</v>
      </c>
      <c r="I719" s="56" t="s">
        <v>2622</v>
      </c>
      <c r="J719" s="93"/>
      <c r="K719" s="93"/>
      <c r="L719" s="56" t="s">
        <v>2622</v>
      </c>
      <c r="M719" s="93">
        <v>78758</v>
      </c>
      <c r="N719" s="93">
        <v>239</v>
      </c>
      <c r="O719" s="100">
        <v>3.5</v>
      </c>
      <c r="P719" s="59">
        <v>39178</v>
      </c>
      <c r="Q719" s="14"/>
      <c r="R719" s="94" t="s">
        <v>4365</v>
      </c>
      <c r="S719" s="94" t="s">
        <v>3826</v>
      </c>
      <c r="T719" s="32" t="s">
        <v>1129</v>
      </c>
      <c r="U719" s="32" t="s">
        <v>562</v>
      </c>
      <c r="V719" s="94" t="s">
        <v>2284</v>
      </c>
    </row>
    <row r="720" spans="2:147">
      <c r="B720" s="14"/>
      <c r="C720" s="32"/>
      <c r="D720" s="33"/>
      <c r="E720" s="132">
        <v>10182929</v>
      </c>
      <c r="F720" s="14"/>
      <c r="G720" s="133" t="s">
        <v>2221</v>
      </c>
      <c r="H720" s="133" t="s">
        <v>4673</v>
      </c>
      <c r="I720" s="14" t="s">
        <v>65</v>
      </c>
      <c r="J720" s="134">
        <v>3334351</v>
      </c>
      <c r="K720" s="14"/>
      <c r="M720" s="32">
        <v>78759</v>
      </c>
      <c r="N720" s="32">
        <v>140</v>
      </c>
      <c r="O720" s="136">
        <v>9.24</v>
      </c>
      <c r="P720" s="135">
        <v>39675</v>
      </c>
      <c r="Q720" s="135">
        <v>40056</v>
      </c>
      <c r="R720" s="134" t="s">
        <v>4365</v>
      </c>
      <c r="S720" s="134" t="s">
        <v>64</v>
      </c>
      <c r="T720" s="134" t="s">
        <v>1129</v>
      </c>
      <c r="U720" s="134" t="s">
        <v>4674</v>
      </c>
      <c r="V720" s="32" t="s">
        <v>188</v>
      </c>
    </row>
    <row r="721" spans="1:22">
      <c r="B721" s="14"/>
      <c r="C721" s="32"/>
      <c r="D721" s="33"/>
      <c r="E721" s="132">
        <v>10614498</v>
      </c>
      <c r="F721" s="14"/>
      <c r="G721" s="133" t="s">
        <v>206</v>
      </c>
      <c r="H721" s="133" t="s">
        <v>4442</v>
      </c>
      <c r="I721" s="133" t="s">
        <v>4443</v>
      </c>
      <c r="J721" s="134">
        <v>444068</v>
      </c>
      <c r="K721" s="14"/>
      <c r="M721" s="134" t="s">
        <v>542</v>
      </c>
      <c r="N721" s="32">
        <v>257</v>
      </c>
      <c r="O721" s="136">
        <v>2.93</v>
      </c>
      <c r="P721" s="135">
        <v>40725</v>
      </c>
      <c r="Q721" s="135">
        <v>40889</v>
      </c>
      <c r="R721" s="32" t="s">
        <v>1670</v>
      </c>
      <c r="S721" s="134" t="s">
        <v>3591</v>
      </c>
      <c r="T721" s="134" t="s">
        <v>2249</v>
      </c>
      <c r="U721" s="32" t="s">
        <v>178</v>
      </c>
      <c r="V721" s="32" t="s">
        <v>3163</v>
      </c>
    </row>
    <row r="722" spans="1:22">
      <c r="B722" s="14"/>
      <c r="C722" s="32"/>
      <c r="D722" s="33"/>
      <c r="E722" s="132">
        <v>10570942</v>
      </c>
      <c r="F722" s="14"/>
      <c r="G722" s="133" t="s">
        <v>197</v>
      </c>
      <c r="H722" s="133" t="s">
        <v>198</v>
      </c>
      <c r="I722" s="133" t="s">
        <v>2593</v>
      </c>
      <c r="J722" s="134">
        <v>3501381</v>
      </c>
      <c r="K722" s="14"/>
      <c r="M722" s="134" t="s">
        <v>4077</v>
      </c>
      <c r="N722" s="32">
        <v>32</v>
      </c>
      <c r="O722" s="136">
        <v>10.725</v>
      </c>
      <c r="P722" s="135">
        <v>40641</v>
      </c>
      <c r="Q722" s="135">
        <v>40876</v>
      </c>
      <c r="R722" s="134" t="s">
        <v>517</v>
      </c>
      <c r="S722" s="134" t="s">
        <v>518</v>
      </c>
      <c r="T722" s="134" t="s">
        <v>2249</v>
      </c>
      <c r="U722" s="134" t="s">
        <v>914</v>
      </c>
      <c r="V722" s="32" t="s">
        <v>3163</v>
      </c>
    </row>
    <row r="723" spans="1:22">
      <c r="B723" s="14"/>
      <c r="C723" s="32"/>
      <c r="D723" s="33"/>
      <c r="E723" s="60">
        <v>297106</v>
      </c>
      <c r="G723" s="56" t="s">
        <v>12</v>
      </c>
      <c r="H723" s="57" t="s">
        <v>634</v>
      </c>
      <c r="I723" s="56" t="s">
        <v>13</v>
      </c>
      <c r="J723" s="93">
        <v>562772</v>
      </c>
      <c r="K723" s="93"/>
      <c r="L723" s="56" t="s">
        <v>13</v>
      </c>
      <c r="M723" s="93">
        <v>78702</v>
      </c>
      <c r="N723" s="93">
        <v>8</v>
      </c>
      <c r="O723" s="100">
        <v>0.59799999999999998</v>
      </c>
      <c r="P723" s="59">
        <v>38868</v>
      </c>
      <c r="Q723" s="59">
        <v>39248</v>
      </c>
      <c r="R723" s="94" t="s">
        <v>4365</v>
      </c>
      <c r="S723" s="94" t="s">
        <v>632</v>
      </c>
      <c r="T723" s="94" t="s">
        <v>633</v>
      </c>
      <c r="U723" s="32" t="s">
        <v>3338</v>
      </c>
      <c r="V723" s="32" t="s">
        <v>1829</v>
      </c>
    </row>
    <row r="724" spans="1:22">
      <c r="B724" s="102"/>
      <c r="C724" s="32"/>
      <c r="D724" s="33"/>
      <c r="G724" s="14" t="s">
        <v>785</v>
      </c>
      <c r="H724" s="14" t="s">
        <v>786</v>
      </c>
      <c r="I724" s="14" t="s">
        <v>2503</v>
      </c>
      <c r="L724" s="14" t="s">
        <v>997</v>
      </c>
      <c r="M724" s="32">
        <v>78759</v>
      </c>
      <c r="N724" s="41">
        <v>302</v>
      </c>
      <c r="O724" s="53">
        <v>16.100000000000001</v>
      </c>
      <c r="P724" s="31">
        <v>34319</v>
      </c>
      <c r="Q724" s="31">
        <v>34481</v>
      </c>
      <c r="R724" s="31"/>
      <c r="S724" s="32" t="s">
        <v>2504</v>
      </c>
      <c r="T724" s="32" t="s">
        <v>2505</v>
      </c>
      <c r="U724" s="32" t="s">
        <v>3338</v>
      </c>
      <c r="V724" s="32" t="s">
        <v>3547</v>
      </c>
    </row>
    <row r="725" spans="1:22">
      <c r="B725" s="14"/>
      <c r="C725" s="32"/>
      <c r="D725" s="33"/>
      <c r="G725" s="14" t="s">
        <v>2506</v>
      </c>
      <c r="H725" s="14" t="s">
        <v>3800</v>
      </c>
      <c r="I725" s="14" t="s">
        <v>3801</v>
      </c>
      <c r="L725" s="14" t="s">
        <v>1491</v>
      </c>
      <c r="M725" s="32">
        <v>78703</v>
      </c>
      <c r="N725" s="41">
        <v>13</v>
      </c>
      <c r="O725" s="53">
        <v>0.57999998331069946</v>
      </c>
      <c r="P725" s="31">
        <v>35531</v>
      </c>
      <c r="Q725" s="31">
        <v>35654</v>
      </c>
      <c r="R725" s="31"/>
      <c r="S725" s="32" t="s">
        <v>2507</v>
      </c>
      <c r="T725" s="32" t="s">
        <v>2508</v>
      </c>
      <c r="U725" s="32" t="s">
        <v>3338</v>
      </c>
      <c r="V725" s="32" t="s">
        <v>3561</v>
      </c>
    </row>
    <row r="726" spans="1:22">
      <c r="A726" s="133"/>
      <c r="B726" s="14"/>
      <c r="C726" s="32"/>
      <c r="D726" s="33"/>
      <c r="E726" s="132">
        <v>10712421</v>
      </c>
      <c r="F726" s="14"/>
      <c r="G726" s="133" t="s">
        <v>1833</v>
      </c>
      <c r="H726" s="133" t="s">
        <v>1832</v>
      </c>
      <c r="I726" s="133" t="s">
        <v>1834</v>
      </c>
      <c r="J726" s="134">
        <v>708956</v>
      </c>
      <c r="K726" s="133"/>
      <c r="M726" s="134" t="s">
        <v>547</v>
      </c>
      <c r="N726" s="32">
        <v>24</v>
      </c>
      <c r="O726" s="142">
        <v>0.64</v>
      </c>
      <c r="P726" s="135">
        <v>40939</v>
      </c>
      <c r="Q726" s="14"/>
      <c r="R726" s="134" t="s">
        <v>4112</v>
      </c>
      <c r="S726" s="134" t="s">
        <v>1887</v>
      </c>
      <c r="T726" s="134" t="s">
        <v>531</v>
      </c>
      <c r="U726" s="134" t="s">
        <v>915</v>
      </c>
      <c r="V726" s="32" t="s">
        <v>4441</v>
      </c>
    </row>
    <row r="727" spans="1:22">
      <c r="B727" s="14"/>
      <c r="C727" s="32"/>
      <c r="D727" s="33"/>
      <c r="G727" s="14" t="s">
        <v>2509</v>
      </c>
      <c r="H727" s="14" t="s">
        <v>2510</v>
      </c>
      <c r="I727" s="14" t="s">
        <v>2511</v>
      </c>
      <c r="L727" s="14" t="s">
        <v>998</v>
      </c>
      <c r="M727" s="32">
        <v>78704</v>
      </c>
      <c r="N727" s="41">
        <v>102</v>
      </c>
      <c r="O727" s="53">
        <v>5.3</v>
      </c>
      <c r="P727" s="31">
        <v>34319</v>
      </c>
      <c r="Q727" s="31">
        <v>34654</v>
      </c>
      <c r="R727" s="31"/>
      <c r="S727" s="32" t="s">
        <v>945</v>
      </c>
      <c r="T727" s="32" t="s">
        <v>2852</v>
      </c>
      <c r="U727" s="32" t="s">
        <v>3338</v>
      </c>
      <c r="V727" s="32" t="s">
        <v>3547</v>
      </c>
    </row>
    <row r="728" spans="1:22">
      <c r="A728" s="60"/>
      <c r="B728" s="60"/>
      <c r="C728" s="93"/>
      <c r="D728" s="33"/>
      <c r="G728" s="14" t="s">
        <v>2853</v>
      </c>
      <c r="H728" s="14" t="s">
        <v>2854</v>
      </c>
      <c r="I728" s="14" t="s">
        <v>3293</v>
      </c>
      <c r="L728" s="14" t="s">
        <v>999</v>
      </c>
      <c r="M728" s="32">
        <v>78758</v>
      </c>
      <c r="N728" s="41">
        <v>398</v>
      </c>
      <c r="O728" s="53">
        <v>18.66</v>
      </c>
      <c r="P728" s="31">
        <v>34235</v>
      </c>
      <c r="Q728" s="31">
        <v>34407</v>
      </c>
      <c r="R728" s="31"/>
      <c r="S728" s="32" t="s">
        <v>2564</v>
      </c>
      <c r="T728" s="32" t="s">
        <v>2565</v>
      </c>
      <c r="U728" s="32" t="s">
        <v>3338</v>
      </c>
      <c r="V728" s="32" t="s">
        <v>3546</v>
      </c>
    </row>
    <row r="729" spans="1:22">
      <c r="B729" s="14"/>
      <c r="C729" s="32"/>
      <c r="D729" s="33"/>
      <c r="E729" s="33">
        <v>75180</v>
      </c>
      <c r="G729" s="14" t="s">
        <v>835</v>
      </c>
      <c r="H729" s="14" t="s">
        <v>669</v>
      </c>
      <c r="I729" s="14" t="s">
        <v>4068</v>
      </c>
      <c r="L729" s="14" t="s">
        <v>1000</v>
      </c>
      <c r="M729" s="32">
        <v>78728</v>
      </c>
      <c r="N729" s="41">
        <v>90</v>
      </c>
      <c r="O729" s="53">
        <v>6.2</v>
      </c>
      <c r="P729" s="31">
        <v>36227</v>
      </c>
      <c r="Q729" s="31">
        <v>36399</v>
      </c>
      <c r="R729" s="31"/>
      <c r="S729" s="32" t="s">
        <v>3295</v>
      </c>
      <c r="T729" s="32" t="s">
        <v>3296</v>
      </c>
      <c r="U729" s="32" t="s">
        <v>3338</v>
      </c>
      <c r="V729" s="32" t="s">
        <v>2848</v>
      </c>
    </row>
    <row r="730" spans="1:22">
      <c r="A730" s="138"/>
      <c r="B730" s="32"/>
      <c r="C730" s="32"/>
      <c r="D730" s="33"/>
      <c r="G730" s="14" t="s">
        <v>3294</v>
      </c>
      <c r="H730" s="14" t="s">
        <v>3234</v>
      </c>
      <c r="I730" s="14" t="s">
        <v>278</v>
      </c>
      <c r="L730" s="14" t="s">
        <v>1001</v>
      </c>
      <c r="M730" s="32">
        <v>78728</v>
      </c>
      <c r="N730" s="41">
        <v>204</v>
      </c>
      <c r="O730" s="53">
        <v>16</v>
      </c>
      <c r="P730" s="31">
        <v>35537</v>
      </c>
      <c r="Q730" s="31"/>
      <c r="R730" s="31"/>
      <c r="S730" s="32" t="s">
        <v>3295</v>
      </c>
      <c r="T730" s="32" t="s">
        <v>3296</v>
      </c>
      <c r="U730" s="32" t="s">
        <v>3338</v>
      </c>
      <c r="V730" s="32" t="s">
        <v>3561</v>
      </c>
    </row>
    <row r="731" spans="1:22">
      <c r="B731" s="14"/>
      <c r="C731" s="32"/>
      <c r="D731" s="33"/>
      <c r="E731" s="33">
        <v>128380</v>
      </c>
      <c r="G731" s="14" t="s">
        <v>2992</v>
      </c>
      <c r="H731" s="14" t="s">
        <v>4069</v>
      </c>
      <c r="I731" s="14" t="s">
        <v>4070</v>
      </c>
      <c r="L731" s="14" t="s">
        <v>1002</v>
      </c>
      <c r="M731" s="32">
        <v>78727</v>
      </c>
      <c r="N731" s="41">
        <v>434</v>
      </c>
      <c r="O731" s="53">
        <v>21.43</v>
      </c>
      <c r="P731" s="31">
        <v>36361</v>
      </c>
      <c r="Q731" s="31">
        <v>36686</v>
      </c>
      <c r="R731" s="31"/>
      <c r="S731" s="32" t="s">
        <v>2995</v>
      </c>
      <c r="T731" s="32" t="s">
        <v>2996</v>
      </c>
      <c r="U731" s="32" t="s">
        <v>3338</v>
      </c>
      <c r="V731" s="32" t="s">
        <v>1379</v>
      </c>
    </row>
    <row r="732" spans="1:22">
      <c r="B732" s="14"/>
      <c r="C732" s="32"/>
      <c r="D732" s="33"/>
      <c r="E732" s="132">
        <v>10417385</v>
      </c>
      <c r="F732" s="14"/>
      <c r="G732" s="133" t="s">
        <v>3031</v>
      </c>
      <c r="H732" s="133" t="s">
        <v>1997</v>
      </c>
      <c r="I732" s="133" t="s">
        <v>3030</v>
      </c>
      <c r="J732" s="134">
        <v>503854</v>
      </c>
      <c r="K732" s="14"/>
      <c r="L732" s="133"/>
      <c r="M732" s="134" t="s">
        <v>3201</v>
      </c>
      <c r="N732" s="62">
        <v>3</v>
      </c>
      <c r="O732" s="142">
        <v>0.48199999999999998</v>
      </c>
      <c r="P732" s="135">
        <v>40262</v>
      </c>
      <c r="Q732" s="135">
        <v>40630</v>
      </c>
      <c r="R732" s="134" t="s">
        <v>4112</v>
      </c>
      <c r="S732" s="134" t="s">
        <v>1994</v>
      </c>
      <c r="T732" s="134" t="s">
        <v>2255</v>
      </c>
      <c r="U732" s="134" t="s">
        <v>914</v>
      </c>
      <c r="V732" s="32" t="s">
        <v>950</v>
      </c>
    </row>
    <row r="733" spans="1:22">
      <c r="B733" s="14"/>
      <c r="C733" s="32"/>
      <c r="D733" s="33"/>
      <c r="E733" s="58" t="s">
        <v>3381</v>
      </c>
      <c r="G733" s="56" t="s">
        <v>434</v>
      </c>
      <c r="H733" s="56" t="s">
        <v>3501</v>
      </c>
      <c r="I733" s="57" t="s">
        <v>1675</v>
      </c>
      <c r="J733" s="32">
        <v>3074107</v>
      </c>
      <c r="L733" s="57" t="s">
        <v>2092</v>
      </c>
      <c r="M733" s="32">
        <v>78704</v>
      </c>
      <c r="N733" s="93">
        <v>91</v>
      </c>
      <c r="O733" s="100">
        <v>2.89</v>
      </c>
      <c r="P733" s="59">
        <v>38798</v>
      </c>
      <c r="Q733" s="59">
        <v>39287</v>
      </c>
      <c r="R733" s="47" t="s">
        <v>604</v>
      </c>
      <c r="S733" s="94" t="s">
        <v>1673</v>
      </c>
      <c r="T733" s="32" t="s">
        <v>1674</v>
      </c>
      <c r="U733" s="94" t="s">
        <v>914</v>
      </c>
      <c r="V733" s="32" t="s">
        <v>1969</v>
      </c>
    </row>
    <row r="734" spans="1:22">
      <c r="B734" s="14"/>
      <c r="C734" s="32"/>
      <c r="D734" s="33"/>
      <c r="E734" s="60">
        <v>301015</v>
      </c>
      <c r="G734" s="56" t="s">
        <v>2501</v>
      </c>
      <c r="H734" s="57" t="s">
        <v>3355</v>
      </c>
      <c r="I734" s="33" t="s">
        <v>2105</v>
      </c>
      <c r="J734" s="134">
        <v>3076078</v>
      </c>
      <c r="L734" s="56" t="s">
        <v>1456</v>
      </c>
      <c r="M734" s="32">
        <v>78704</v>
      </c>
      <c r="N734" s="93">
        <v>34</v>
      </c>
      <c r="O734" s="100">
        <v>1.5</v>
      </c>
      <c r="P734" s="59">
        <v>38931</v>
      </c>
      <c r="Q734" s="59">
        <v>39197</v>
      </c>
      <c r="R734" s="32" t="s">
        <v>4112</v>
      </c>
      <c r="S734" s="94" t="s">
        <v>3810</v>
      </c>
      <c r="T734" s="94" t="s">
        <v>2312</v>
      </c>
      <c r="U734" s="94" t="s">
        <v>562</v>
      </c>
      <c r="V734" s="32" t="s">
        <v>777</v>
      </c>
    </row>
    <row r="735" spans="1:22">
      <c r="B735" s="14"/>
      <c r="C735" s="32"/>
      <c r="D735" s="33"/>
      <c r="E735" s="132">
        <v>10533648</v>
      </c>
      <c r="F735" s="14"/>
      <c r="G735" s="133" t="s">
        <v>3279</v>
      </c>
      <c r="H735" s="133" t="s">
        <v>2359</v>
      </c>
      <c r="I735" s="133" t="s">
        <v>3278</v>
      </c>
      <c r="J735" s="134">
        <v>3500500</v>
      </c>
      <c r="K735" s="14"/>
      <c r="M735" s="134" t="s">
        <v>2789</v>
      </c>
      <c r="N735" s="54">
        <v>292</v>
      </c>
      <c r="O735" s="136">
        <v>14.638</v>
      </c>
      <c r="P735" s="135">
        <v>40550</v>
      </c>
      <c r="Q735" s="135">
        <v>40716</v>
      </c>
      <c r="R735" s="32" t="s">
        <v>2320</v>
      </c>
      <c r="S735" s="134" t="s">
        <v>3772</v>
      </c>
      <c r="T735" s="163" t="s">
        <v>3773</v>
      </c>
      <c r="U735" s="134" t="s">
        <v>914</v>
      </c>
      <c r="V735" s="32" t="s">
        <v>2582</v>
      </c>
    </row>
    <row r="736" spans="1:22">
      <c r="B736" s="14"/>
      <c r="C736" s="32"/>
      <c r="D736" s="33"/>
      <c r="E736" s="132">
        <v>10734434</v>
      </c>
      <c r="F736" s="14"/>
      <c r="G736" s="133" t="s">
        <v>1860</v>
      </c>
      <c r="H736" s="133" t="s">
        <v>1859</v>
      </c>
      <c r="I736" s="133" t="s">
        <v>4140</v>
      </c>
      <c r="J736" s="134">
        <v>3690973</v>
      </c>
      <c r="K736" s="133"/>
      <c r="M736" s="134" t="s">
        <v>2789</v>
      </c>
      <c r="N736" s="54">
        <v>175</v>
      </c>
      <c r="O736" s="142">
        <v>16.05</v>
      </c>
      <c r="P736" s="135">
        <v>40982</v>
      </c>
      <c r="Q736" s="14"/>
      <c r="R736" s="134" t="s">
        <v>263</v>
      </c>
      <c r="S736" s="134" t="s">
        <v>2165</v>
      </c>
      <c r="T736" s="134" t="s">
        <v>2249</v>
      </c>
      <c r="U736" s="134" t="s">
        <v>562</v>
      </c>
      <c r="V736" s="32" t="s">
        <v>4441</v>
      </c>
    </row>
    <row r="737" spans="1:22">
      <c r="B737" s="14"/>
      <c r="C737" s="32"/>
      <c r="D737" s="33"/>
      <c r="E737" s="132">
        <v>10761391</v>
      </c>
      <c r="F737" s="14"/>
      <c r="G737" s="133" t="s">
        <v>4693</v>
      </c>
      <c r="H737" s="133" t="s">
        <v>4497</v>
      </c>
      <c r="I737" s="133" t="s">
        <v>4140</v>
      </c>
      <c r="J737" s="134">
        <v>3690973</v>
      </c>
      <c r="K737" s="133"/>
      <c r="M737" s="134" t="s">
        <v>2789</v>
      </c>
      <c r="N737" s="32">
        <v>336</v>
      </c>
      <c r="O737" s="136">
        <v>16.05</v>
      </c>
      <c r="P737" s="135">
        <v>41033</v>
      </c>
      <c r="Q737" s="135">
        <v>41227</v>
      </c>
      <c r="R737" s="32" t="s">
        <v>4112</v>
      </c>
      <c r="S737" s="134" t="s">
        <v>2165</v>
      </c>
      <c r="T737" s="134" t="s">
        <v>2249</v>
      </c>
      <c r="U737" s="134" t="s">
        <v>914</v>
      </c>
      <c r="V737" s="32" t="s">
        <v>4521</v>
      </c>
    </row>
    <row r="738" spans="1:22">
      <c r="B738" s="14"/>
      <c r="C738" s="32"/>
      <c r="D738" s="33"/>
      <c r="E738" s="132">
        <v>10627770</v>
      </c>
      <c r="F738" s="14"/>
      <c r="G738" s="133" t="s">
        <v>3982</v>
      </c>
      <c r="H738" s="133" t="s">
        <v>3980</v>
      </c>
      <c r="I738" s="133" t="s">
        <v>3981</v>
      </c>
      <c r="J738" s="134">
        <v>3516085</v>
      </c>
      <c r="K738" s="14"/>
      <c r="M738" s="134" t="s">
        <v>295</v>
      </c>
      <c r="N738" s="32">
        <v>352</v>
      </c>
      <c r="O738" s="122">
        <v>17.91</v>
      </c>
      <c r="P738" s="135">
        <v>40752</v>
      </c>
      <c r="Q738" s="135">
        <v>41141</v>
      </c>
      <c r="R738" s="32" t="s">
        <v>2147</v>
      </c>
      <c r="S738" s="134" t="s">
        <v>2148</v>
      </c>
      <c r="T738" s="134" t="s">
        <v>2248</v>
      </c>
      <c r="U738" s="134" t="s">
        <v>914</v>
      </c>
      <c r="V738" s="32" t="s">
        <v>3140</v>
      </c>
    </row>
    <row r="739" spans="1:22">
      <c r="B739" s="14"/>
      <c r="C739" s="32"/>
      <c r="D739" s="33"/>
      <c r="E739" s="33">
        <v>215890</v>
      </c>
      <c r="G739" s="14" t="s">
        <v>2043</v>
      </c>
      <c r="H739" s="14" t="s">
        <v>1427</v>
      </c>
      <c r="I739" s="14" t="s">
        <v>2044</v>
      </c>
      <c r="L739" s="14" t="s">
        <v>2981</v>
      </c>
      <c r="M739" s="32">
        <v>78702</v>
      </c>
      <c r="N739" s="32">
        <v>105</v>
      </c>
      <c r="O739" s="53">
        <v>3.28</v>
      </c>
      <c r="P739" s="106">
        <v>37685</v>
      </c>
      <c r="Q739" s="106">
        <v>37803</v>
      </c>
      <c r="R739" s="32" t="s">
        <v>2033</v>
      </c>
      <c r="S739" s="32" t="s">
        <v>2034</v>
      </c>
      <c r="T739" s="32" t="s">
        <v>2035</v>
      </c>
      <c r="U739" s="5" t="s">
        <v>3338</v>
      </c>
      <c r="V739" s="32" t="s">
        <v>2028</v>
      </c>
    </row>
    <row r="740" spans="1:22">
      <c r="A740" s="133"/>
      <c r="B740" s="14"/>
      <c r="C740" s="32"/>
      <c r="D740" s="33"/>
      <c r="E740" s="132">
        <v>10691598</v>
      </c>
      <c r="F740" s="14"/>
      <c r="G740" s="133" t="s">
        <v>2924</v>
      </c>
      <c r="H740" s="133" t="s">
        <v>1169</v>
      </c>
      <c r="I740" s="133" t="s">
        <v>2925</v>
      </c>
      <c r="J740" s="133" t="s">
        <v>2922</v>
      </c>
      <c r="K740" s="133" t="s">
        <v>2923</v>
      </c>
      <c r="L740" s="133">
        <v>3070208</v>
      </c>
      <c r="M740" s="134" t="s">
        <v>558</v>
      </c>
      <c r="N740" s="143">
        <v>45</v>
      </c>
      <c r="O740" s="136">
        <v>7.4080000000000004</v>
      </c>
      <c r="P740" s="59">
        <v>40886</v>
      </c>
      <c r="Q740" s="14"/>
      <c r="R740" s="134" t="s">
        <v>1036</v>
      </c>
      <c r="S740" s="134" t="s">
        <v>1170</v>
      </c>
      <c r="T740" s="134" t="s">
        <v>1165</v>
      </c>
      <c r="U740" s="134" t="s">
        <v>562</v>
      </c>
      <c r="V740" s="32" t="s">
        <v>664</v>
      </c>
    </row>
    <row r="741" spans="1:22">
      <c r="B741" s="14"/>
      <c r="C741" s="32"/>
      <c r="D741" s="33"/>
      <c r="E741" s="58" t="s">
        <v>1335</v>
      </c>
      <c r="G741" s="56" t="s">
        <v>643</v>
      </c>
      <c r="H741" s="56" t="s">
        <v>4707</v>
      </c>
      <c r="I741" s="56" t="s">
        <v>4706</v>
      </c>
      <c r="J741" s="93">
        <v>312344</v>
      </c>
      <c r="K741" s="93"/>
      <c r="L741" s="14" t="s">
        <v>3585</v>
      </c>
      <c r="M741" s="73">
        <v>78703</v>
      </c>
      <c r="N741" s="32">
        <v>26</v>
      </c>
      <c r="O741" s="53">
        <v>0.72</v>
      </c>
      <c r="P741" s="59">
        <v>38390</v>
      </c>
      <c r="Q741" s="59">
        <v>38747</v>
      </c>
      <c r="R741" s="32" t="s">
        <v>4112</v>
      </c>
      <c r="S741" s="32" t="s">
        <v>3586</v>
      </c>
      <c r="T741" s="86" t="s">
        <v>3587</v>
      </c>
      <c r="U741" s="5" t="s">
        <v>3338</v>
      </c>
      <c r="V741" s="32" t="s">
        <v>2473</v>
      </c>
    </row>
    <row r="742" spans="1:22">
      <c r="B742" s="14"/>
      <c r="C742" s="32"/>
      <c r="D742" s="33"/>
      <c r="E742" s="132">
        <v>10870837</v>
      </c>
      <c r="F742" s="14"/>
      <c r="G742" s="133" t="s">
        <v>4639</v>
      </c>
      <c r="H742" s="133" t="s">
        <v>4637</v>
      </c>
      <c r="I742" s="133" t="s">
        <v>4638</v>
      </c>
      <c r="J742" s="134">
        <v>266476</v>
      </c>
      <c r="K742" s="14"/>
      <c r="M742" s="134" t="s">
        <v>4110</v>
      </c>
      <c r="N742" s="32">
        <v>252</v>
      </c>
      <c r="O742" s="136">
        <v>15.6</v>
      </c>
      <c r="P742" s="135">
        <v>41257</v>
      </c>
      <c r="R742" s="32" t="s">
        <v>1892</v>
      </c>
      <c r="S742" s="134" t="s">
        <v>4665</v>
      </c>
      <c r="T742" s="134" t="s">
        <v>1884</v>
      </c>
      <c r="U742" s="32" t="s">
        <v>915</v>
      </c>
      <c r="V742" s="32" t="s">
        <v>4713</v>
      </c>
    </row>
    <row r="743" spans="1:22">
      <c r="B743" s="14"/>
      <c r="C743" s="32"/>
      <c r="D743" s="33"/>
      <c r="G743" s="14" t="s">
        <v>4071</v>
      </c>
      <c r="H743" s="14" t="s">
        <v>4072</v>
      </c>
      <c r="I743" s="14" t="s">
        <v>4073</v>
      </c>
      <c r="L743" s="14" t="s">
        <v>1903</v>
      </c>
      <c r="M743" s="8">
        <v>78735</v>
      </c>
      <c r="N743" s="41">
        <v>608</v>
      </c>
      <c r="O743" s="53">
        <v>38.15</v>
      </c>
      <c r="P743" s="31">
        <v>35104</v>
      </c>
      <c r="Q743" s="31">
        <v>35340</v>
      </c>
      <c r="R743" s="31"/>
      <c r="S743" s="32" t="s">
        <v>1323</v>
      </c>
      <c r="T743" s="32" t="s">
        <v>1324</v>
      </c>
      <c r="U743" s="32" t="s">
        <v>3338</v>
      </c>
      <c r="V743" s="32" t="s">
        <v>3556</v>
      </c>
    </row>
    <row r="744" spans="1:22">
      <c r="B744" s="14"/>
      <c r="C744" s="32"/>
      <c r="D744" s="33"/>
      <c r="E744" s="58" t="s">
        <v>3770</v>
      </c>
      <c r="G744" s="56" t="s">
        <v>3769</v>
      </c>
      <c r="H744" s="56" t="s">
        <v>285</v>
      </c>
      <c r="I744" s="56" t="s">
        <v>1099</v>
      </c>
      <c r="J744" s="93">
        <v>3139292</v>
      </c>
      <c r="K744" s="93"/>
      <c r="L744" s="56" t="s">
        <v>1099</v>
      </c>
      <c r="M744" s="93">
        <v>78705</v>
      </c>
      <c r="N744" s="93">
        <v>124</v>
      </c>
      <c r="O744" s="100">
        <v>0.59099999999999997</v>
      </c>
      <c r="P744" s="59">
        <v>39237</v>
      </c>
      <c r="Q744" s="59">
        <v>39511</v>
      </c>
      <c r="R744" s="94" t="s">
        <v>2033</v>
      </c>
      <c r="S744" s="94" t="s">
        <v>157</v>
      </c>
      <c r="T744" s="32" t="s">
        <v>1184</v>
      </c>
      <c r="U744" s="32" t="s">
        <v>178</v>
      </c>
      <c r="V744" s="94" t="s">
        <v>2284</v>
      </c>
    </row>
    <row r="745" spans="1:22">
      <c r="B745" s="14"/>
      <c r="C745" s="32"/>
      <c r="D745" s="33"/>
      <c r="E745" s="58" t="s">
        <v>3957</v>
      </c>
      <c r="G745" s="56" t="s">
        <v>2522</v>
      </c>
      <c r="H745" s="56" t="s">
        <v>2415</v>
      </c>
      <c r="I745" s="56" t="s">
        <v>832</v>
      </c>
      <c r="J745" s="93">
        <v>310268</v>
      </c>
      <c r="K745" s="93"/>
      <c r="L745" s="14" t="s">
        <v>1904</v>
      </c>
      <c r="M745" s="32">
        <v>78705</v>
      </c>
      <c r="N745" s="41">
        <v>100</v>
      </c>
      <c r="O745" s="100">
        <v>0.16900000000000001</v>
      </c>
      <c r="P745" s="59">
        <v>38629</v>
      </c>
      <c r="Q745" s="59">
        <v>38762</v>
      </c>
      <c r="R745" s="32" t="s">
        <v>1615</v>
      </c>
      <c r="S745" s="32" t="s">
        <v>3815</v>
      </c>
      <c r="T745" s="32" t="s">
        <v>1184</v>
      </c>
      <c r="U745" s="32" t="s">
        <v>3338</v>
      </c>
      <c r="V745" s="32" t="s">
        <v>738</v>
      </c>
    </row>
    <row r="746" spans="1:22">
      <c r="B746" s="14"/>
      <c r="C746" s="32"/>
      <c r="D746" s="33"/>
      <c r="E746" s="60">
        <v>284458</v>
      </c>
      <c r="G746" s="56" t="s">
        <v>654</v>
      </c>
      <c r="H746" s="56" t="s">
        <v>2416</v>
      </c>
      <c r="I746" s="56" t="s">
        <v>1972</v>
      </c>
      <c r="J746" s="93">
        <v>475424</v>
      </c>
      <c r="K746" s="93"/>
      <c r="L746" s="56" t="s">
        <v>655</v>
      </c>
      <c r="M746" s="32">
        <v>78705</v>
      </c>
      <c r="N746" s="41">
        <v>232</v>
      </c>
      <c r="O746" s="100">
        <v>1.0900000000000001</v>
      </c>
      <c r="P746" s="59">
        <v>38629</v>
      </c>
      <c r="Q746" s="59">
        <v>38749</v>
      </c>
      <c r="R746" s="32" t="s">
        <v>1615</v>
      </c>
      <c r="S746" s="32" t="s">
        <v>1185</v>
      </c>
      <c r="T746" s="32" t="s">
        <v>1186</v>
      </c>
      <c r="U746" s="32" t="s">
        <v>3338</v>
      </c>
      <c r="V746" s="32" t="s">
        <v>738</v>
      </c>
    </row>
    <row r="747" spans="1:22">
      <c r="B747" s="14"/>
      <c r="C747" s="32"/>
      <c r="D747" s="33"/>
      <c r="E747" s="33" t="s">
        <v>1005</v>
      </c>
      <c r="G747" s="14" t="s">
        <v>2991</v>
      </c>
      <c r="H747" s="14" t="s">
        <v>639</v>
      </c>
      <c r="I747" s="14" t="s">
        <v>1004</v>
      </c>
      <c r="L747" s="14" t="s">
        <v>136</v>
      </c>
      <c r="M747" s="32">
        <v>78717</v>
      </c>
      <c r="N747" s="41">
        <v>312</v>
      </c>
      <c r="O747" s="53">
        <v>16.36</v>
      </c>
      <c r="P747" s="31">
        <v>36332</v>
      </c>
      <c r="Q747" s="31">
        <v>36626</v>
      </c>
      <c r="R747" s="31"/>
      <c r="S747" s="32" t="s">
        <v>668</v>
      </c>
      <c r="T747" s="32" t="s">
        <v>3728</v>
      </c>
      <c r="U747" s="32" t="s">
        <v>3338</v>
      </c>
      <c r="V747" s="32" t="s">
        <v>345</v>
      </c>
    </row>
    <row r="748" spans="1:22">
      <c r="B748" s="14"/>
      <c r="C748" s="32"/>
      <c r="D748" s="33"/>
      <c r="E748" s="69">
        <v>238113</v>
      </c>
      <c r="G748" s="69" t="s">
        <v>98</v>
      </c>
      <c r="H748" s="68" t="s">
        <v>2747</v>
      </c>
      <c r="I748" s="14" t="s">
        <v>2748</v>
      </c>
      <c r="L748" s="68" t="s">
        <v>99</v>
      </c>
      <c r="M748" s="73">
        <v>78730</v>
      </c>
      <c r="N748" s="32">
        <v>15</v>
      </c>
      <c r="O748" s="53">
        <v>2.9</v>
      </c>
      <c r="P748" s="70">
        <v>38183</v>
      </c>
      <c r="Q748" s="70">
        <v>38265</v>
      </c>
      <c r="R748" s="32" t="s">
        <v>4365</v>
      </c>
      <c r="S748" s="32" t="s">
        <v>2749</v>
      </c>
      <c r="T748" s="32" t="s">
        <v>2750</v>
      </c>
      <c r="U748" s="32" t="s">
        <v>3338</v>
      </c>
      <c r="V748" s="32" t="s">
        <v>4027</v>
      </c>
    </row>
    <row r="749" spans="1:22">
      <c r="B749" s="14"/>
      <c r="C749" s="32"/>
      <c r="D749" s="33"/>
      <c r="E749" s="60">
        <v>284915</v>
      </c>
      <c r="G749" s="56" t="s">
        <v>4395</v>
      </c>
      <c r="H749" s="57" t="s">
        <v>3705</v>
      </c>
      <c r="I749" s="56" t="s">
        <v>4396</v>
      </c>
      <c r="J749" s="93"/>
      <c r="K749" s="93"/>
      <c r="L749" s="14" t="s">
        <v>1905</v>
      </c>
      <c r="M749" s="32">
        <v>78717</v>
      </c>
      <c r="N749" s="93">
        <v>344</v>
      </c>
      <c r="O749" s="100">
        <v>17.461000000000002</v>
      </c>
      <c r="P749" s="59">
        <v>38638</v>
      </c>
      <c r="Q749" s="59">
        <v>38852</v>
      </c>
      <c r="R749" s="32" t="s">
        <v>1157</v>
      </c>
      <c r="S749" s="94" t="s">
        <v>3707</v>
      </c>
      <c r="T749" s="94" t="s">
        <v>4096</v>
      </c>
      <c r="U749" s="32" t="s">
        <v>3338</v>
      </c>
      <c r="V749" s="32" t="s">
        <v>3635</v>
      </c>
    </row>
    <row r="750" spans="1:22">
      <c r="B750" s="14"/>
      <c r="C750" s="32"/>
      <c r="D750" s="33"/>
      <c r="E750" s="33">
        <v>212393</v>
      </c>
      <c r="G750" s="14" t="s">
        <v>4406</v>
      </c>
      <c r="H750" s="14" t="s">
        <v>4405</v>
      </c>
      <c r="I750" s="14" t="s">
        <v>4063</v>
      </c>
      <c r="L750" s="14" t="s">
        <v>4294</v>
      </c>
      <c r="M750" s="32">
        <v>78717</v>
      </c>
      <c r="N750" s="32">
        <v>22</v>
      </c>
      <c r="O750" s="53">
        <v>12.022</v>
      </c>
      <c r="P750" s="31">
        <v>37391</v>
      </c>
      <c r="Q750" s="31">
        <v>37825</v>
      </c>
      <c r="R750" s="32" t="s">
        <v>753</v>
      </c>
      <c r="S750" s="32" t="s">
        <v>3809</v>
      </c>
      <c r="T750" s="32" t="s">
        <v>4295</v>
      </c>
      <c r="U750" s="32" t="s">
        <v>2070</v>
      </c>
      <c r="V750" s="32" t="s">
        <v>2327</v>
      </c>
    </row>
    <row r="751" spans="1:22">
      <c r="B751" s="33"/>
      <c r="C751" s="32"/>
      <c r="D751" s="33"/>
      <c r="G751" s="14" t="s">
        <v>1447</v>
      </c>
      <c r="H751" s="14" t="s">
        <v>3235</v>
      </c>
      <c r="I751" s="14" t="s">
        <v>1448</v>
      </c>
      <c r="L751" s="14" t="s">
        <v>1003</v>
      </c>
      <c r="M751" s="32">
        <v>78746</v>
      </c>
      <c r="N751" s="41">
        <v>160</v>
      </c>
      <c r="O751" s="53">
        <v>11.59</v>
      </c>
      <c r="P751" s="31">
        <v>35300</v>
      </c>
      <c r="Q751" s="31">
        <v>35537</v>
      </c>
      <c r="R751" s="31"/>
      <c r="S751" s="32" t="s">
        <v>1449</v>
      </c>
      <c r="T751" s="32" t="s">
        <v>1450</v>
      </c>
      <c r="U751" s="32" t="s">
        <v>3338</v>
      </c>
      <c r="V751" s="32" t="s">
        <v>3558</v>
      </c>
    </row>
    <row r="752" spans="1:22">
      <c r="B752" s="14"/>
      <c r="C752" s="32"/>
      <c r="D752" s="33"/>
      <c r="G752" s="14" t="s">
        <v>3079</v>
      </c>
      <c r="H752" s="14" t="s">
        <v>3236</v>
      </c>
      <c r="I752" s="14" t="s">
        <v>2812</v>
      </c>
      <c r="L752" s="14" t="s">
        <v>1831</v>
      </c>
      <c r="M752" s="32">
        <v>78758</v>
      </c>
      <c r="N752" s="41">
        <v>366</v>
      </c>
      <c r="O752" s="53">
        <v>16.89</v>
      </c>
      <c r="P752" s="31">
        <v>35930</v>
      </c>
      <c r="Q752" s="31">
        <v>36048</v>
      </c>
      <c r="R752" s="31"/>
      <c r="S752" s="32" t="s">
        <v>2900</v>
      </c>
      <c r="T752" s="32" t="s">
        <v>3078</v>
      </c>
      <c r="U752" s="32" t="s">
        <v>3338</v>
      </c>
      <c r="V752" s="32" t="s">
        <v>3565</v>
      </c>
    </row>
    <row r="753" spans="2:22">
      <c r="B753" s="14"/>
      <c r="C753" s="32"/>
      <c r="D753" s="33"/>
      <c r="E753" s="63"/>
      <c r="G753" s="14" t="s">
        <v>2566</v>
      </c>
      <c r="H753" s="14" t="s">
        <v>2567</v>
      </c>
      <c r="I753" s="14" t="s">
        <v>2568</v>
      </c>
      <c r="L753" s="14" t="s">
        <v>1906</v>
      </c>
      <c r="M753" s="32">
        <v>78729</v>
      </c>
      <c r="N753" s="41">
        <v>272</v>
      </c>
      <c r="O753" s="53">
        <v>16.43</v>
      </c>
      <c r="P753" s="31">
        <v>36199</v>
      </c>
      <c r="Q753" s="31">
        <v>36397</v>
      </c>
      <c r="R753" s="31"/>
      <c r="S753" s="32" t="s">
        <v>2900</v>
      </c>
      <c r="T753" s="32" t="s">
        <v>3078</v>
      </c>
      <c r="U753" s="32" t="s">
        <v>3338</v>
      </c>
      <c r="V753" s="32" t="s">
        <v>2848</v>
      </c>
    </row>
    <row r="754" spans="2:22">
      <c r="B754" s="14"/>
      <c r="C754" s="32"/>
      <c r="D754" s="33"/>
      <c r="E754" s="33">
        <v>164994</v>
      </c>
      <c r="G754" s="14" t="s">
        <v>1795</v>
      </c>
      <c r="H754" s="14" t="s">
        <v>3841</v>
      </c>
      <c r="I754" s="14" t="s">
        <v>3602</v>
      </c>
      <c r="L754" s="14" t="s">
        <v>4247</v>
      </c>
      <c r="M754" s="32">
        <v>78754</v>
      </c>
      <c r="N754" s="41">
        <v>284</v>
      </c>
      <c r="O754" s="53">
        <v>14.29</v>
      </c>
      <c r="P754" s="31">
        <v>36760</v>
      </c>
      <c r="Q754" s="31">
        <v>36964</v>
      </c>
      <c r="R754" s="31"/>
      <c r="S754" s="32" t="s">
        <v>2422</v>
      </c>
      <c r="T754" s="32" t="s">
        <v>3629</v>
      </c>
      <c r="U754" s="32" t="s">
        <v>3338</v>
      </c>
      <c r="V754" s="32" t="s">
        <v>1768</v>
      </c>
    </row>
    <row r="755" spans="2:22">
      <c r="B755" s="14"/>
      <c r="C755" s="32"/>
      <c r="D755" s="33"/>
      <c r="E755" s="69">
        <v>234135</v>
      </c>
      <c r="G755" s="68" t="s">
        <v>3311</v>
      </c>
      <c r="H755" s="68" t="s">
        <v>2889</v>
      </c>
      <c r="I755" s="68" t="s">
        <v>4280</v>
      </c>
      <c r="J755" s="73"/>
      <c r="K755" s="73"/>
      <c r="L755" s="68" t="s">
        <v>3312</v>
      </c>
      <c r="M755" s="32">
        <v>78750</v>
      </c>
      <c r="N755" s="41">
        <v>51</v>
      </c>
      <c r="O755" s="53">
        <v>5.8</v>
      </c>
      <c r="P755" s="70">
        <v>38104</v>
      </c>
      <c r="Q755" s="70">
        <v>38323</v>
      </c>
      <c r="R755" s="32" t="s">
        <v>753</v>
      </c>
      <c r="S755" s="32" t="s">
        <v>2893</v>
      </c>
      <c r="T755" s="32" t="s">
        <v>2894</v>
      </c>
      <c r="U755" s="32" t="s">
        <v>3338</v>
      </c>
      <c r="V755" s="32" t="s">
        <v>2890</v>
      </c>
    </row>
    <row r="756" spans="2:22">
      <c r="B756" s="14"/>
      <c r="C756" s="32"/>
      <c r="D756" s="33"/>
      <c r="E756" s="132">
        <v>10179558</v>
      </c>
      <c r="F756" s="14"/>
      <c r="G756" s="133" t="s">
        <v>2215</v>
      </c>
      <c r="H756" s="133" t="s">
        <v>2216</v>
      </c>
      <c r="I756" s="133" t="s">
        <v>2214</v>
      </c>
      <c r="J756" s="134">
        <v>586352</v>
      </c>
      <c r="K756" s="14"/>
      <c r="M756" s="134" t="s">
        <v>2212</v>
      </c>
      <c r="N756" s="134" t="s">
        <v>2217</v>
      </c>
      <c r="O756" s="136">
        <v>0.76</v>
      </c>
      <c r="P756" s="135">
        <v>39666</v>
      </c>
      <c r="Q756" s="14"/>
      <c r="R756" s="134" t="s">
        <v>62</v>
      </c>
      <c r="S756" s="134" t="s">
        <v>2859</v>
      </c>
      <c r="T756" s="134" t="s">
        <v>2860</v>
      </c>
      <c r="U756" s="134" t="s">
        <v>562</v>
      </c>
      <c r="V756" s="32" t="s">
        <v>188</v>
      </c>
    </row>
    <row r="757" spans="2:22">
      <c r="B757" s="14"/>
      <c r="C757" s="32"/>
      <c r="D757" s="33"/>
      <c r="E757" s="60">
        <v>286593</v>
      </c>
      <c r="G757" s="56" t="s">
        <v>2518</v>
      </c>
      <c r="H757" s="57" t="s">
        <v>3241</v>
      </c>
      <c r="I757" s="56" t="s">
        <v>2519</v>
      </c>
      <c r="J757" s="93"/>
      <c r="K757" s="93"/>
      <c r="L757" s="14" t="s">
        <v>1404</v>
      </c>
      <c r="M757" s="32">
        <v>787846</v>
      </c>
      <c r="N757" s="103">
        <v>210</v>
      </c>
      <c r="O757" s="100">
        <v>35</v>
      </c>
      <c r="P757" s="59">
        <v>38673</v>
      </c>
      <c r="Q757" s="59">
        <v>38721</v>
      </c>
      <c r="R757" s="32" t="s">
        <v>1615</v>
      </c>
      <c r="S757" s="32" t="s">
        <v>3242</v>
      </c>
      <c r="T757" s="32" t="s">
        <v>3243</v>
      </c>
      <c r="U757" s="94" t="s">
        <v>562</v>
      </c>
      <c r="V757" s="32" t="s">
        <v>3635</v>
      </c>
    </row>
    <row r="758" spans="2:22">
      <c r="B758" s="14"/>
      <c r="C758" s="32"/>
      <c r="D758" s="33"/>
      <c r="E758" s="58" t="s">
        <v>2547</v>
      </c>
      <c r="G758" s="60" t="s">
        <v>2432</v>
      </c>
      <c r="H758" s="60" t="s">
        <v>1291</v>
      </c>
      <c r="I758" s="60" t="s">
        <v>458</v>
      </c>
      <c r="J758" s="93">
        <v>862496</v>
      </c>
      <c r="K758" s="93"/>
      <c r="L758" s="60" t="s">
        <v>458</v>
      </c>
      <c r="M758" s="93">
        <v>78704</v>
      </c>
      <c r="N758" s="93">
        <v>33</v>
      </c>
      <c r="O758" s="100">
        <v>1.0980000000000001</v>
      </c>
      <c r="P758" s="115">
        <v>39000</v>
      </c>
      <c r="Q758" s="59">
        <v>39286</v>
      </c>
      <c r="R758" s="93" t="s">
        <v>1036</v>
      </c>
      <c r="S758" s="93" t="s">
        <v>1673</v>
      </c>
      <c r="T758" s="93" t="s">
        <v>1674</v>
      </c>
      <c r="U758" s="32" t="s">
        <v>3338</v>
      </c>
      <c r="V758" s="32" t="s">
        <v>4362</v>
      </c>
    </row>
    <row r="759" spans="2:22">
      <c r="B759" s="14"/>
      <c r="C759" s="32"/>
      <c r="D759" s="33"/>
      <c r="E759" s="60">
        <v>284186</v>
      </c>
      <c r="G759" s="56" t="s">
        <v>2184</v>
      </c>
      <c r="H759" s="56" t="s">
        <v>4061</v>
      </c>
      <c r="I759" s="56" t="s">
        <v>133</v>
      </c>
      <c r="J759" s="93">
        <v>141849</v>
      </c>
      <c r="K759" s="93"/>
      <c r="L759" s="56" t="s">
        <v>2185</v>
      </c>
      <c r="M759" s="32">
        <v>78701</v>
      </c>
      <c r="N759" s="62">
        <v>232</v>
      </c>
      <c r="O759" s="100">
        <v>1.91</v>
      </c>
      <c r="P759" s="59">
        <v>38623</v>
      </c>
      <c r="Q759" s="59">
        <v>38805</v>
      </c>
      <c r="R759" s="32" t="s">
        <v>1615</v>
      </c>
      <c r="S759" s="32" t="s">
        <v>1620</v>
      </c>
      <c r="T759" s="32" t="s">
        <v>1621</v>
      </c>
      <c r="U759" s="32" t="s">
        <v>3338</v>
      </c>
      <c r="V759" s="32" t="s">
        <v>738</v>
      </c>
    </row>
    <row r="760" spans="2:22">
      <c r="B760" s="14"/>
      <c r="C760" s="32"/>
      <c r="D760" s="33"/>
      <c r="E760" s="58" t="s">
        <v>2357</v>
      </c>
      <c r="G760" s="56" t="s">
        <v>2349</v>
      </c>
      <c r="H760" s="56" t="s">
        <v>2434</v>
      </c>
      <c r="I760" s="56" t="s">
        <v>2356</v>
      </c>
      <c r="J760" s="93">
        <v>3308063</v>
      </c>
      <c r="K760" s="93"/>
      <c r="L760" s="56" t="s">
        <v>2356</v>
      </c>
      <c r="M760" s="93">
        <v>78704</v>
      </c>
      <c r="N760" s="121">
        <v>36</v>
      </c>
      <c r="O760" s="100">
        <v>2</v>
      </c>
      <c r="P760" s="59">
        <v>39238</v>
      </c>
      <c r="Q760" s="115">
        <v>39458</v>
      </c>
      <c r="R760" s="94" t="s">
        <v>263</v>
      </c>
      <c r="S760" s="94" t="s">
        <v>584</v>
      </c>
      <c r="T760" s="32" t="s">
        <v>2558</v>
      </c>
      <c r="U760" s="32" t="s">
        <v>3338</v>
      </c>
      <c r="V760" s="94" t="s">
        <v>2284</v>
      </c>
    </row>
    <row r="761" spans="2:22">
      <c r="B761" s="14"/>
      <c r="C761" s="32"/>
      <c r="D761" s="33"/>
      <c r="E761" s="132">
        <v>10820749</v>
      </c>
      <c r="F761" s="14"/>
      <c r="G761" s="133" t="s">
        <v>4527</v>
      </c>
      <c r="H761" s="133" t="s">
        <v>4564</v>
      </c>
      <c r="I761" s="133" t="s">
        <v>4526</v>
      </c>
      <c r="J761" s="134">
        <v>3364954</v>
      </c>
      <c r="K761" s="14"/>
      <c r="M761" s="134" t="s">
        <v>3744</v>
      </c>
      <c r="N761" s="32">
        <v>45</v>
      </c>
      <c r="O761" s="145">
        <v>9.17</v>
      </c>
      <c r="P761" s="135">
        <v>41152</v>
      </c>
      <c r="R761" s="32" t="s">
        <v>263</v>
      </c>
      <c r="S761" s="134" t="s">
        <v>4563</v>
      </c>
      <c r="T761" s="134" t="s">
        <v>4557</v>
      </c>
      <c r="U761" s="32" t="s">
        <v>915</v>
      </c>
      <c r="V761" s="32" t="s">
        <v>4582</v>
      </c>
    </row>
    <row r="762" spans="2:22">
      <c r="B762" s="14"/>
      <c r="C762" s="32"/>
      <c r="D762" s="33"/>
      <c r="E762" s="58" t="s">
        <v>255</v>
      </c>
      <c r="G762" s="56" t="s">
        <v>1308</v>
      </c>
      <c r="H762" s="56" t="s">
        <v>3484</v>
      </c>
      <c r="I762" s="33" t="s">
        <v>256</v>
      </c>
      <c r="J762" s="32">
        <v>335072</v>
      </c>
      <c r="L762" s="33" t="s">
        <v>256</v>
      </c>
      <c r="M762" s="32">
        <v>78704</v>
      </c>
      <c r="N762" s="93">
        <v>65</v>
      </c>
      <c r="O762" s="100">
        <v>2.98</v>
      </c>
      <c r="P762" s="59">
        <v>38988</v>
      </c>
      <c r="Q762" s="59">
        <v>39274</v>
      </c>
      <c r="R762" s="59" t="s">
        <v>1615</v>
      </c>
      <c r="S762" s="94" t="s">
        <v>1673</v>
      </c>
      <c r="T762" s="94" t="s">
        <v>1674</v>
      </c>
      <c r="U762" s="32" t="s">
        <v>3338</v>
      </c>
      <c r="V762" s="32" t="s">
        <v>777</v>
      </c>
    </row>
    <row r="763" spans="2:22">
      <c r="B763" s="14"/>
      <c r="C763" s="32"/>
      <c r="D763" s="33"/>
      <c r="E763" s="33">
        <v>169673</v>
      </c>
      <c r="G763" s="14" t="s">
        <v>4387</v>
      </c>
      <c r="H763" s="14" t="s">
        <v>2113</v>
      </c>
      <c r="I763" s="14" t="s">
        <v>1678</v>
      </c>
      <c r="L763" s="14" t="s">
        <v>969</v>
      </c>
      <c r="M763" s="32">
        <v>78750</v>
      </c>
      <c r="N763" s="41">
        <v>251</v>
      </c>
      <c r="O763" s="53">
        <v>10.39</v>
      </c>
      <c r="P763" s="31">
        <v>36887</v>
      </c>
      <c r="Q763" s="31">
        <v>37327</v>
      </c>
      <c r="R763" s="31"/>
      <c r="S763" s="32" t="s">
        <v>2417</v>
      </c>
      <c r="T763" s="32" t="s">
        <v>2418</v>
      </c>
      <c r="U763" s="32" t="s">
        <v>2780</v>
      </c>
      <c r="V763" s="32" t="s">
        <v>2326</v>
      </c>
    </row>
    <row r="764" spans="2:22">
      <c r="B764" s="14"/>
      <c r="C764" s="137"/>
      <c r="D764" s="33"/>
      <c r="E764" s="60">
        <v>10033775</v>
      </c>
      <c r="G764" s="56" t="s">
        <v>2626</v>
      </c>
      <c r="H764" s="56" t="s">
        <v>3829</v>
      </c>
      <c r="I764" s="56" t="s">
        <v>2627</v>
      </c>
      <c r="J764" s="93">
        <v>430112</v>
      </c>
      <c r="K764" s="93"/>
      <c r="L764" s="56" t="s">
        <v>2627</v>
      </c>
      <c r="M764" s="93">
        <v>78705</v>
      </c>
      <c r="N764" s="93">
        <v>81</v>
      </c>
      <c r="O764" s="100">
        <v>0.47610000000000002</v>
      </c>
      <c r="P764" s="59">
        <v>39218</v>
      </c>
      <c r="Q764" s="59">
        <v>39305</v>
      </c>
      <c r="R764" s="94" t="s">
        <v>2033</v>
      </c>
      <c r="S764" s="94" t="s">
        <v>2752</v>
      </c>
      <c r="T764" s="32" t="s">
        <v>2753</v>
      </c>
      <c r="U764" s="32" t="s">
        <v>3338</v>
      </c>
      <c r="V764" s="94" t="s">
        <v>2284</v>
      </c>
    </row>
    <row r="765" spans="2:22">
      <c r="B765" s="14"/>
      <c r="C765" s="32"/>
      <c r="D765" s="33"/>
      <c r="E765" s="69">
        <v>239992</v>
      </c>
      <c r="G765" s="69" t="s">
        <v>2736</v>
      </c>
      <c r="H765" s="68" t="s">
        <v>2607</v>
      </c>
      <c r="I765" s="14" t="s">
        <v>3938</v>
      </c>
      <c r="L765" s="68" t="s">
        <v>2737</v>
      </c>
      <c r="M765" s="32">
        <v>78705</v>
      </c>
      <c r="N765" s="32">
        <v>62</v>
      </c>
      <c r="O765" s="53">
        <v>0.64500000000000002</v>
      </c>
      <c r="P765" s="70">
        <v>38219</v>
      </c>
      <c r="Q765" s="70">
        <v>38299</v>
      </c>
      <c r="R765" s="32" t="s">
        <v>2033</v>
      </c>
      <c r="S765" s="32" t="s">
        <v>2034</v>
      </c>
      <c r="T765" s="32" t="s">
        <v>2606</v>
      </c>
      <c r="U765" s="32" t="s">
        <v>3338</v>
      </c>
      <c r="V765" s="32" t="s">
        <v>4027</v>
      </c>
    </row>
    <row r="766" spans="2:22">
      <c r="B766" s="14"/>
      <c r="C766" s="32"/>
      <c r="D766" s="33"/>
      <c r="G766" s="14" t="s">
        <v>3080</v>
      </c>
      <c r="H766" s="14" t="s">
        <v>3081</v>
      </c>
      <c r="I766" s="14" t="s">
        <v>951</v>
      </c>
      <c r="L766" s="14" t="s">
        <v>1006</v>
      </c>
      <c r="M766" s="32">
        <v>78723</v>
      </c>
      <c r="N766" s="41">
        <v>104</v>
      </c>
      <c r="O766" s="53">
        <v>5.5</v>
      </c>
      <c r="P766" s="31">
        <v>35485</v>
      </c>
      <c r="Q766" s="31">
        <v>35682</v>
      </c>
      <c r="R766" s="31"/>
      <c r="S766" s="32" t="s">
        <v>952</v>
      </c>
      <c r="T766" s="32" t="s">
        <v>1299</v>
      </c>
      <c r="U766" s="32" t="s">
        <v>3338</v>
      </c>
      <c r="V766" s="32" t="s">
        <v>3560</v>
      </c>
    </row>
    <row r="767" spans="2:22">
      <c r="B767" s="14"/>
      <c r="C767" s="32"/>
      <c r="D767" s="33"/>
      <c r="G767" s="14" t="s">
        <v>2867</v>
      </c>
      <c r="H767" s="14" t="s">
        <v>1328</v>
      </c>
      <c r="I767" s="14" t="s">
        <v>1329</v>
      </c>
      <c r="L767" s="14" t="s">
        <v>1007</v>
      </c>
      <c r="M767" s="32">
        <v>78723</v>
      </c>
      <c r="N767" s="41">
        <v>40</v>
      </c>
      <c r="O767" s="53">
        <v>2.38</v>
      </c>
      <c r="P767" s="31">
        <v>37018</v>
      </c>
      <c r="Q767" s="31">
        <v>37211</v>
      </c>
      <c r="R767" s="31"/>
      <c r="S767" s="32" t="s">
        <v>1300</v>
      </c>
      <c r="T767" s="32" t="s">
        <v>1299</v>
      </c>
      <c r="U767" s="32" t="s">
        <v>3338</v>
      </c>
      <c r="V767" s="32" t="s">
        <v>1090</v>
      </c>
    </row>
    <row r="768" spans="2:22">
      <c r="B768" s="14"/>
      <c r="C768" s="32"/>
      <c r="D768" s="33"/>
      <c r="E768" s="33">
        <v>205210</v>
      </c>
      <c r="G768" s="14" t="s">
        <v>1455</v>
      </c>
      <c r="H768" s="14" t="s">
        <v>4036</v>
      </c>
      <c r="I768" s="14" t="s">
        <v>2105</v>
      </c>
      <c r="L768" s="14" t="s">
        <v>1456</v>
      </c>
      <c r="M768" s="32">
        <v>78704</v>
      </c>
      <c r="N768" s="32">
        <v>50</v>
      </c>
      <c r="O768" s="53">
        <v>1.5</v>
      </c>
      <c r="P768" s="31">
        <v>37431</v>
      </c>
      <c r="Q768" s="31">
        <v>37790</v>
      </c>
      <c r="R768" s="32" t="s">
        <v>750</v>
      </c>
      <c r="S768" s="32" t="s">
        <v>3810</v>
      </c>
      <c r="T768" s="32" t="s">
        <v>2312</v>
      </c>
      <c r="U768" s="32" t="s">
        <v>2070</v>
      </c>
      <c r="V768" s="32" t="s">
        <v>2327</v>
      </c>
    </row>
    <row r="769" spans="1:22">
      <c r="B769" s="14"/>
      <c r="C769" s="32"/>
      <c r="D769" s="33"/>
      <c r="E769" s="33">
        <v>177280</v>
      </c>
      <c r="G769" s="14" t="s">
        <v>2863</v>
      </c>
      <c r="H769" s="14" t="s">
        <v>4265</v>
      </c>
      <c r="I769" s="14" t="s">
        <v>1048</v>
      </c>
      <c r="L769" s="14" t="s">
        <v>2864</v>
      </c>
      <c r="M769" s="32">
        <v>78751</v>
      </c>
      <c r="N769" s="41">
        <v>800</v>
      </c>
      <c r="O769" s="53">
        <v>22.54</v>
      </c>
      <c r="P769" s="31">
        <v>37139</v>
      </c>
      <c r="R769" s="32" t="s">
        <v>1057</v>
      </c>
      <c r="S769" s="32" t="s">
        <v>2865</v>
      </c>
      <c r="T769" s="32" t="s">
        <v>2866</v>
      </c>
      <c r="U769" s="32" t="s">
        <v>2070</v>
      </c>
      <c r="V769" s="32" t="s">
        <v>3036</v>
      </c>
    </row>
    <row r="770" spans="1:22">
      <c r="B770" s="14"/>
      <c r="C770" s="32"/>
      <c r="D770" s="33"/>
      <c r="E770" s="132">
        <v>10715409</v>
      </c>
      <c r="F770" s="14"/>
      <c r="G770" s="133" t="s">
        <v>1861</v>
      </c>
      <c r="H770" s="133" t="s">
        <v>3721</v>
      </c>
      <c r="I770" s="133" t="s">
        <v>1862</v>
      </c>
      <c r="J770" s="134">
        <v>3527856</v>
      </c>
      <c r="K770" s="133"/>
      <c r="M770" s="134" t="s">
        <v>2936</v>
      </c>
      <c r="N770" s="32">
        <v>275</v>
      </c>
      <c r="O770" s="142">
        <v>1.1718</v>
      </c>
      <c r="P770" s="135">
        <v>40942</v>
      </c>
      <c r="Q770" s="135">
        <v>41172</v>
      </c>
      <c r="R770" s="134" t="s">
        <v>263</v>
      </c>
      <c r="S770" s="134" t="s">
        <v>3720</v>
      </c>
      <c r="T770" s="134" t="s">
        <v>2249</v>
      </c>
      <c r="U770" s="134" t="s">
        <v>914</v>
      </c>
      <c r="V770" s="32" t="s">
        <v>4441</v>
      </c>
    </row>
    <row r="771" spans="1:22">
      <c r="B771" s="14"/>
      <c r="C771" s="32"/>
      <c r="D771" s="33"/>
      <c r="E771" s="58" t="s">
        <v>2786</v>
      </c>
      <c r="G771" s="56" t="s">
        <v>812</v>
      </c>
      <c r="H771" s="68" t="s">
        <v>2782</v>
      </c>
      <c r="I771" s="14" t="s">
        <v>2783</v>
      </c>
      <c r="J771" s="56"/>
      <c r="K771" s="14"/>
      <c r="M771" s="32">
        <v>78729</v>
      </c>
      <c r="N771" s="62">
        <v>391</v>
      </c>
      <c r="O771" s="169">
        <v>60.8</v>
      </c>
      <c r="P771" s="59">
        <v>38701</v>
      </c>
      <c r="Q771" s="59" t="s">
        <v>2787</v>
      </c>
      <c r="R771" s="31" t="s">
        <v>4365</v>
      </c>
      <c r="S771" s="31" t="s">
        <v>2784</v>
      </c>
      <c r="T771" s="32" t="s">
        <v>2785</v>
      </c>
      <c r="U771" s="94" t="s">
        <v>914</v>
      </c>
      <c r="V771" s="32" t="s">
        <v>597</v>
      </c>
    </row>
    <row r="772" spans="1:22">
      <c r="B772" s="14"/>
      <c r="C772" s="32"/>
      <c r="D772" s="33"/>
      <c r="E772" s="132">
        <v>10292772</v>
      </c>
      <c r="F772" s="14"/>
      <c r="G772" s="133" t="s">
        <v>3686</v>
      </c>
      <c r="H772" s="133" t="s">
        <v>2971</v>
      </c>
      <c r="I772" s="133" t="s">
        <v>3687</v>
      </c>
      <c r="J772" s="134">
        <v>836924</v>
      </c>
      <c r="K772" s="134"/>
      <c r="L772" s="133"/>
      <c r="M772" s="134" t="s">
        <v>3958</v>
      </c>
      <c r="N772" s="32">
        <v>240</v>
      </c>
      <c r="O772" s="136">
        <v>10.885</v>
      </c>
      <c r="P772" s="135">
        <v>39975</v>
      </c>
      <c r="Q772" s="135">
        <v>40108</v>
      </c>
      <c r="R772" s="32" t="s">
        <v>4365</v>
      </c>
      <c r="S772" s="134" t="s">
        <v>2972</v>
      </c>
      <c r="T772" s="134" t="s">
        <v>3347</v>
      </c>
      <c r="U772" s="32" t="s">
        <v>3338</v>
      </c>
      <c r="V772" s="32" t="s">
        <v>1192</v>
      </c>
    </row>
    <row r="773" spans="1:22">
      <c r="B773" s="14"/>
      <c r="C773" s="32"/>
      <c r="D773" s="33"/>
      <c r="E773" s="60">
        <v>313715</v>
      </c>
      <c r="G773" s="56" t="s">
        <v>715</v>
      </c>
      <c r="H773" s="57" t="s">
        <v>1760</v>
      </c>
      <c r="I773" s="57" t="s">
        <v>1458</v>
      </c>
      <c r="J773" s="93">
        <v>134651</v>
      </c>
      <c r="K773" s="93"/>
      <c r="L773" s="56" t="s">
        <v>716</v>
      </c>
      <c r="M773" s="93">
        <v>78753</v>
      </c>
      <c r="N773" s="32">
        <v>350</v>
      </c>
      <c r="O773" s="100">
        <v>16.3</v>
      </c>
      <c r="P773" s="59">
        <v>39142</v>
      </c>
      <c r="Q773" s="59">
        <v>39364</v>
      </c>
      <c r="R773" s="94" t="s">
        <v>1615</v>
      </c>
      <c r="S773" s="94" t="s">
        <v>2308</v>
      </c>
      <c r="T773" s="32" t="s">
        <v>2309</v>
      </c>
      <c r="U773" s="94" t="s">
        <v>914</v>
      </c>
      <c r="V773" s="94" t="s">
        <v>2285</v>
      </c>
    </row>
    <row r="774" spans="1:22">
      <c r="B774" s="14"/>
      <c r="C774" s="32"/>
      <c r="D774" s="33"/>
      <c r="E774" s="33">
        <v>167167</v>
      </c>
      <c r="G774" s="14" t="s">
        <v>2613</v>
      </c>
      <c r="H774" s="14" t="s">
        <v>3842</v>
      </c>
      <c r="I774" s="14" t="s">
        <v>982</v>
      </c>
      <c r="L774" s="14" t="s">
        <v>2313</v>
      </c>
      <c r="M774" s="32">
        <v>78754</v>
      </c>
      <c r="N774" s="41">
        <v>348</v>
      </c>
      <c r="O774" s="53">
        <v>22.87</v>
      </c>
      <c r="P774" s="31">
        <v>37174</v>
      </c>
      <c r="Q774" s="31">
        <v>37315</v>
      </c>
      <c r="R774" s="32" t="s">
        <v>753</v>
      </c>
      <c r="S774" s="32" t="s">
        <v>1349</v>
      </c>
      <c r="T774" s="32" t="s">
        <v>1350</v>
      </c>
      <c r="U774" s="32" t="s">
        <v>3338</v>
      </c>
      <c r="V774" s="32" t="s">
        <v>1089</v>
      </c>
    </row>
    <row r="775" spans="1:22">
      <c r="B775" s="14"/>
      <c r="C775" s="32"/>
      <c r="D775" s="33"/>
      <c r="E775" s="33">
        <v>10110708</v>
      </c>
      <c r="G775" s="14" t="s">
        <v>2399</v>
      </c>
      <c r="H775" s="14" t="s">
        <v>3387</v>
      </c>
      <c r="I775" s="14" t="s">
        <v>2400</v>
      </c>
      <c r="J775" s="32">
        <v>253205</v>
      </c>
      <c r="M775" s="32">
        <v>78705</v>
      </c>
      <c r="N775" s="32">
        <v>62</v>
      </c>
      <c r="O775" s="32">
        <v>0.49</v>
      </c>
      <c r="P775" s="59">
        <v>39477</v>
      </c>
      <c r="Q775" s="59">
        <v>39580</v>
      </c>
      <c r="R775" s="32" t="s">
        <v>2033</v>
      </c>
      <c r="S775" s="94" t="s">
        <v>3388</v>
      </c>
      <c r="T775" s="32" t="s">
        <v>1674</v>
      </c>
      <c r="U775" s="32" t="s">
        <v>3338</v>
      </c>
      <c r="V775" s="32" t="s">
        <v>3923</v>
      </c>
    </row>
    <row r="776" spans="1:22">
      <c r="B776" s="14"/>
      <c r="C776" s="32"/>
      <c r="D776" s="33"/>
      <c r="E776" s="60">
        <v>10045338</v>
      </c>
      <c r="G776" s="56" t="s">
        <v>720</v>
      </c>
      <c r="H776" s="57" t="s">
        <v>3138</v>
      </c>
      <c r="I776" s="56" t="s">
        <v>2459</v>
      </c>
      <c r="J776" s="93">
        <v>91376</v>
      </c>
      <c r="K776" s="93"/>
      <c r="L776" s="56" t="s">
        <v>2459</v>
      </c>
      <c r="M776" s="93">
        <v>78701</v>
      </c>
      <c r="N776" s="93">
        <v>250</v>
      </c>
      <c r="O776" s="100">
        <v>1.7589999999999999</v>
      </c>
      <c r="P776" s="59">
        <v>39254</v>
      </c>
      <c r="Q776" s="59">
        <v>39548</v>
      </c>
      <c r="R776" s="94" t="s">
        <v>3255</v>
      </c>
      <c r="S776" s="94" t="s">
        <v>2283</v>
      </c>
      <c r="T776" s="32" t="s">
        <v>1129</v>
      </c>
      <c r="U776" s="32" t="s">
        <v>3338</v>
      </c>
      <c r="V776" s="94" t="s">
        <v>2284</v>
      </c>
    </row>
    <row r="777" spans="1:22">
      <c r="B777" s="14"/>
      <c r="C777" s="32"/>
      <c r="D777" s="33"/>
      <c r="E777" s="132">
        <v>10195465</v>
      </c>
      <c r="F777" s="14"/>
      <c r="G777" s="133" t="s">
        <v>1641</v>
      </c>
      <c r="H777" s="133" t="s">
        <v>2634</v>
      </c>
      <c r="I777" s="133" t="s">
        <v>1640</v>
      </c>
      <c r="J777" s="134">
        <v>733532</v>
      </c>
      <c r="K777" s="14"/>
      <c r="M777" s="134" t="s">
        <v>547</v>
      </c>
      <c r="N777" s="32">
        <v>64</v>
      </c>
      <c r="O777" s="136">
        <v>0.77100000000000002</v>
      </c>
      <c r="P777" s="135">
        <v>39714</v>
      </c>
      <c r="Q777" s="135">
        <v>39931</v>
      </c>
      <c r="R777" s="134" t="s">
        <v>2033</v>
      </c>
      <c r="S777" s="134" t="s">
        <v>73</v>
      </c>
      <c r="T777" s="134" t="s">
        <v>2636</v>
      </c>
      <c r="U777" s="134" t="s">
        <v>914</v>
      </c>
      <c r="V777" s="32" t="s">
        <v>188</v>
      </c>
    </row>
    <row r="778" spans="1:22">
      <c r="B778" s="14"/>
      <c r="C778" s="32"/>
      <c r="D778" s="33"/>
      <c r="E778" s="33">
        <v>10118430</v>
      </c>
      <c r="G778" s="14" t="s">
        <v>611</v>
      </c>
      <c r="H778" s="14" t="s">
        <v>1724</v>
      </c>
      <c r="I778" s="14" t="s">
        <v>612</v>
      </c>
      <c r="J778" s="32">
        <v>3345468</v>
      </c>
      <c r="M778" s="32">
        <v>78727</v>
      </c>
      <c r="N778" s="32">
        <v>14</v>
      </c>
      <c r="O778" s="53">
        <v>3.5</v>
      </c>
      <c r="P778" s="59">
        <v>39504</v>
      </c>
      <c r="Q778" s="59">
        <v>39744</v>
      </c>
      <c r="R778" s="94" t="s">
        <v>263</v>
      </c>
      <c r="S778" s="94" t="s">
        <v>264</v>
      </c>
      <c r="T778" s="32" t="s">
        <v>265</v>
      </c>
      <c r="U778" s="94" t="s">
        <v>914</v>
      </c>
      <c r="V778" s="32" t="s">
        <v>3923</v>
      </c>
    </row>
    <row r="779" spans="1:22">
      <c r="B779" s="14"/>
      <c r="C779" s="32"/>
      <c r="D779" s="33"/>
      <c r="E779" s="132">
        <v>10811214</v>
      </c>
      <c r="F779" s="14"/>
      <c r="G779" s="133" t="s">
        <v>4537</v>
      </c>
      <c r="H779" s="133" t="s">
        <v>4568</v>
      </c>
      <c r="I779" s="133" t="s">
        <v>4536</v>
      </c>
      <c r="J779" s="134">
        <v>5001585</v>
      </c>
      <c r="K779" s="14"/>
      <c r="M779" s="134" t="s">
        <v>542</v>
      </c>
      <c r="N779" s="32">
        <v>45</v>
      </c>
      <c r="O779" s="145">
        <v>2.4209999999999998</v>
      </c>
      <c r="P779" s="135">
        <v>41131</v>
      </c>
      <c r="R779" s="32" t="s">
        <v>1892</v>
      </c>
      <c r="S779" s="134" t="s">
        <v>3591</v>
      </c>
      <c r="T779" s="134" t="s">
        <v>2249</v>
      </c>
      <c r="U779" s="32" t="s">
        <v>915</v>
      </c>
      <c r="V779" s="32" t="s">
        <v>4582</v>
      </c>
    </row>
    <row r="780" spans="1:22">
      <c r="B780" s="14"/>
      <c r="C780" s="32"/>
      <c r="D780" s="33"/>
      <c r="E780" s="132">
        <v>10842909</v>
      </c>
      <c r="F780" s="14"/>
      <c r="G780" s="133" t="s">
        <v>4612</v>
      </c>
      <c r="H780" s="133" t="s">
        <v>4610</v>
      </c>
      <c r="I780" s="133" t="s">
        <v>4611</v>
      </c>
      <c r="J780" s="134">
        <v>5055220</v>
      </c>
      <c r="K780" s="14"/>
      <c r="M780" s="134" t="s">
        <v>547</v>
      </c>
      <c r="N780" s="32">
        <v>80</v>
      </c>
      <c r="O780" s="136">
        <v>3.9950000000000001</v>
      </c>
      <c r="P780" s="135">
        <v>41197</v>
      </c>
      <c r="R780" s="32" t="s">
        <v>1892</v>
      </c>
      <c r="S780" s="134" t="s">
        <v>127</v>
      </c>
      <c r="T780" s="134" t="s">
        <v>1991</v>
      </c>
      <c r="U780" s="32" t="s">
        <v>915</v>
      </c>
      <c r="V780" s="32" t="s">
        <v>4713</v>
      </c>
    </row>
    <row r="781" spans="1:22">
      <c r="A781" s="138"/>
      <c r="B781"/>
      <c r="D781" s="33"/>
      <c r="E781" s="58" t="s">
        <v>2975</v>
      </c>
      <c r="G781" s="14" t="s">
        <v>17</v>
      </c>
      <c r="H781" s="56" t="s">
        <v>1729</v>
      </c>
      <c r="I781" s="56" t="s">
        <v>3460</v>
      </c>
      <c r="J781" s="93">
        <v>3295683</v>
      </c>
      <c r="K781" s="93"/>
      <c r="L781" s="56" t="s">
        <v>3460</v>
      </c>
      <c r="M781" s="93">
        <v>78746</v>
      </c>
      <c r="N781" s="54">
        <v>24</v>
      </c>
      <c r="O781" s="100">
        <v>3.4</v>
      </c>
      <c r="P781" s="59">
        <v>39142</v>
      </c>
      <c r="Q781" s="59">
        <v>39658</v>
      </c>
      <c r="R781" s="94" t="s">
        <v>4365</v>
      </c>
      <c r="S781" s="94" t="s">
        <v>3193</v>
      </c>
      <c r="T781" s="32" t="s">
        <v>3194</v>
      </c>
      <c r="U781" s="94" t="s">
        <v>914</v>
      </c>
      <c r="V781" s="94" t="s">
        <v>2285</v>
      </c>
    </row>
    <row r="782" spans="1:22">
      <c r="B782" s="14"/>
      <c r="C782" s="32"/>
      <c r="D782" s="33"/>
      <c r="G782" s="14" t="s">
        <v>888</v>
      </c>
      <c r="H782" s="14" t="s">
        <v>979</v>
      </c>
      <c r="I782" s="14" t="s">
        <v>1689</v>
      </c>
      <c r="L782" s="14" t="s">
        <v>1012</v>
      </c>
      <c r="M782" s="32">
        <v>78729</v>
      </c>
      <c r="N782" s="41">
        <v>358</v>
      </c>
      <c r="O782" s="53">
        <v>15.74</v>
      </c>
      <c r="P782" s="31">
        <v>36321</v>
      </c>
      <c r="Q782" s="31">
        <v>36510</v>
      </c>
      <c r="R782" s="31"/>
      <c r="S782" s="32" t="s">
        <v>889</v>
      </c>
      <c r="T782" s="32" t="s">
        <v>3570</v>
      </c>
      <c r="U782" s="32" t="s">
        <v>3338</v>
      </c>
      <c r="V782" s="32" t="s">
        <v>345</v>
      </c>
    </row>
    <row r="783" spans="1:22">
      <c r="B783" s="14"/>
      <c r="C783" s="32"/>
      <c r="D783" s="33"/>
      <c r="E783" s="33">
        <v>207089</v>
      </c>
      <c r="G783" s="14" t="s">
        <v>3911</v>
      </c>
      <c r="H783" s="14" t="s">
        <v>3777</v>
      </c>
      <c r="I783" s="14" t="s">
        <v>184</v>
      </c>
      <c r="L783" s="14" t="s">
        <v>3912</v>
      </c>
      <c r="M783" s="32">
        <v>78741</v>
      </c>
      <c r="N783" s="32">
        <v>280</v>
      </c>
      <c r="O783" s="53">
        <v>15.04</v>
      </c>
      <c r="P783" s="31">
        <v>37467</v>
      </c>
      <c r="Q783" s="31">
        <v>37529</v>
      </c>
      <c r="R783" s="32" t="s">
        <v>750</v>
      </c>
      <c r="S783" s="32" t="s">
        <v>4287</v>
      </c>
      <c r="T783" s="32" t="s">
        <v>1398</v>
      </c>
      <c r="U783" s="32" t="s">
        <v>3338</v>
      </c>
      <c r="V783" s="32" t="s">
        <v>3774</v>
      </c>
    </row>
    <row r="784" spans="1:22">
      <c r="B784" s="14"/>
      <c r="C784" s="32"/>
      <c r="D784" s="33"/>
      <c r="G784" s="14" t="s">
        <v>1301</v>
      </c>
      <c r="H784" s="14" t="s">
        <v>1302</v>
      </c>
      <c r="I784" s="14" t="s">
        <v>1303</v>
      </c>
      <c r="L784" s="14" t="s">
        <v>1008</v>
      </c>
      <c r="M784" s="32">
        <v>78753</v>
      </c>
      <c r="N784" s="41">
        <v>84</v>
      </c>
      <c r="O784" s="53">
        <v>10.199999999999999</v>
      </c>
      <c r="P784" s="31">
        <v>35292</v>
      </c>
      <c r="Q784" s="31">
        <v>35650</v>
      </c>
      <c r="R784" s="31"/>
      <c r="S784" s="32" t="s">
        <v>1254</v>
      </c>
      <c r="T784" s="32" t="s">
        <v>1255</v>
      </c>
      <c r="U784" s="32" t="s">
        <v>3338</v>
      </c>
      <c r="V784" s="32" t="s">
        <v>3558</v>
      </c>
    </row>
    <row r="785" spans="1:22">
      <c r="B785" s="14"/>
      <c r="C785" s="32"/>
      <c r="D785" s="33"/>
      <c r="G785" s="14" t="s">
        <v>1256</v>
      </c>
      <c r="H785" s="14" t="s">
        <v>1257</v>
      </c>
      <c r="I785" s="14" t="s">
        <v>877</v>
      </c>
      <c r="L785" s="14" t="s">
        <v>1009</v>
      </c>
      <c r="M785" s="32">
        <v>78703</v>
      </c>
      <c r="N785" s="41">
        <v>271</v>
      </c>
      <c r="O785" s="53">
        <v>9.1999999999999993</v>
      </c>
      <c r="P785" s="31">
        <v>34592</v>
      </c>
      <c r="Q785" s="31">
        <v>34613</v>
      </c>
      <c r="R785" s="31"/>
      <c r="S785" s="32" t="s">
        <v>878</v>
      </c>
      <c r="T785" s="32" t="s">
        <v>879</v>
      </c>
      <c r="U785" s="32" t="s">
        <v>3338</v>
      </c>
      <c r="V785" s="32" t="s">
        <v>3550</v>
      </c>
    </row>
    <row r="786" spans="1:22">
      <c r="B786" s="14"/>
      <c r="C786" s="32"/>
      <c r="D786" s="33"/>
      <c r="G786" s="14" t="s">
        <v>880</v>
      </c>
      <c r="H786" s="14" t="s">
        <v>881</v>
      </c>
      <c r="I786" s="14" t="s">
        <v>882</v>
      </c>
      <c r="L786" s="14" t="s">
        <v>1010</v>
      </c>
      <c r="M786" s="32">
        <v>78748</v>
      </c>
      <c r="N786" s="41">
        <v>200</v>
      </c>
      <c r="O786" s="53">
        <v>14.75</v>
      </c>
      <c r="P786" s="31">
        <v>36104</v>
      </c>
      <c r="Q786" s="31">
        <v>36175</v>
      </c>
      <c r="R786" s="31"/>
      <c r="S786" s="32" t="s">
        <v>883</v>
      </c>
      <c r="T786" s="32" t="s">
        <v>884</v>
      </c>
      <c r="U786" s="32" t="s">
        <v>3338</v>
      </c>
      <c r="V786" s="32" t="s">
        <v>3567</v>
      </c>
    </row>
    <row r="787" spans="1:22">
      <c r="B787" s="14"/>
      <c r="C787" s="32"/>
      <c r="D787" s="33"/>
      <c r="E787" s="33">
        <v>214848</v>
      </c>
      <c r="G787" s="14" t="s">
        <v>3409</v>
      </c>
      <c r="H787" s="14" t="s">
        <v>3408</v>
      </c>
      <c r="I787" s="48" t="s">
        <v>1048</v>
      </c>
      <c r="J787" s="47">
        <v>3049623</v>
      </c>
      <c r="K787" s="47"/>
      <c r="L787" s="14" t="s">
        <v>2864</v>
      </c>
      <c r="M787" s="32">
        <v>78751</v>
      </c>
      <c r="N787" s="32">
        <v>800</v>
      </c>
      <c r="O787" s="53">
        <v>22.5</v>
      </c>
      <c r="P787" s="106">
        <v>37671</v>
      </c>
      <c r="Q787" s="106">
        <v>38001</v>
      </c>
      <c r="R787" s="107" t="s">
        <v>2045</v>
      </c>
      <c r="S787" s="32" t="s">
        <v>3410</v>
      </c>
      <c r="T787" s="47" t="s">
        <v>1129</v>
      </c>
      <c r="U787" s="32" t="s">
        <v>3338</v>
      </c>
      <c r="V787" s="32" t="s">
        <v>2028</v>
      </c>
    </row>
    <row r="788" spans="1:22">
      <c r="B788" s="14"/>
      <c r="C788" s="32"/>
      <c r="D788" s="33"/>
      <c r="E788" s="60">
        <v>249464</v>
      </c>
      <c r="G788" s="56" t="s">
        <v>1711</v>
      </c>
      <c r="H788" s="14" t="s">
        <v>1990</v>
      </c>
      <c r="I788" s="14" t="s">
        <v>3896</v>
      </c>
      <c r="J788" s="32">
        <v>3076131</v>
      </c>
      <c r="L788" s="14" t="s">
        <v>1032</v>
      </c>
      <c r="M788" s="32">
        <v>78750</v>
      </c>
      <c r="N788" s="41">
        <v>89</v>
      </c>
      <c r="O788" s="53">
        <v>9.3230000000000004</v>
      </c>
      <c r="P788" s="31">
        <v>36920</v>
      </c>
      <c r="Q788" s="31">
        <v>37302</v>
      </c>
      <c r="R788" s="32" t="s">
        <v>753</v>
      </c>
      <c r="S788" s="32" t="s">
        <v>1222</v>
      </c>
      <c r="T788" s="32" t="s">
        <v>1033</v>
      </c>
      <c r="U788" s="32" t="s">
        <v>562</v>
      </c>
      <c r="V788" s="32" t="s">
        <v>1089</v>
      </c>
    </row>
    <row r="789" spans="1:22">
      <c r="B789" s="14"/>
      <c r="C789" s="32"/>
      <c r="D789" s="33"/>
      <c r="E789" s="60">
        <v>283395</v>
      </c>
      <c r="G789" s="56" t="s">
        <v>2182</v>
      </c>
      <c r="H789" s="56" t="s">
        <v>4260</v>
      </c>
      <c r="I789" s="56" t="s">
        <v>132</v>
      </c>
      <c r="J789" s="93"/>
      <c r="K789" s="93"/>
      <c r="L789" s="56" t="s">
        <v>2183</v>
      </c>
      <c r="M789" s="32">
        <v>78757</v>
      </c>
      <c r="N789" s="62">
        <v>232</v>
      </c>
      <c r="O789" s="100">
        <v>15.006</v>
      </c>
      <c r="P789" s="59">
        <v>38608</v>
      </c>
      <c r="Q789" s="59">
        <v>38789</v>
      </c>
      <c r="R789" s="32" t="s">
        <v>2033</v>
      </c>
      <c r="S789" s="32" t="s">
        <v>1618</v>
      </c>
      <c r="T789" s="32" t="s">
        <v>1619</v>
      </c>
      <c r="U789" s="94" t="s">
        <v>562</v>
      </c>
      <c r="V789" s="32" t="s">
        <v>738</v>
      </c>
    </row>
    <row r="790" spans="1:22">
      <c r="B790" s="14"/>
      <c r="C790" s="32"/>
      <c r="D790" s="33"/>
      <c r="E790" s="33">
        <v>204983</v>
      </c>
      <c r="G790" s="14" t="s">
        <v>4299</v>
      </c>
      <c r="H790" s="14" t="s">
        <v>2108</v>
      </c>
      <c r="I790" s="14" t="s">
        <v>4064</v>
      </c>
      <c r="L790" s="14" t="s">
        <v>1405</v>
      </c>
      <c r="M790" s="8">
        <v>78704</v>
      </c>
      <c r="N790" s="32">
        <v>24</v>
      </c>
      <c r="O790" s="53">
        <v>1.716</v>
      </c>
      <c r="P790" s="31">
        <v>37413</v>
      </c>
      <c r="Q790" s="31">
        <v>37824</v>
      </c>
      <c r="R790" s="32" t="s">
        <v>4365</v>
      </c>
      <c r="S790" s="32" t="s">
        <v>1935</v>
      </c>
      <c r="T790" s="32" t="s">
        <v>1936</v>
      </c>
      <c r="U790" s="32" t="s">
        <v>562</v>
      </c>
      <c r="V790" s="32" t="s">
        <v>2327</v>
      </c>
    </row>
    <row r="791" spans="1:22">
      <c r="B791" s="14"/>
      <c r="C791" s="32"/>
      <c r="D791" s="33"/>
      <c r="E791" s="60">
        <v>291116</v>
      </c>
      <c r="G791" s="56" t="s">
        <v>926</v>
      </c>
      <c r="H791" s="56" t="s">
        <v>5</v>
      </c>
      <c r="I791" s="56" t="s">
        <v>927</v>
      </c>
      <c r="J791" s="93"/>
      <c r="K791" s="93"/>
      <c r="L791" s="56" t="s">
        <v>927</v>
      </c>
      <c r="M791" s="32">
        <v>78702</v>
      </c>
      <c r="N791" s="93">
        <v>60</v>
      </c>
      <c r="O791" s="100">
        <v>0.9</v>
      </c>
      <c r="P791" s="59">
        <v>38791</v>
      </c>
      <c r="Q791" s="59">
        <v>38883</v>
      </c>
      <c r="R791" s="47" t="s">
        <v>604</v>
      </c>
      <c r="S791" s="94" t="s">
        <v>2412</v>
      </c>
      <c r="T791" s="94" t="s">
        <v>2413</v>
      </c>
      <c r="U791" s="32" t="s">
        <v>3338</v>
      </c>
      <c r="V791" s="32" t="s">
        <v>1969</v>
      </c>
    </row>
    <row r="792" spans="1:22">
      <c r="B792" s="14"/>
      <c r="C792" s="32"/>
      <c r="D792" s="33"/>
      <c r="G792" s="14" t="s">
        <v>885</v>
      </c>
      <c r="H792" s="14" t="s">
        <v>1136</v>
      </c>
      <c r="I792" s="14" t="s">
        <v>1137</v>
      </c>
      <c r="L792" s="14" t="s">
        <v>1011</v>
      </c>
      <c r="M792" s="32">
        <v>78741</v>
      </c>
      <c r="N792" s="41">
        <v>325</v>
      </c>
      <c r="O792" s="53">
        <v>19.13</v>
      </c>
      <c r="P792" s="31">
        <v>35618</v>
      </c>
      <c r="Q792" s="31">
        <v>35682</v>
      </c>
      <c r="R792" s="31"/>
      <c r="S792" s="32" t="s">
        <v>886</v>
      </c>
      <c r="T792" s="32" t="s">
        <v>887</v>
      </c>
      <c r="U792" s="32" t="s">
        <v>3338</v>
      </c>
      <c r="V792" s="32" t="s">
        <v>3562</v>
      </c>
    </row>
    <row r="793" spans="1:22">
      <c r="B793" s="14"/>
      <c r="C793" s="32"/>
      <c r="D793" s="33"/>
      <c r="E793" s="58" t="s">
        <v>3709</v>
      </c>
      <c r="G793" s="57" t="s">
        <v>4397</v>
      </c>
      <c r="H793" s="57" t="s">
        <v>3182</v>
      </c>
      <c r="I793" s="56" t="s">
        <v>3710</v>
      </c>
      <c r="J793" s="93"/>
      <c r="K793" s="93"/>
      <c r="L793" s="33" t="s">
        <v>3710</v>
      </c>
      <c r="M793" s="32">
        <v>78705</v>
      </c>
      <c r="N793" s="93">
        <v>12</v>
      </c>
      <c r="O793" s="100">
        <v>1.1000000000000001</v>
      </c>
      <c r="P793" s="59">
        <v>38593</v>
      </c>
      <c r="Q793" s="59">
        <v>38736</v>
      </c>
      <c r="R793" s="32" t="s">
        <v>2033</v>
      </c>
      <c r="S793" s="32" t="s">
        <v>3708</v>
      </c>
      <c r="T793" s="32" t="s">
        <v>1184</v>
      </c>
      <c r="U793" s="32" t="s">
        <v>3338</v>
      </c>
      <c r="V793" s="32" t="s">
        <v>738</v>
      </c>
    </row>
    <row r="794" spans="1:22">
      <c r="A794" s="33"/>
      <c r="B794" s="32"/>
      <c r="D794" s="33"/>
      <c r="E794" s="132">
        <v>10712475</v>
      </c>
      <c r="F794" s="14"/>
      <c r="G794" s="133" t="s">
        <v>1864</v>
      </c>
      <c r="H794" s="133" t="s">
        <v>1863</v>
      </c>
      <c r="I794" s="133" t="s">
        <v>1865</v>
      </c>
      <c r="J794" s="134">
        <v>467859</v>
      </c>
      <c r="K794" s="133"/>
      <c r="M794" s="134" t="s">
        <v>3661</v>
      </c>
      <c r="N794" s="32">
        <v>158</v>
      </c>
      <c r="O794" s="142">
        <v>2.38</v>
      </c>
      <c r="P794" s="135">
        <v>40939</v>
      </c>
      <c r="Q794" s="14"/>
      <c r="R794" s="134" t="s">
        <v>1892</v>
      </c>
      <c r="S794" s="134" t="s">
        <v>3722</v>
      </c>
      <c r="T794" s="134" t="s">
        <v>1884</v>
      </c>
      <c r="U794" s="134" t="s">
        <v>915</v>
      </c>
      <c r="V794" s="32" t="s">
        <v>4441</v>
      </c>
    </row>
    <row r="795" spans="1:22">
      <c r="B795" s="14"/>
      <c r="C795" s="32"/>
      <c r="D795" s="33"/>
      <c r="E795" s="33">
        <v>165074</v>
      </c>
      <c r="G795" s="14" t="s">
        <v>4023</v>
      </c>
      <c r="H795" s="14" t="s">
        <v>75</v>
      </c>
      <c r="I795" s="14" t="s">
        <v>3006</v>
      </c>
      <c r="L795" s="14" t="s">
        <v>1013</v>
      </c>
      <c r="M795" s="32">
        <v>78726</v>
      </c>
      <c r="N795" s="41">
        <v>540</v>
      </c>
      <c r="O795" s="53">
        <v>38.770000000000003</v>
      </c>
      <c r="P795" s="31">
        <v>36740</v>
      </c>
      <c r="Q795" s="31">
        <v>36781</v>
      </c>
      <c r="R795" s="31"/>
      <c r="S795" s="32" t="s">
        <v>3633</v>
      </c>
      <c r="T795" s="32" t="s">
        <v>4024</v>
      </c>
      <c r="U795" s="32" t="s">
        <v>3338</v>
      </c>
      <c r="V795" s="32" t="s">
        <v>1768</v>
      </c>
    </row>
    <row r="796" spans="1:22">
      <c r="B796" s="14"/>
      <c r="C796" s="32"/>
      <c r="D796" s="33"/>
      <c r="E796" s="33">
        <v>10129078</v>
      </c>
      <c r="G796" s="14" t="s">
        <v>44</v>
      </c>
      <c r="H796" s="14" t="s">
        <v>3511</v>
      </c>
      <c r="I796" s="14" t="s">
        <v>3512</v>
      </c>
      <c r="J796" s="32">
        <v>667640</v>
      </c>
      <c r="M796" s="32">
        <v>78756</v>
      </c>
      <c r="N796" s="32">
        <v>8</v>
      </c>
      <c r="O796" s="53">
        <v>0.39</v>
      </c>
      <c r="P796" s="59">
        <v>39533</v>
      </c>
      <c r="Q796" s="14"/>
      <c r="R796" s="94" t="s">
        <v>1670</v>
      </c>
      <c r="S796" s="94" t="s">
        <v>2103</v>
      </c>
      <c r="T796" s="32" t="s">
        <v>2104</v>
      </c>
      <c r="U796" s="134" t="s">
        <v>562</v>
      </c>
      <c r="V796" s="32" t="s">
        <v>3923</v>
      </c>
    </row>
    <row r="797" spans="1:22">
      <c r="B797" s="14"/>
      <c r="C797" s="32"/>
      <c r="D797" s="33"/>
      <c r="E797" s="33">
        <v>10052949</v>
      </c>
      <c r="G797" s="14" t="s">
        <v>550</v>
      </c>
      <c r="H797" s="14" t="s">
        <v>1759</v>
      </c>
      <c r="I797" s="14" t="s">
        <v>3660</v>
      </c>
      <c r="J797" s="32">
        <v>667640</v>
      </c>
      <c r="L797" s="35"/>
      <c r="M797" s="32" t="s">
        <v>3661</v>
      </c>
      <c r="N797" s="93">
        <v>8</v>
      </c>
      <c r="O797" s="100">
        <v>0.39</v>
      </c>
      <c r="P797" s="59">
        <v>39280</v>
      </c>
      <c r="Q797" s="14"/>
      <c r="R797" s="94" t="s">
        <v>1670</v>
      </c>
      <c r="S797" s="94" t="s">
        <v>1672</v>
      </c>
      <c r="T797" s="32" t="s">
        <v>1671</v>
      </c>
      <c r="U797" s="32" t="s">
        <v>562</v>
      </c>
      <c r="V797" s="94" t="s">
        <v>4108</v>
      </c>
    </row>
    <row r="798" spans="1:22">
      <c r="B798" s="14"/>
      <c r="C798" s="32"/>
      <c r="D798" s="33"/>
      <c r="E798" s="58" t="s">
        <v>150</v>
      </c>
      <c r="G798" s="56" t="s">
        <v>703</v>
      </c>
      <c r="H798" s="56" t="s">
        <v>1304</v>
      </c>
      <c r="I798" s="33" t="s">
        <v>1248</v>
      </c>
      <c r="J798" s="32">
        <v>626780</v>
      </c>
      <c r="L798" s="56" t="s">
        <v>333</v>
      </c>
      <c r="M798" s="93">
        <v>78705</v>
      </c>
      <c r="N798" s="93">
        <v>16</v>
      </c>
      <c r="O798" s="100">
        <v>0.83499999999999996</v>
      </c>
      <c r="P798" s="59">
        <v>38918</v>
      </c>
      <c r="Q798" s="59">
        <v>39266</v>
      </c>
      <c r="R798" s="32" t="s">
        <v>4112</v>
      </c>
      <c r="S798" s="94" t="s">
        <v>334</v>
      </c>
      <c r="T798" s="94" t="s">
        <v>335</v>
      </c>
      <c r="U798" s="32" t="s">
        <v>3338</v>
      </c>
      <c r="V798" s="32" t="s">
        <v>777</v>
      </c>
    </row>
    <row r="799" spans="1:22">
      <c r="B799" s="14"/>
      <c r="C799" s="32"/>
      <c r="D799" s="33"/>
      <c r="E799" s="132">
        <v>10208524</v>
      </c>
      <c r="F799" s="14"/>
      <c r="G799" s="133" t="s">
        <v>4200</v>
      </c>
      <c r="H799" s="133" t="s">
        <v>4201</v>
      </c>
      <c r="I799" s="133" t="s">
        <v>4202</v>
      </c>
      <c r="J799" s="134">
        <v>3372865</v>
      </c>
      <c r="K799" s="133"/>
      <c r="M799" s="134" t="s">
        <v>3958</v>
      </c>
      <c r="N799" s="32">
        <v>306</v>
      </c>
      <c r="O799" s="141">
        <v>20.305</v>
      </c>
      <c r="P799" s="135">
        <v>39752</v>
      </c>
      <c r="Q799" s="14"/>
      <c r="R799" s="134" t="s">
        <v>263</v>
      </c>
      <c r="S799" s="134" t="s">
        <v>4203</v>
      </c>
      <c r="T799" s="134" t="s">
        <v>4204</v>
      </c>
      <c r="U799" s="134" t="s">
        <v>562</v>
      </c>
      <c r="V799" s="32" t="s">
        <v>2281</v>
      </c>
    </row>
    <row r="800" spans="1:22">
      <c r="B800" s="14"/>
      <c r="C800" s="32"/>
      <c r="D800" s="33"/>
      <c r="E800" s="60">
        <v>305287</v>
      </c>
      <c r="G800" s="60" t="s">
        <v>1438</v>
      </c>
      <c r="H800" s="60" t="s">
        <v>1029</v>
      </c>
      <c r="I800" s="60" t="s">
        <v>657</v>
      </c>
      <c r="J800" s="134">
        <v>3328537</v>
      </c>
      <c r="K800" s="93"/>
      <c r="L800" s="56" t="s">
        <v>657</v>
      </c>
      <c r="M800" s="93">
        <v>78748</v>
      </c>
      <c r="N800" s="93">
        <v>248</v>
      </c>
      <c r="O800" s="100">
        <v>14.82</v>
      </c>
      <c r="P800" s="115">
        <v>38993</v>
      </c>
      <c r="Q800" s="59">
        <v>39324</v>
      </c>
      <c r="R800" s="93" t="s">
        <v>4365</v>
      </c>
      <c r="S800" s="93" t="s">
        <v>461</v>
      </c>
      <c r="T800" s="93" t="s">
        <v>462</v>
      </c>
      <c r="U800" s="32" t="s">
        <v>3338</v>
      </c>
      <c r="V800" s="32" t="s">
        <v>4362</v>
      </c>
    </row>
    <row r="801" spans="2:22">
      <c r="B801" s="14"/>
      <c r="C801" s="32"/>
      <c r="D801" s="33"/>
      <c r="E801" s="60">
        <v>283309</v>
      </c>
      <c r="G801" s="56" t="s">
        <v>656</v>
      </c>
      <c r="H801" s="56" t="s">
        <v>739</v>
      </c>
      <c r="I801" s="56" t="s">
        <v>2078</v>
      </c>
      <c r="J801" s="93"/>
      <c r="K801" s="93"/>
      <c r="L801" s="56" t="s">
        <v>657</v>
      </c>
      <c r="M801" s="32">
        <v>78748</v>
      </c>
      <c r="N801" s="41">
        <v>248</v>
      </c>
      <c r="O801" s="100">
        <v>14.8</v>
      </c>
      <c r="P801" s="59">
        <v>38607</v>
      </c>
      <c r="Q801" s="59">
        <v>38771</v>
      </c>
      <c r="R801" s="32" t="s">
        <v>2033</v>
      </c>
      <c r="S801" s="32" t="s">
        <v>4287</v>
      </c>
      <c r="T801" s="32" t="s">
        <v>1398</v>
      </c>
      <c r="U801" s="32" t="s">
        <v>3338</v>
      </c>
      <c r="V801" s="32" t="s">
        <v>738</v>
      </c>
    </row>
    <row r="802" spans="2:22">
      <c r="B802" s="14"/>
      <c r="C802" s="32"/>
      <c r="D802" s="33"/>
      <c r="E802" s="60">
        <v>309032</v>
      </c>
      <c r="G802" s="60" t="s">
        <v>3444</v>
      </c>
      <c r="H802" s="60" t="s">
        <v>1288</v>
      </c>
      <c r="I802" s="60" t="s">
        <v>3445</v>
      </c>
      <c r="J802" s="93">
        <v>3279123</v>
      </c>
      <c r="K802" s="93"/>
      <c r="L802" s="60" t="s">
        <v>3445</v>
      </c>
      <c r="M802" s="93">
        <v>78728</v>
      </c>
      <c r="N802" s="93">
        <v>336</v>
      </c>
      <c r="O802" s="100">
        <v>15.760999999999999</v>
      </c>
      <c r="P802" s="115">
        <v>39057</v>
      </c>
      <c r="Q802" s="115">
        <v>39223</v>
      </c>
      <c r="R802" s="93" t="s">
        <v>4112</v>
      </c>
      <c r="S802" s="93" t="s">
        <v>246</v>
      </c>
      <c r="T802" s="93" t="s">
        <v>247</v>
      </c>
      <c r="U802" s="32" t="s">
        <v>3338</v>
      </c>
      <c r="V802" s="32" t="s">
        <v>4362</v>
      </c>
    </row>
    <row r="803" spans="2:22">
      <c r="B803" s="14"/>
      <c r="C803" s="32"/>
      <c r="D803" s="33"/>
      <c r="E803" s="132">
        <v>10472268</v>
      </c>
      <c r="F803" s="14"/>
      <c r="G803" s="133" t="s">
        <v>1306</v>
      </c>
      <c r="H803" s="133" t="s">
        <v>252</v>
      </c>
      <c r="I803" s="133" t="s">
        <v>3479</v>
      </c>
      <c r="J803" s="134">
        <v>3223367</v>
      </c>
      <c r="K803" s="133"/>
      <c r="L803" s="133"/>
      <c r="M803" s="134" t="s">
        <v>34</v>
      </c>
      <c r="N803" s="32">
        <v>143</v>
      </c>
      <c r="O803" s="136">
        <v>69.09</v>
      </c>
      <c r="P803" s="135">
        <v>40392</v>
      </c>
      <c r="Q803" s="135">
        <v>40459</v>
      </c>
      <c r="R803" s="32" t="s">
        <v>1036</v>
      </c>
      <c r="S803" s="134" t="s">
        <v>253</v>
      </c>
      <c r="T803" s="134" t="s">
        <v>2085</v>
      </c>
      <c r="U803" s="32" t="s">
        <v>178</v>
      </c>
      <c r="V803" s="32" t="s">
        <v>3879</v>
      </c>
    </row>
    <row r="804" spans="2:22">
      <c r="B804" s="14"/>
      <c r="C804" s="32"/>
      <c r="D804" s="33"/>
      <c r="E804" s="33">
        <v>174473</v>
      </c>
      <c r="G804" s="14" t="s">
        <v>1034</v>
      </c>
      <c r="H804" s="14" t="s">
        <v>1081</v>
      </c>
      <c r="I804" s="14" t="s">
        <v>3897</v>
      </c>
      <c r="L804" s="14" t="s">
        <v>1035</v>
      </c>
      <c r="M804" s="32">
        <v>78753</v>
      </c>
      <c r="N804" s="41">
        <v>56</v>
      </c>
      <c r="O804" s="53">
        <v>2.74</v>
      </c>
      <c r="P804" s="31">
        <v>37028</v>
      </c>
      <c r="Q804" s="31">
        <v>37112</v>
      </c>
      <c r="R804" s="32" t="s">
        <v>1036</v>
      </c>
      <c r="S804" s="32" t="s">
        <v>1037</v>
      </c>
      <c r="T804" s="32" t="s">
        <v>1038</v>
      </c>
      <c r="U804" s="32" t="s">
        <v>3338</v>
      </c>
      <c r="V804" s="32" t="s">
        <v>1090</v>
      </c>
    </row>
    <row r="805" spans="2:22">
      <c r="B805" s="14"/>
      <c r="C805" s="32"/>
      <c r="D805" s="33"/>
      <c r="E805" s="132">
        <v>10420758</v>
      </c>
      <c r="F805" s="14"/>
      <c r="G805" s="133" t="s">
        <v>2721</v>
      </c>
      <c r="H805" s="133" t="s">
        <v>1950</v>
      </c>
      <c r="I805" s="133" t="s">
        <v>2720</v>
      </c>
      <c r="J805" s="134">
        <v>3295833</v>
      </c>
      <c r="K805" s="133"/>
      <c r="L805" s="133"/>
      <c r="M805" s="134" t="s">
        <v>547</v>
      </c>
      <c r="N805" s="32">
        <v>13</v>
      </c>
      <c r="O805" s="32">
        <v>1.4359999999999999</v>
      </c>
      <c r="P805" s="135">
        <v>40270</v>
      </c>
      <c r="Q805" s="135">
        <v>40505</v>
      </c>
      <c r="R805" s="32" t="s">
        <v>4112</v>
      </c>
      <c r="S805" s="134" t="s">
        <v>127</v>
      </c>
      <c r="T805" s="134" t="s">
        <v>1991</v>
      </c>
      <c r="U805" s="32" t="s">
        <v>178</v>
      </c>
      <c r="V805" s="32" t="s">
        <v>950</v>
      </c>
    </row>
    <row r="806" spans="2:22">
      <c r="B806" s="14"/>
      <c r="C806" s="32"/>
      <c r="D806" s="33"/>
      <c r="E806" s="61">
        <v>211037</v>
      </c>
      <c r="G806" s="61" t="s">
        <v>1197</v>
      </c>
      <c r="H806" s="61" t="s">
        <v>1198</v>
      </c>
      <c r="I806" s="61" t="s">
        <v>2982</v>
      </c>
      <c r="J806" s="108"/>
      <c r="K806" s="108"/>
      <c r="L806" s="61" t="s">
        <v>1580</v>
      </c>
      <c r="M806" s="32">
        <v>78704</v>
      </c>
      <c r="N806" s="32">
        <v>22</v>
      </c>
      <c r="O806" s="116">
        <v>1.5640000000000001</v>
      </c>
      <c r="P806" s="106">
        <v>37992</v>
      </c>
      <c r="Q806" s="106">
        <v>38050</v>
      </c>
      <c r="R806" s="107" t="s">
        <v>4365</v>
      </c>
      <c r="S806" s="107" t="s">
        <v>1581</v>
      </c>
      <c r="T806" s="107" t="s">
        <v>1582</v>
      </c>
      <c r="U806" s="5" t="s">
        <v>3338</v>
      </c>
      <c r="V806" s="32" t="s">
        <v>2029</v>
      </c>
    </row>
    <row r="807" spans="2:22">
      <c r="B807" s="14"/>
      <c r="C807" s="32"/>
      <c r="D807" s="33"/>
      <c r="G807" s="14" t="s">
        <v>890</v>
      </c>
      <c r="H807" s="14" t="s">
        <v>891</v>
      </c>
      <c r="I807" s="14" t="s">
        <v>892</v>
      </c>
      <c r="L807" s="14" t="s">
        <v>1014</v>
      </c>
      <c r="M807" s="32">
        <v>78758</v>
      </c>
      <c r="N807" s="41">
        <v>145</v>
      </c>
      <c r="O807" s="53">
        <v>10</v>
      </c>
      <c r="P807" s="31">
        <v>33898</v>
      </c>
      <c r="Q807" s="31">
        <v>34312</v>
      </c>
      <c r="R807" s="31"/>
      <c r="S807" s="32" t="s">
        <v>893</v>
      </c>
      <c r="T807" s="32" t="s">
        <v>52</v>
      </c>
      <c r="U807" s="32" t="s">
        <v>562</v>
      </c>
      <c r="V807" s="32" t="s">
        <v>3339</v>
      </c>
    </row>
    <row r="808" spans="2:22">
      <c r="B808" s="14"/>
      <c r="C808" s="32"/>
      <c r="D808" s="33"/>
      <c r="G808" s="14" t="s">
        <v>2370</v>
      </c>
      <c r="H808" s="14" t="s">
        <v>2988</v>
      </c>
      <c r="I808" s="14" t="s">
        <v>894</v>
      </c>
      <c r="L808" s="14" t="s">
        <v>1015</v>
      </c>
      <c r="M808" s="32">
        <v>78749</v>
      </c>
      <c r="N808" s="41">
        <v>122</v>
      </c>
      <c r="O808" s="53">
        <v>16.48</v>
      </c>
      <c r="P808" s="31">
        <v>33822</v>
      </c>
      <c r="Q808" s="31">
        <v>34206</v>
      </c>
      <c r="R808" s="31"/>
      <c r="S808" s="32" t="s">
        <v>1215</v>
      </c>
      <c r="T808" s="32" t="s">
        <v>1215</v>
      </c>
      <c r="U808" s="32" t="s">
        <v>2070</v>
      </c>
      <c r="V808" s="32" t="s">
        <v>179</v>
      </c>
    </row>
    <row r="809" spans="2:22">
      <c r="B809" s="14"/>
      <c r="C809" s="32"/>
      <c r="D809" s="33"/>
      <c r="G809" s="14" t="s">
        <v>895</v>
      </c>
      <c r="H809" s="14" t="s">
        <v>2987</v>
      </c>
      <c r="I809" s="14" t="s">
        <v>2695</v>
      </c>
      <c r="L809" s="14" t="s">
        <v>1016</v>
      </c>
      <c r="M809" s="32">
        <v>78749</v>
      </c>
      <c r="N809" s="41">
        <v>50</v>
      </c>
      <c r="O809" s="53">
        <v>4.940000057220459</v>
      </c>
      <c r="P809" s="31">
        <v>35983</v>
      </c>
      <c r="Q809" s="31">
        <v>36060</v>
      </c>
      <c r="R809" s="31"/>
      <c r="S809" s="32" t="s">
        <v>1215</v>
      </c>
      <c r="T809" s="32" t="s">
        <v>1215</v>
      </c>
      <c r="U809" s="32" t="s">
        <v>3338</v>
      </c>
      <c r="V809" s="32" t="s">
        <v>3566</v>
      </c>
    </row>
    <row r="810" spans="2:22">
      <c r="B810" s="14"/>
      <c r="C810" s="32"/>
      <c r="D810" s="33"/>
      <c r="E810" s="61">
        <v>212290</v>
      </c>
      <c r="G810" s="61" t="s">
        <v>86</v>
      </c>
      <c r="H810" s="61" t="s">
        <v>851</v>
      </c>
      <c r="I810" s="61" t="s">
        <v>894</v>
      </c>
      <c r="J810" s="108"/>
      <c r="K810" s="108"/>
      <c r="L810" s="61" t="s">
        <v>1015</v>
      </c>
      <c r="M810" s="32">
        <v>78749</v>
      </c>
      <c r="N810" s="32">
        <v>47</v>
      </c>
      <c r="O810" s="116">
        <v>16.48</v>
      </c>
      <c r="P810" s="106">
        <v>37580</v>
      </c>
      <c r="Q810" s="106">
        <v>37824</v>
      </c>
      <c r="R810" s="107" t="s">
        <v>750</v>
      </c>
      <c r="S810" s="107" t="s">
        <v>88</v>
      </c>
      <c r="T810" s="107" t="s">
        <v>1735</v>
      </c>
      <c r="U810" s="32" t="s">
        <v>3338</v>
      </c>
      <c r="V810" s="32" t="s">
        <v>2029</v>
      </c>
    </row>
    <row r="811" spans="2:22">
      <c r="B811" s="14"/>
      <c r="C811" s="32"/>
      <c r="D811" s="33"/>
      <c r="E811" s="60">
        <v>299906</v>
      </c>
      <c r="G811" s="56" t="s">
        <v>2499</v>
      </c>
      <c r="H811" s="56" t="s">
        <v>2488</v>
      </c>
      <c r="I811" s="33" t="s">
        <v>3495</v>
      </c>
      <c r="J811" s="32">
        <v>3217443</v>
      </c>
      <c r="L811" s="56" t="s">
        <v>2500</v>
      </c>
      <c r="M811" s="93">
        <v>78745</v>
      </c>
      <c r="N811" s="93">
        <v>108</v>
      </c>
      <c r="O811" s="100">
        <v>6.29</v>
      </c>
      <c r="P811" s="59">
        <v>38915</v>
      </c>
      <c r="Q811" s="59">
        <v>39206</v>
      </c>
      <c r="R811" s="59" t="s">
        <v>4365</v>
      </c>
      <c r="S811" s="94" t="s">
        <v>339</v>
      </c>
      <c r="T811" s="94" t="s">
        <v>340</v>
      </c>
      <c r="U811" s="32" t="s">
        <v>3338</v>
      </c>
      <c r="V811" s="32" t="s">
        <v>777</v>
      </c>
    </row>
    <row r="812" spans="2:22">
      <c r="B812" s="14"/>
      <c r="C812" s="32"/>
      <c r="D812" s="33"/>
      <c r="E812" s="60">
        <v>10047567</v>
      </c>
      <c r="G812" s="56" t="s">
        <v>1112</v>
      </c>
      <c r="H812" s="56" t="s">
        <v>1107</v>
      </c>
      <c r="I812" s="56" t="s">
        <v>1113</v>
      </c>
      <c r="J812" s="93">
        <v>3188615</v>
      </c>
      <c r="K812" s="93"/>
      <c r="L812" s="56" t="s">
        <v>1113</v>
      </c>
      <c r="M812" s="93">
        <v>78729</v>
      </c>
      <c r="N812" s="103">
        <v>305</v>
      </c>
      <c r="O812" s="100">
        <v>16.7</v>
      </c>
      <c r="P812" s="59">
        <v>39261</v>
      </c>
      <c r="Q812" s="59">
        <v>39504</v>
      </c>
      <c r="R812" s="94" t="s">
        <v>4365</v>
      </c>
      <c r="S812" s="94" t="s">
        <v>4223</v>
      </c>
      <c r="T812" s="32" t="s">
        <v>4224</v>
      </c>
      <c r="U812" s="32" t="s">
        <v>3338</v>
      </c>
      <c r="V812" s="94" t="s">
        <v>2284</v>
      </c>
    </row>
    <row r="813" spans="2:22">
      <c r="B813" s="14"/>
      <c r="C813" s="32"/>
      <c r="D813" s="33"/>
      <c r="E813" s="33">
        <v>194888</v>
      </c>
      <c r="G813" s="14" t="s">
        <v>3419</v>
      </c>
      <c r="H813" s="14" t="s">
        <v>857</v>
      </c>
      <c r="I813" s="14" t="s">
        <v>3653</v>
      </c>
      <c r="L813" s="14" t="s">
        <v>1406</v>
      </c>
      <c r="M813" s="8">
        <v>78745</v>
      </c>
      <c r="N813" s="32">
        <v>402</v>
      </c>
      <c r="O813" s="53">
        <v>33</v>
      </c>
      <c r="P813" s="31">
        <v>37295</v>
      </c>
      <c r="Q813" s="31">
        <v>37685</v>
      </c>
      <c r="R813" s="32" t="s">
        <v>750</v>
      </c>
      <c r="S813" s="32" t="s">
        <v>1985</v>
      </c>
      <c r="T813" s="32" t="s">
        <v>1984</v>
      </c>
      <c r="U813" s="32" t="s">
        <v>3338</v>
      </c>
      <c r="V813" s="32" t="s">
        <v>2326</v>
      </c>
    </row>
    <row r="814" spans="2:22">
      <c r="B814" s="14"/>
      <c r="C814" s="32"/>
      <c r="D814" s="33"/>
      <c r="E814" s="58" t="s">
        <v>3066</v>
      </c>
      <c r="G814" s="56" t="s">
        <v>810</v>
      </c>
      <c r="H814" s="56" t="s">
        <v>1962</v>
      </c>
      <c r="I814" s="56" t="s">
        <v>0</v>
      </c>
      <c r="J814" s="93">
        <v>369364</v>
      </c>
      <c r="K814" s="93"/>
      <c r="L814" s="56" t="s">
        <v>0</v>
      </c>
      <c r="M814" s="32">
        <v>78745</v>
      </c>
      <c r="N814" s="93">
        <v>58</v>
      </c>
      <c r="O814" s="100">
        <v>5.48</v>
      </c>
      <c r="P814" s="59">
        <v>38810</v>
      </c>
      <c r="Q814" s="59">
        <v>39085</v>
      </c>
      <c r="R814" s="32" t="s">
        <v>4112</v>
      </c>
      <c r="S814" s="32" t="s">
        <v>1963</v>
      </c>
      <c r="T814" s="32" t="s">
        <v>1964</v>
      </c>
      <c r="U814" s="32" t="s">
        <v>562</v>
      </c>
      <c r="V814" s="32" t="s">
        <v>1969</v>
      </c>
    </row>
    <row r="815" spans="2:22">
      <c r="B815" s="14"/>
      <c r="C815" s="32"/>
      <c r="D815" s="33"/>
      <c r="E815" s="132">
        <v>10492923</v>
      </c>
      <c r="F815" s="14"/>
      <c r="G815" s="133" t="s">
        <v>3094</v>
      </c>
      <c r="H815" s="133" t="s">
        <v>1962</v>
      </c>
      <c r="I815" s="133" t="s">
        <v>0</v>
      </c>
      <c r="J815" s="134">
        <v>369364</v>
      </c>
      <c r="K815" s="133"/>
      <c r="L815" s="133"/>
      <c r="M815" s="134" t="s">
        <v>3958</v>
      </c>
      <c r="N815" s="32">
        <v>38</v>
      </c>
      <c r="O815" s="136">
        <v>5.48</v>
      </c>
      <c r="P815" s="135">
        <v>40441</v>
      </c>
      <c r="Q815" s="135">
        <v>40542</v>
      </c>
      <c r="R815" s="32" t="s">
        <v>4112</v>
      </c>
      <c r="S815" s="134" t="s">
        <v>3112</v>
      </c>
      <c r="T815" s="134" t="s">
        <v>3111</v>
      </c>
      <c r="U815" s="32" t="s">
        <v>178</v>
      </c>
      <c r="V815" s="32" t="s">
        <v>3879</v>
      </c>
    </row>
    <row r="816" spans="2:22">
      <c r="B816" s="14"/>
      <c r="C816" s="32"/>
      <c r="D816" s="33"/>
      <c r="E816" s="33">
        <v>165007</v>
      </c>
      <c r="G816" s="14" t="s">
        <v>4238</v>
      </c>
      <c r="H816" s="14" t="s">
        <v>676</v>
      </c>
      <c r="I816" s="14" t="s">
        <v>3832</v>
      </c>
      <c r="L816" s="14" t="s">
        <v>2726</v>
      </c>
      <c r="M816" s="32">
        <v>78727</v>
      </c>
      <c r="N816" s="41">
        <v>456</v>
      </c>
      <c r="O816" s="53">
        <v>38.735999999999997</v>
      </c>
      <c r="P816" s="31">
        <v>36763</v>
      </c>
      <c r="Q816" s="31">
        <v>36980</v>
      </c>
      <c r="R816" s="31"/>
      <c r="S816" s="32" t="s">
        <v>4239</v>
      </c>
      <c r="T816" s="32" t="s">
        <v>1398</v>
      </c>
      <c r="U816" s="32" t="s">
        <v>3338</v>
      </c>
      <c r="V816" s="32" t="s">
        <v>1768</v>
      </c>
    </row>
    <row r="817" spans="1:22">
      <c r="B817" s="14"/>
      <c r="C817" s="32"/>
      <c r="D817" s="33"/>
      <c r="E817" s="33">
        <v>10115799</v>
      </c>
      <c r="G817" s="14" t="s">
        <v>2402</v>
      </c>
      <c r="H817" s="14" t="s">
        <v>2403</v>
      </c>
      <c r="I817" s="14" t="s">
        <v>2404</v>
      </c>
      <c r="J817" s="32">
        <v>3342859</v>
      </c>
      <c r="M817" s="32">
        <v>78726</v>
      </c>
      <c r="N817" s="32">
        <v>300</v>
      </c>
      <c r="O817" s="53">
        <v>30.02</v>
      </c>
      <c r="P817" s="59">
        <v>39493</v>
      </c>
      <c r="Q817" s="14"/>
      <c r="R817" s="32" t="s">
        <v>2033</v>
      </c>
      <c r="S817" s="94" t="s">
        <v>258</v>
      </c>
      <c r="T817" s="32" t="s">
        <v>3229</v>
      </c>
      <c r="U817" s="32" t="s">
        <v>562</v>
      </c>
      <c r="V817" s="32" t="s">
        <v>3923</v>
      </c>
    </row>
    <row r="818" spans="1:22">
      <c r="B818" s="14"/>
      <c r="C818" s="32"/>
      <c r="D818" s="33"/>
      <c r="E818" s="33" t="s">
        <v>1043</v>
      </c>
      <c r="G818" s="14" t="s">
        <v>2353</v>
      </c>
      <c r="H818" s="14" t="s">
        <v>33</v>
      </c>
      <c r="I818" s="14" t="s">
        <v>1044</v>
      </c>
      <c r="J818" s="32">
        <v>3331321</v>
      </c>
      <c r="L818" s="59"/>
      <c r="M818" s="32" t="s">
        <v>34</v>
      </c>
      <c r="N818" s="32">
        <v>53</v>
      </c>
      <c r="O818" s="32">
        <v>11.2</v>
      </c>
      <c r="P818" s="59">
        <v>39437</v>
      </c>
      <c r="Q818" s="59">
        <v>39721</v>
      </c>
      <c r="R818" s="107" t="s">
        <v>2045</v>
      </c>
      <c r="S818" s="94" t="s">
        <v>1683</v>
      </c>
      <c r="T818" s="32" t="s">
        <v>687</v>
      </c>
      <c r="U818" s="32" t="s">
        <v>3338</v>
      </c>
      <c r="V818" s="32" t="s">
        <v>2317</v>
      </c>
    </row>
    <row r="819" spans="1:22">
      <c r="B819" s="14"/>
      <c r="C819" s="32"/>
      <c r="D819" s="33"/>
      <c r="E819" s="63">
        <v>111604</v>
      </c>
      <c r="G819" s="14" t="s">
        <v>2998</v>
      </c>
      <c r="H819" s="14" t="s">
        <v>2997</v>
      </c>
      <c r="I819" s="14" t="s">
        <v>2999</v>
      </c>
      <c r="L819" s="14" t="s">
        <v>1017</v>
      </c>
      <c r="M819" s="32">
        <v>78705</v>
      </c>
      <c r="N819" s="41">
        <v>19</v>
      </c>
      <c r="O819" s="53">
        <v>0.70799999999999996</v>
      </c>
      <c r="P819" s="31">
        <v>36528</v>
      </c>
      <c r="Q819" s="31">
        <v>36741</v>
      </c>
      <c r="R819" s="31"/>
      <c r="S819" s="32" t="s">
        <v>3000</v>
      </c>
      <c r="T819" s="32" t="s">
        <v>3001</v>
      </c>
      <c r="U819" s="32" t="s">
        <v>3338</v>
      </c>
      <c r="V819" s="32" t="s">
        <v>3002</v>
      </c>
    </row>
    <row r="820" spans="1:22">
      <c r="B820" s="14"/>
      <c r="C820" s="32"/>
      <c r="D820" s="33"/>
      <c r="G820" s="14" t="s">
        <v>899</v>
      </c>
      <c r="H820" s="14" t="s">
        <v>900</v>
      </c>
      <c r="I820" s="14" t="s">
        <v>901</v>
      </c>
      <c r="L820" s="14" t="s">
        <v>1018</v>
      </c>
      <c r="M820" s="32">
        <v>78705</v>
      </c>
      <c r="N820" s="41">
        <v>26</v>
      </c>
      <c r="O820" s="53">
        <v>0.92</v>
      </c>
      <c r="P820" s="31">
        <v>35480</v>
      </c>
      <c r="Q820" s="31">
        <v>35622</v>
      </c>
      <c r="R820" s="31"/>
      <c r="S820" s="32" t="s">
        <v>903</v>
      </c>
      <c r="T820" s="32" t="s">
        <v>904</v>
      </c>
      <c r="U820" s="32" t="s">
        <v>3338</v>
      </c>
      <c r="V820" s="32" t="s">
        <v>3560</v>
      </c>
    </row>
    <row r="821" spans="1:22">
      <c r="B821" s="14"/>
      <c r="C821" s="32"/>
      <c r="D821" s="33"/>
      <c r="E821" s="63">
        <v>170770</v>
      </c>
      <c r="G821" s="14" t="s">
        <v>1039</v>
      </c>
      <c r="H821" s="14" t="s">
        <v>3924</v>
      </c>
      <c r="I821" s="14" t="s">
        <v>3134</v>
      </c>
      <c r="L821" s="14" t="s">
        <v>3135</v>
      </c>
      <c r="M821" s="32">
        <v>78727</v>
      </c>
      <c r="N821" s="41">
        <v>368</v>
      </c>
      <c r="O821" s="53">
        <v>18.7</v>
      </c>
      <c r="P821" s="31">
        <v>36929</v>
      </c>
      <c r="Q821" s="31">
        <v>37182</v>
      </c>
      <c r="R821" s="32" t="s">
        <v>750</v>
      </c>
      <c r="S821" s="32" t="s">
        <v>1040</v>
      </c>
      <c r="T821" s="32" t="s">
        <v>1041</v>
      </c>
      <c r="U821" s="32" t="s">
        <v>3338</v>
      </c>
      <c r="V821" s="32" t="s">
        <v>1089</v>
      </c>
    </row>
    <row r="822" spans="1:22">
      <c r="B822" s="14"/>
      <c r="C822" s="32"/>
      <c r="D822" s="33"/>
      <c r="E822" s="63">
        <v>166311</v>
      </c>
      <c r="G822" s="14" t="s">
        <v>3846</v>
      </c>
      <c r="H822" s="14" t="s">
        <v>3086</v>
      </c>
      <c r="I822" s="14" t="s">
        <v>3847</v>
      </c>
      <c r="L822" s="14" t="s">
        <v>315</v>
      </c>
      <c r="M822" s="32">
        <v>78704</v>
      </c>
      <c r="N822" s="41">
        <v>252</v>
      </c>
      <c r="O822" s="53">
        <v>13.18</v>
      </c>
      <c r="P822" s="31">
        <v>36811</v>
      </c>
      <c r="Q822" s="31">
        <v>37036</v>
      </c>
      <c r="R822" s="31"/>
      <c r="S822" s="32" t="s">
        <v>3848</v>
      </c>
      <c r="T822" s="32" t="s">
        <v>3849</v>
      </c>
      <c r="U822" s="32" t="s">
        <v>3338</v>
      </c>
      <c r="V822" s="32" t="s">
        <v>1768</v>
      </c>
    </row>
    <row r="823" spans="1:22">
      <c r="B823" s="14"/>
      <c r="C823" s="32"/>
      <c r="D823" s="33"/>
      <c r="E823" s="132">
        <v>10807965</v>
      </c>
      <c r="F823" s="14"/>
      <c r="G823" s="133" t="s">
        <v>4556</v>
      </c>
      <c r="H823" s="133" t="s">
        <v>4554</v>
      </c>
      <c r="I823" s="133" t="s">
        <v>4555</v>
      </c>
      <c r="J823" s="134">
        <v>3430625</v>
      </c>
      <c r="K823" s="14"/>
      <c r="M823" s="134" t="s">
        <v>3750</v>
      </c>
      <c r="N823" s="32">
        <v>34</v>
      </c>
      <c r="O823" s="145">
        <v>12.05</v>
      </c>
      <c r="P823" s="135">
        <v>41124</v>
      </c>
      <c r="R823" s="32" t="s">
        <v>4258</v>
      </c>
      <c r="S823" s="134" t="s">
        <v>127</v>
      </c>
      <c r="T823" s="134" t="s">
        <v>1991</v>
      </c>
      <c r="U823" s="32" t="s">
        <v>915</v>
      </c>
      <c r="V823" s="32" t="s">
        <v>4582</v>
      </c>
    </row>
    <row r="824" spans="1:22">
      <c r="B824" s="14"/>
      <c r="C824" s="32"/>
      <c r="D824" s="33"/>
      <c r="E824" s="33">
        <v>173207</v>
      </c>
      <c r="G824" s="14" t="s">
        <v>3298</v>
      </c>
      <c r="H824" s="14" t="s">
        <v>2901</v>
      </c>
      <c r="I824" s="14" t="s">
        <v>3299</v>
      </c>
      <c r="L824" s="14" t="s">
        <v>3304</v>
      </c>
      <c r="M824" s="32">
        <v>78744</v>
      </c>
      <c r="N824" s="55">
        <v>50</v>
      </c>
      <c r="O824" s="53">
        <v>8.4</v>
      </c>
      <c r="P824" s="31">
        <v>37034</v>
      </c>
      <c r="Q824" s="31">
        <v>37190</v>
      </c>
      <c r="R824" s="32" t="s">
        <v>750</v>
      </c>
      <c r="S824" s="32" t="s">
        <v>3300</v>
      </c>
      <c r="T824" s="32" t="s">
        <v>3301</v>
      </c>
      <c r="U824" s="32" t="s">
        <v>3338</v>
      </c>
      <c r="V824" s="32" t="s">
        <v>1090</v>
      </c>
    </row>
    <row r="825" spans="1:22">
      <c r="A825" s="138"/>
      <c r="B825" s="14"/>
      <c r="C825" s="137"/>
      <c r="D825" s="33"/>
      <c r="E825" s="33">
        <v>173240</v>
      </c>
      <c r="G825" s="14" t="s">
        <v>3302</v>
      </c>
      <c r="H825" s="14" t="s">
        <v>2902</v>
      </c>
      <c r="I825" s="14" t="s">
        <v>3303</v>
      </c>
      <c r="L825" s="14" t="s">
        <v>834</v>
      </c>
      <c r="M825" s="32">
        <v>78744</v>
      </c>
      <c r="N825" s="55">
        <v>50</v>
      </c>
      <c r="O825" s="53">
        <v>8.42</v>
      </c>
      <c r="P825" s="31">
        <v>37034</v>
      </c>
      <c r="Q825" s="31">
        <v>37270</v>
      </c>
      <c r="R825" s="32" t="s">
        <v>750</v>
      </c>
      <c r="S825" s="32" t="s">
        <v>3300</v>
      </c>
      <c r="T825" s="32" t="s">
        <v>3301</v>
      </c>
      <c r="U825" s="32" t="s">
        <v>3338</v>
      </c>
      <c r="V825" s="32" t="s">
        <v>1090</v>
      </c>
    </row>
    <row r="826" spans="1:22">
      <c r="B826" s="14"/>
      <c r="C826" s="32"/>
      <c r="D826" s="33"/>
      <c r="E826" s="33">
        <v>205823</v>
      </c>
      <c r="G826" s="14" t="s">
        <v>2324</v>
      </c>
      <c r="H826" s="14" t="s">
        <v>2111</v>
      </c>
      <c r="I826" s="14" t="s">
        <v>2106</v>
      </c>
      <c r="L826" s="14" t="s">
        <v>2325</v>
      </c>
      <c r="M826" s="32">
        <v>78705</v>
      </c>
      <c r="N826" s="32">
        <v>149</v>
      </c>
      <c r="O826" s="53">
        <v>2.2400000000000002</v>
      </c>
      <c r="P826" s="31">
        <v>37431</v>
      </c>
      <c r="Q826" s="31">
        <v>37496</v>
      </c>
      <c r="R826" s="32" t="s">
        <v>753</v>
      </c>
      <c r="S826" s="32" t="s">
        <v>4287</v>
      </c>
      <c r="T826" s="32" t="s">
        <v>1398</v>
      </c>
      <c r="U826" s="32" t="s">
        <v>3338</v>
      </c>
      <c r="V826" s="32" t="s">
        <v>2327</v>
      </c>
    </row>
    <row r="827" spans="1:22">
      <c r="B827" s="14"/>
      <c r="C827" s="32"/>
      <c r="D827" s="33"/>
      <c r="E827" s="63"/>
      <c r="G827" s="14" t="s">
        <v>2009</v>
      </c>
      <c r="H827" s="14" t="s">
        <v>905</v>
      </c>
      <c r="I827" s="14" t="s">
        <v>906</v>
      </c>
      <c r="L827" s="14" t="s">
        <v>316</v>
      </c>
      <c r="M827" s="32">
        <v>78664</v>
      </c>
      <c r="N827" s="41">
        <v>230</v>
      </c>
      <c r="O827" s="53">
        <v>13.5</v>
      </c>
      <c r="P827" s="31" t="s">
        <v>418</v>
      </c>
      <c r="Q827" s="31" t="s">
        <v>418</v>
      </c>
      <c r="R827" s="31"/>
      <c r="S827" s="32" t="s">
        <v>1224</v>
      </c>
      <c r="T827" s="32" t="s">
        <v>1224</v>
      </c>
      <c r="U827" s="32" t="s">
        <v>3338</v>
      </c>
      <c r="V827" s="32" t="s">
        <v>345</v>
      </c>
    </row>
    <row r="828" spans="1:22">
      <c r="B828" s="14"/>
      <c r="C828" s="32"/>
      <c r="D828" s="33"/>
      <c r="E828" s="132">
        <v>10854071</v>
      </c>
      <c r="F828" s="14"/>
      <c r="G828" s="133" t="s">
        <v>4615</v>
      </c>
      <c r="H828" s="133" t="s">
        <v>4613</v>
      </c>
      <c r="I828" s="133" t="s">
        <v>4614</v>
      </c>
      <c r="J828" s="134">
        <v>476132</v>
      </c>
      <c r="K828" s="14"/>
      <c r="M828" s="134" t="s">
        <v>540</v>
      </c>
      <c r="N828" s="32">
        <v>47</v>
      </c>
      <c r="O828" s="136">
        <v>0.5</v>
      </c>
      <c r="P828" s="135">
        <v>41218</v>
      </c>
      <c r="R828" s="32" t="s">
        <v>1892</v>
      </c>
      <c r="S828" s="134" t="s">
        <v>4665</v>
      </c>
      <c r="T828" s="134" t="s">
        <v>1884</v>
      </c>
      <c r="U828" s="32" t="s">
        <v>915</v>
      </c>
      <c r="V828" s="32" t="s">
        <v>4713</v>
      </c>
    </row>
    <row r="829" spans="1:22">
      <c r="B829" s="14"/>
      <c r="C829" s="32"/>
      <c r="D829" s="33"/>
      <c r="E829" s="69">
        <v>237877</v>
      </c>
      <c r="G829" s="68" t="s">
        <v>2885</v>
      </c>
      <c r="H829" s="71" t="s">
        <v>2886</v>
      </c>
      <c r="I829" s="71" t="s">
        <v>2887</v>
      </c>
      <c r="J829" s="124">
        <v>3050557</v>
      </c>
      <c r="K829" s="124"/>
      <c r="L829" s="71" t="s">
        <v>2888</v>
      </c>
      <c r="M829" s="32">
        <v>78702</v>
      </c>
      <c r="N829" s="32">
        <v>160</v>
      </c>
      <c r="O829" s="53">
        <v>6.08</v>
      </c>
      <c r="P829" s="70">
        <v>38167</v>
      </c>
      <c r="Q829" s="70">
        <v>38314</v>
      </c>
      <c r="R829" s="32" t="s">
        <v>2033</v>
      </c>
      <c r="S829" s="32" t="s">
        <v>2034</v>
      </c>
      <c r="T829" s="32" t="s">
        <v>2035</v>
      </c>
      <c r="U829" s="32" t="s">
        <v>3338</v>
      </c>
      <c r="V829" s="32" t="s">
        <v>2890</v>
      </c>
    </row>
    <row r="830" spans="1:22">
      <c r="B830" s="14"/>
      <c r="C830" s="32"/>
      <c r="D830" s="33"/>
      <c r="G830" s="14" t="s">
        <v>1318</v>
      </c>
      <c r="H830" s="14" t="s">
        <v>1319</v>
      </c>
      <c r="I830" s="14" t="s">
        <v>3183</v>
      </c>
      <c r="L830" s="14" t="s">
        <v>317</v>
      </c>
      <c r="M830" s="32">
        <v>78749</v>
      </c>
      <c r="N830" s="41">
        <v>202</v>
      </c>
      <c r="O830" s="53">
        <v>11.5</v>
      </c>
      <c r="P830" s="31">
        <v>35935</v>
      </c>
      <c r="Q830" s="31">
        <v>36033</v>
      </c>
      <c r="R830" s="31"/>
      <c r="S830" s="32" t="s">
        <v>1320</v>
      </c>
      <c r="T830" s="32" t="s">
        <v>1321</v>
      </c>
      <c r="U830" s="32" t="s">
        <v>3338</v>
      </c>
      <c r="V830" s="32" t="s">
        <v>3565</v>
      </c>
    </row>
    <row r="831" spans="1:22">
      <c r="B831" s="14"/>
      <c r="C831" s="32"/>
      <c r="D831" s="33"/>
      <c r="E831" s="58" t="s">
        <v>3065</v>
      </c>
      <c r="G831" s="56" t="s">
        <v>809</v>
      </c>
      <c r="H831" s="56" t="s">
        <v>1603</v>
      </c>
      <c r="I831" s="56" t="s">
        <v>3453</v>
      </c>
      <c r="J831" s="93">
        <v>3283674</v>
      </c>
      <c r="K831" s="93"/>
      <c r="L831" s="56" t="s">
        <v>3453</v>
      </c>
      <c r="M831" s="93">
        <v>78732</v>
      </c>
      <c r="N831" s="32">
        <v>20</v>
      </c>
      <c r="O831" s="100">
        <v>4.6440000000000001</v>
      </c>
      <c r="P831" s="59">
        <v>39125</v>
      </c>
      <c r="Q831" s="59">
        <v>39485</v>
      </c>
      <c r="R831" s="94" t="s">
        <v>1562</v>
      </c>
      <c r="S831" s="94" t="s">
        <v>587</v>
      </c>
      <c r="T831" s="32" t="s">
        <v>588</v>
      </c>
      <c r="U831" s="134" t="s">
        <v>562</v>
      </c>
      <c r="V831" s="94" t="s">
        <v>2285</v>
      </c>
    </row>
    <row r="832" spans="1:22">
      <c r="B832" s="14"/>
      <c r="C832" s="32"/>
      <c r="D832" s="33"/>
      <c r="E832" s="132">
        <v>10467473</v>
      </c>
      <c r="F832" s="14"/>
      <c r="G832" s="133" t="s">
        <v>2661</v>
      </c>
      <c r="H832" s="133" t="s">
        <v>4494</v>
      </c>
      <c r="I832" s="133" t="s">
        <v>3453</v>
      </c>
      <c r="J832" s="134">
        <v>3283674</v>
      </c>
      <c r="K832" s="133"/>
      <c r="L832" s="133"/>
      <c r="M832" s="134" t="s">
        <v>1401</v>
      </c>
      <c r="N832" s="32">
        <v>20</v>
      </c>
      <c r="O832" s="136">
        <v>19.48</v>
      </c>
      <c r="P832" s="135">
        <v>40378</v>
      </c>
      <c r="Q832" s="133"/>
      <c r="R832" s="32" t="s">
        <v>4112</v>
      </c>
      <c r="S832" s="134" t="s">
        <v>3103</v>
      </c>
      <c r="T832" s="134" t="s">
        <v>3449</v>
      </c>
      <c r="U832" s="32" t="s">
        <v>562</v>
      </c>
      <c r="V832" s="32" t="s">
        <v>3879</v>
      </c>
    </row>
    <row r="833" spans="2:22">
      <c r="B833" s="14"/>
      <c r="C833" s="138"/>
      <c r="D833" s="33"/>
      <c r="E833" s="132">
        <v>10768245</v>
      </c>
      <c r="F833" s="14"/>
      <c r="G833" s="133" t="s">
        <v>4467</v>
      </c>
      <c r="H833" s="133" t="s">
        <v>4495</v>
      </c>
      <c r="I833" s="133" t="s">
        <v>3453</v>
      </c>
      <c r="J833" s="134">
        <v>3283674</v>
      </c>
      <c r="K833" s="133"/>
      <c r="M833" s="134" t="s">
        <v>1401</v>
      </c>
      <c r="N833" s="32">
        <v>20</v>
      </c>
      <c r="O833" s="136">
        <v>4.9000000000000004</v>
      </c>
      <c r="P833" s="135">
        <v>41046</v>
      </c>
      <c r="Q833" s="135">
        <v>41137</v>
      </c>
      <c r="R833" s="32" t="s">
        <v>4112</v>
      </c>
      <c r="S833" s="134" t="s">
        <v>3103</v>
      </c>
      <c r="T833" s="134" t="s">
        <v>4484</v>
      </c>
      <c r="U833" s="134" t="s">
        <v>914</v>
      </c>
      <c r="V833" s="32" t="s">
        <v>4521</v>
      </c>
    </row>
    <row r="834" spans="2:22">
      <c r="D834" s="33"/>
      <c r="E834" s="33">
        <v>106935</v>
      </c>
      <c r="G834" s="14" t="s">
        <v>155</v>
      </c>
      <c r="H834" s="14" t="s">
        <v>4048</v>
      </c>
      <c r="I834" s="14" t="s">
        <v>953</v>
      </c>
      <c r="L834" s="14" t="s">
        <v>1510</v>
      </c>
      <c r="M834" s="32">
        <v>78726</v>
      </c>
      <c r="N834" s="41">
        <v>444</v>
      </c>
      <c r="O834" s="53">
        <v>30.98</v>
      </c>
      <c r="P834" s="31">
        <v>36433</v>
      </c>
      <c r="Q834" s="31">
        <v>36565</v>
      </c>
      <c r="R834" s="31"/>
      <c r="S834" s="32" t="s">
        <v>686</v>
      </c>
      <c r="T834" s="32" t="s">
        <v>687</v>
      </c>
      <c r="U834" s="32" t="s">
        <v>3338</v>
      </c>
      <c r="V834" s="32" t="s">
        <v>1379</v>
      </c>
    </row>
    <row r="835" spans="2:22">
      <c r="B835" s="14"/>
      <c r="C835" s="32"/>
      <c r="D835" s="33"/>
      <c r="G835" s="14" t="s">
        <v>2569</v>
      </c>
      <c r="H835" s="14" t="s">
        <v>2003</v>
      </c>
      <c r="I835" s="14" t="s">
        <v>667</v>
      </c>
      <c r="L835" s="14" t="s">
        <v>320</v>
      </c>
      <c r="M835" s="32">
        <v>78750</v>
      </c>
      <c r="N835" s="41">
        <v>208</v>
      </c>
      <c r="O835" s="53">
        <v>10</v>
      </c>
      <c r="P835" s="31" t="s">
        <v>418</v>
      </c>
      <c r="Q835" s="31" t="s">
        <v>418</v>
      </c>
      <c r="R835" s="31"/>
      <c r="S835" s="32" t="s">
        <v>1224</v>
      </c>
      <c r="T835" s="32" t="s">
        <v>1224</v>
      </c>
      <c r="U835" s="32" t="s">
        <v>3338</v>
      </c>
      <c r="V835" s="32" t="s">
        <v>3565</v>
      </c>
    </row>
    <row r="836" spans="2:22">
      <c r="B836" s="14"/>
      <c r="C836" s="32"/>
      <c r="D836" s="33"/>
      <c r="E836" s="132">
        <v>10218858</v>
      </c>
      <c r="F836" s="14"/>
      <c r="G836" s="133" t="s">
        <v>4205</v>
      </c>
      <c r="H836" s="133" t="s">
        <v>4206</v>
      </c>
      <c r="I836" s="133" t="s">
        <v>4207</v>
      </c>
      <c r="J836" s="134">
        <v>201758</v>
      </c>
      <c r="K836" s="133"/>
      <c r="M836" s="134" t="s">
        <v>3670</v>
      </c>
      <c r="N836" s="32">
        <v>6</v>
      </c>
      <c r="O836" s="141">
        <v>0.20300000000000001</v>
      </c>
      <c r="P836" s="135">
        <v>39791</v>
      </c>
      <c r="Q836" s="14"/>
      <c r="R836" s="134" t="s">
        <v>263</v>
      </c>
      <c r="S836" s="134" t="s">
        <v>4208</v>
      </c>
      <c r="T836" s="134" t="s">
        <v>4209</v>
      </c>
      <c r="U836" s="134" t="s">
        <v>562</v>
      </c>
      <c r="V836" s="32" t="s">
        <v>2281</v>
      </c>
    </row>
    <row r="837" spans="2:22">
      <c r="B837" s="14"/>
      <c r="C837" s="32"/>
      <c r="D837" s="33"/>
      <c r="G837" s="14" t="s">
        <v>1322</v>
      </c>
      <c r="H837" s="14" t="s">
        <v>4148</v>
      </c>
      <c r="I837" s="14" t="s">
        <v>3898</v>
      </c>
      <c r="L837" s="14" t="s">
        <v>321</v>
      </c>
      <c r="M837" s="32">
        <v>78750</v>
      </c>
      <c r="N837" s="41">
        <v>96</v>
      </c>
      <c r="O837" s="53">
        <v>16.97</v>
      </c>
      <c r="P837" s="31">
        <v>33984</v>
      </c>
      <c r="Q837" s="31">
        <v>34079</v>
      </c>
      <c r="R837" s="31"/>
      <c r="S837" s="32" t="s">
        <v>4149</v>
      </c>
      <c r="T837" s="32" t="s">
        <v>4150</v>
      </c>
      <c r="U837" s="32" t="s">
        <v>3338</v>
      </c>
      <c r="V837" s="32" t="s">
        <v>1281</v>
      </c>
    </row>
    <row r="838" spans="2:22">
      <c r="B838" s="14"/>
      <c r="C838" s="32"/>
      <c r="D838" s="33"/>
      <c r="E838" s="132" t="s">
        <v>4565</v>
      </c>
      <c r="F838" s="14"/>
      <c r="G838" s="133" t="s">
        <v>4535</v>
      </c>
      <c r="H838" s="133" t="s">
        <v>4566</v>
      </c>
      <c r="I838" s="133" t="s">
        <v>2943</v>
      </c>
      <c r="J838" s="133" t="s">
        <v>2941</v>
      </c>
      <c r="K838" s="133" t="s">
        <v>2942</v>
      </c>
      <c r="L838" s="133">
        <v>3523938</v>
      </c>
      <c r="M838" s="134" t="s">
        <v>2936</v>
      </c>
      <c r="N838" s="134">
        <v>139</v>
      </c>
      <c r="O838" s="136">
        <v>6.65</v>
      </c>
      <c r="P838" s="59">
        <v>40869</v>
      </c>
      <c r="Q838" s="59">
        <v>41177</v>
      </c>
      <c r="R838" s="32" t="s">
        <v>2147</v>
      </c>
      <c r="S838" s="134" t="s">
        <v>4254</v>
      </c>
      <c r="T838" s="134" t="s">
        <v>1168</v>
      </c>
      <c r="U838" s="32" t="s">
        <v>178</v>
      </c>
      <c r="V838" s="32" t="s">
        <v>664</v>
      </c>
    </row>
    <row r="839" spans="2:22">
      <c r="B839" s="14"/>
      <c r="C839" s="32"/>
      <c r="D839" s="33"/>
      <c r="G839" s="14" t="s">
        <v>4151</v>
      </c>
      <c r="H839" s="14" t="s">
        <v>2007</v>
      </c>
      <c r="I839" s="14" t="s">
        <v>2008</v>
      </c>
      <c r="L839" s="14" t="s">
        <v>4134</v>
      </c>
      <c r="M839" s="32">
        <v>78754</v>
      </c>
      <c r="N839" s="41">
        <v>338</v>
      </c>
      <c r="O839" s="53">
        <v>19.87</v>
      </c>
      <c r="P839" s="31">
        <v>35670</v>
      </c>
      <c r="Q839" s="31">
        <v>35997</v>
      </c>
      <c r="R839" s="31"/>
      <c r="S839" s="32" t="s">
        <v>4152</v>
      </c>
      <c r="T839" s="32" t="s">
        <v>4153</v>
      </c>
      <c r="U839" s="32" t="s">
        <v>3338</v>
      </c>
      <c r="V839" s="32" t="s">
        <v>3562</v>
      </c>
    </row>
    <row r="840" spans="2:22">
      <c r="B840" s="14"/>
      <c r="C840" s="32"/>
      <c r="D840" s="33"/>
      <c r="E840" s="132">
        <v>10211311</v>
      </c>
      <c r="F840" s="14"/>
      <c r="G840" s="133" t="s">
        <v>4210</v>
      </c>
      <c r="H840" s="133" t="s">
        <v>4211</v>
      </c>
      <c r="I840" s="133" t="s">
        <v>4212</v>
      </c>
      <c r="J840" s="134">
        <v>842108</v>
      </c>
      <c r="K840" s="133"/>
      <c r="M840" s="134" t="s">
        <v>3661</v>
      </c>
      <c r="N840" s="32">
        <v>16</v>
      </c>
      <c r="O840" s="141">
        <v>0.74099999999999999</v>
      </c>
      <c r="P840" s="135">
        <v>39764</v>
      </c>
      <c r="Q840" s="14"/>
      <c r="R840" s="134" t="s">
        <v>1670</v>
      </c>
      <c r="S840" s="134" t="s">
        <v>4213</v>
      </c>
      <c r="T840" s="134" t="s">
        <v>4214</v>
      </c>
      <c r="U840" s="134" t="s">
        <v>562</v>
      </c>
      <c r="V840" s="32" t="s">
        <v>2281</v>
      </c>
    </row>
    <row r="841" spans="2:22">
      <c r="B841" s="14"/>
      <c r="C841" s="32"/>
      <c r="D841" s="33"/>
      <c r="E841" s="58" t="s">
        <v>1199</v>
      </c>
      <c r="G841" s="56" t="s">
        <v>1200</v>
      </c>
      <c r="H841" s="14" t="s">
        <v>1201</v>
      </c>
      <c r="I841" s="14" t="s">
        <v>1202</v>
      </c>
      <c r="J841" s="32">
        <v>593138</v>
      </c>
      <c r="L841" s="56" t="s">
        <v>3220</v>
      </c>
      <c r="M841" s="32">
        <v>78705</v>
      </c>
      <c r="N841" s="32">
        <v>7</v>
      </c>
      <c r="O841" s="53">
        <v>0.379</v>
      </c>
      <c r="P841" s="59">
        <v>37999</v>
      </c>
      <c r="Q841" s="59">
        <v>38180</v>
      </c>
      <c r="R841" s="32" t="s">
        <v>604</v>
      </c>
      <c r="S841" s="32" t="s">
        <v>3221</v>
      </c>
      <c r="T841" s="32" t="s">
        <v>2685</v>
      </c>
      <c r="U841" s="32" t="s">
        <v>914</v>
      </c>
      <c r="V841" s="32" t="s">
        <v>4054</v>
      </c>
    </row>
    <row r="842" spans="2:22">
      <c r="B842" s="14"/>
      <c r="C842" s="32"/>
      <c r="D842" s="33"/>
      <c r="E842" s="58" t="s">
        <v>1992</v>
      </c>
      <c r="G842" s="60" t="s">
        <v>459</v>
      </c>
      <c r="H842" s="60" t="s">
        <v>1292</v>
      </c>
      <c r="I842" s="60" t="s">
        <v>460</v>
      </c>
      <c r="J842" s="93">
        <v>949503</v>
      </c>
      <c r="K842" s="93"/>
      <c r="L842" s="60" t="s">
        <v>460</v>
      </c>
      <c r="M842" s="93">
        <v>78746</v>
      </c>
      <c r="N842" s="93">
        <v>43</v>
      </c>
      <c r="O842" s="100">
        <v>10.84</v>
      </c>
      <c r="P842" s="115">
        <v>39007</v>
      </c>
      <c r="Q842" s="115">
        <v>39224</v>
      </c>
      <c r="R842" s="93" t="s">
        <v>4112</v>
      </c>
      <c r="S842" s="93" t="s">
        <v>2169</v>
      </c>
      <c r="T842" s="93" t="s">
        <v>1933</v>
      </c>
      <c r="U842" s="94" t="s">
        <v>3338</v>
      </c>
      <c r="V842" s="32" t="s">
        <v>4362</v>
      </c>
    </row>
    <row r="843" spans="2:22">
      <c r="B843" s="14"/>
      <c r="C843" s="32"/>
      <c r="D843" s="33"/>
      <c r="E843" s="33">
        <v>10076617</v>
      </c>
      <c r="G843" s="14" t="s">
        <v>3605</v>
      </c>
      <c r="H843" s="14" t="s">
        <v>1431</v>
      </c>
      <c r="I843" s="14" t="s">
        <v>1432</v>
      </c>
      <c r="L843" s="35"/>
      <c r="M843" s="32">
        <v>78703</v>
      </c>
      <c r="N843" s="93">
        <v>4</v>
      </c>
      <c r="O843" s="100">
        <v>0.27500000000000002</v>
      </c>
      <c r="P843" s="59">
        <v>39356</v>
      </c>
      <c r="Q843" s="14"/>
      <c r="R843" s="32" t="s">
        <v>4112</v>
      </c>
      <c r="S843" s="94" t="s">
        <v>3305</v>
      </c>
      <c r="T843" s="32" t="s">
        <v>3306</v>
      </c>
      <c r="U843" s="32" t="s">
        <v>562</v>
      </c>
      <c r="V843" s="94" t="s">
        <v>4108</v>
      </c>
    </row>
    <row r="844" spans="2:22">
      <c r="B844" s="14"/>
      <c r="C844" s="32"/>
      <c r="D844" s="33"/>
      <c r="E844" s="33">
        <v>164625</v>
      </c>
      <c r="G844" s="14" t="s">
        <v>4025</v>
      </c>
      <c r="H844" s="14" t="s">
        <v>2868</v>
      </c>
      <c r="I844" s="14" t="s">
        <v>3928</v>
      </c>
      <c r="L844" s="14" t="s">
        <v>3830</v>
      </c>
      <c r="M844" s="32">
        <v>78744</v>
      </c>
      <c r="N844" s="41">
        <v>300</v>
      </c>
      <c r="O844" s="53">
        <v>30.04</v>
      </c>
      <c r="P844" s="31">
        <v>36768</v>
      </c>
      <c r="Q844" s="31">
        <v>36936</v>
      </c>
      <c r="R844" s="31"/>
      <c r="S844" s="32" t="s">
        <v>4026</v>
      </c>
      <c r="T844" s="32" t="s">
        <v>4028</v>
      </c>
      <c r="U844" s="32" t="s">
        <v>3338</v>
      </c>
      <c r="V844" s="32" t="s">
        <v>1768</v>
      </c>
    </row>
    <row r="845" spans="2:22">
      <c r="B845" s="14"/>
      <c r="C845" s="32"/>
      <c r="D845" s="33"/>
      <c r="E845" s="132">
        <v>10817202</v>
      </c>
      <c r="F845" s="14"/>
      <c r="G845" s="133" t="s">
        <v>4547</v>
      </c>
      <c r="H845" s="133" t="s">
        <v>4545</v>
      </c>
      <c r="I845" s="133" t="s">
        <v>4546</v>
      </c>
      <c r="J845" s="134">
        <v>1108772</v>
      </c>
      <c r="K845" s="14"/>
      <c r="M845" s="134" t="s">
        <v>4548</v>
      </c>
      <c r="N845" s="32">
        <v>242</v>
      </c>
      <c r="O845" s="145">
        <v>14.214</v>
      </c>
      <c r="P845" s="135">
        <v>41144</v>
      </c>
      <c r="R845" s="32" t="s">
        <v>263</v>
      </c>
      <c r="S845" s="134" t="s">
        <v>4567</v>
      </c>
      <c r="T845" s="134" t="s">
        <v>222</v>
      </c>
      <c r="U845" s="32" t="s">
        <v>915</v>
      </c>
      <c r="V845" s="32" t="s">
        <v>4582</v>
      </c>
    </row>
    <row r="846" spans="2:22">
      <c r="B846" s="14"/>
      <c r="C846" s="32"/>
      <c r="D846" s="33"/>
      <c r="G846" s="14" t="s">
        <v>1541</v>
      </c>
      <c r="H846" s="14" t="s">
        <v>4154</v>
      </c>
      <c r="I846" s="14" t="s">
        <v>4155</v>
      </c>
      <c r="L846" s="14" t="s">
        <v>4135</v>
      </c>
      <c r="M846" s="32">
        <v>78754</v>
      </c>
      <c r="N846" s="41">
        <v>290</v>
      </c>
      <c r="O846" s="53">
        <v>17.5</v>
      </c>
      <c r="P846" s="31" t="s">
        <v>418</v>
      </c>
      <c r="Q846" s="31" t="s">
        <v>418</v>
      </c>
      <c r="R846" s="31"/>
      <c r="S846" s="32" t="s">
        <v>4156</v>
      </c>
      <c r="T846" s="32" t="s">
        <v>1224</v>
      </c>
      <c r="U846" s="32" t="s">
        <v>3338</v>
      </c>
      <c r="V846" s="32" t="s">
        <v>3562</v>
      </c>
    </row>
    <row r="847" spans="2:22">
      <c r="B847" s="14"/>
      <c r="C847" s="32"/>
      <c r="D847" s="33"/>
      <c r="E847" s="60">
        <v>249458</v>
      </c>
      <c r="G847" s="56" t="s">
        <v>2448</v>
      </c>
      <c r="H847" s="56" t="s">
        <v>2449</v>
      </c>
      <c r="I847" s="56" t="s">
        <v>2450</v>
      </c>
      <c r="J847" s="93"/>
      <c r="K847" s="93"/>
      <c r="L847" s="14" t="s">
        <v>1407</v>
      </c>
      <c r="M847" s="73">
        <v>78748</v>
      </c>
      <c r="N847" s="32">
        <v>308</v>
      </c>
      <c r="O847" s="53">
        <v>16.3</v>
      </c>
      <c r="P847" s="59">
        <v>38397</v>
      </c>
      <c r="Q847" s="59">
        <v>38565</v>
      </c>
      <c r="R847" s="32" t="s">
        <v>2033</v>
      </c>
      <c r="S847" s="32" t="s">
        <v>2451</v>
      </c>
      <c r="T847" s="86" t="s">
        <v>1129</v>
      </c>
      <c r="U847" s="32" t="s">
        <v>3338</v>
      </c>
      <c r="V847" s="32" t="s">
        <v>2473</v>
      </c>
    </row>
    <row r="848" spans="2:22">
      <c r="B848" s="14"/>
      <c r="C848" s="32"/>
      <c r="D848" s="33"/>
      <c r="E848" s="60">
        <v>263839</v>
      </c>
      <c r="G848" s="56" t="s">
        <v>3514</v>
      </c>
      <c r="H848" s="56" t="s">
        <v>4434</v>
      </c>
      <c r="I848" s="14" t="s">
        <v>3945</v>
      </c>
      <c r="L848" s="56" t="s">
        <v>3515</v>
      </c>
      <c r="M848" s="32">
        <v>78702</v>
      </c>
      <c r="N848" s="93">
        <v>26</v>
      </c>
      <c r="O848" s="100">
        <v>0.58499999999999996</v>
      </c>
      <c r="P848" s="59">
        <v>38527</v>
      </c>
      <c r="Q848" s="59">
        <v>38713</v>
      </c>
      <c r="R848" s="32" t="s">
        <v>4365</v>
      </c>
      <c r="S848" s="32" t="s">
        <v>3045</v>
      </c>
      <c r="T848" s="94" t="s">
        <v>3046</v>
      </c>
      <c r="U848" s="32" t="s">
        <v>3338</v>
      </c>
      <c r="V848" s="32" t="s">
        <v>3050</v>
      </c>
    </row>
    <row r="849" spans="2:22">
      <c r="B849" s="14"/>
      <c r="C849" s="32"/>
      <c r="D849" s="33"/>
      <c r="E849" s="33">
        <v>171860</v>
      </c>
      <c r="G849" s="14" t="s">
        <v>3162</v>
      </c>
      <c r="H849" s="14" t="s">
        <v>2112</v>
      </c>
      <c r="I849" s="14" t="s">
        <v>3835</v>
      </c>
      <c r="L849" s="14" t="s">
        <v>1514</v>
      </c>
      <c r="M849" s="32">
        <v>78727</v>
      </c>
      <c r="N849" s="41">
        <v>200</v>
      </c>
      <c r="O849" s="53">
        <v>17.07</v>
      </c>
      <c r="P849" s="31">
        <v>37320</v>
      </c>
      <c r="Q849" s="31">
        <v>37410</v>
      </c>
      <c r="R849" s="31"/>
      <c r="S849" s="32" t="s">
        <v>1765</v>
      </c>
      <c r="T849" s="32" t="s">
        <v>4029</v>
      </c>
      <c r="U849" s="32" t="s">
        <v>562</v>
      </c>
      <c r="V849" s="32" t="s">
        <v>2326</v>
      </c>
    </row>
    <row r="850" spans="2:22">
      <c r="B850" s="14"/>
      <c r="C850" s="32"/>
      <c r="D850" s="33"/>
      <c r="E850" s="132">
        <v>10727283</v>
      </c>
      <c r="F850" s="14"/>
      <c r="G850" s="133" t="s">
        <v>1844</v>
      </c>
      <c r="H850" s="133" t="s">
        <v>4578</v>
      </c>
      <c r="I850" s="133" t="s">
        <v>1845</v>
      </c>
      <c r="J850" s="134">
        <v>3144059</v>
      </c>
      <c r="K850" s="133"/>
      <c r="M850" s="134">
        <v>78728</v>
      </c>
      <c r="N850" s="32">
        <v>184</v>
      </c>
      <c r="O850" s="142">
        <v>45.582500000000003</v>
      </c>
      <c r="P850" s="135">
        <v>40968</v>
      </c>
      <c r="Q850" s="135">
        <v>41150</v>
      </c>
      <c r="R850" s="134" t="s">
        <v>1891</v>
      </c>
      <c r="S850" s="134" t="s">
        <v>1890</v>
      </c>
      <c r="T850" s="134" t="s">
        <v>1880</v>
      </c>
      <c r="U850" s="134" t="s">
        <v>914</v>
      </c>
      <c r="V850" s="32" t="s">
        <v>4441</v>
      </c>
    </row>
    <row r="851" spans="2:22">
      <c r="B851" s="14"/>
      <c r="C851" s="32"/>
      <c r="D851" s="33"/>
      <c r="E851" s="132">
        <v>10613998</v>
      </c>
      <c r="F851" s="14"/>
      <c r="G851" s="133" t="s">
        <v>208</v>
      </c>
      <c r="H851" s="133" t="s">
        <v>209</v>
      </c>
      <c r="I851" s="133" t="s">
        <v>1514</v>
      </c>
      <c r="J851" s="134">
        <v>374216</v>
      </c>
      <c r="K851" s="14"/>
      <c r="M851" s="134" t="s">
        <v>3744</v>
      </c>
      <c r="N851" s="32">
        <v>192</v>
      </c>
      <c r="O851" s="136">
        <v>9.44</v>
      </c>
      <c r="P851" s="135">
        <v>40724</v>
      </c>
      <c r="Q851" s="135">
        <v>40911</v>
      </c>
      <c r="R851" s="133"/>
      <c r="S851" s="134" t="s">
        <v>528</v>
      </c>
      <c r="T851" s="134" t="s">
        <v>2253</v>
      </c>
      <c r="U851" s="32" t="s">
        <v>178</v>
      </c>
      <c r="V851" s="32" t="s">
        <v>3163</v>
      </c>
    </row>
    <row r="852" spans="2:22">
      <c r="B852" s="14"/>
      <c r="C852" s="32"/>
      <c r="D852" s="33"/>
      <c r="E852" s="33">
        <v>10110203</v>
      </c>
      <c r="G852" s="14" t="s">
        <v>2396</v>
      </c>
      <c r="H852" s="14" t="s">
        <v>2397</v>
      </c>
      <c r="I852" s="14" t="s">
        <v>2398</v>
      </c>
      <c r="J852" s="32">
        <v>201758</v>
      </c>
      <c r="M852" s="32">
        <v>78701</v>
      </c>
      <c r="N852" s="32">
        <v>6</v>
      </c>
      <c r="O852" s="53">
        <v>0.20100000000000001</v>
      </c>
      <c r="P852" s="59">
        <v>39476</v>
      </c>
      <c r="Q852" s="14"/>
      <c r="R852" s="94" t="s">
        <v>1670</v>
      </c>
      <c r="S852" s="94" t="s">
        <v>3386</v>
      </c>
      <c r="T852" s="32" t="s">
        <v>462</v>
      </c>
      <c r="U852" s="32" t="s">
        <v>562</v>
      </c>
      <c r="V852" s="32" t="s">
        <v>3923</v>
      </c>
    </row>
    <row r="853" spans="2:22">
      <c r="B853" s="14"/>
      <c r="C853" s="32"/>
      <c r="D853" s="33"/>
      <c r="E853" s="33">
        <v>191752</v>
      </c>
      <c r="G853" s="14" t="s">
        <v>4373</v>
      </c>
      <c r="H853" s="14" t="s">
        <v>1823</v>
      </c>
      <c r="I853" s="14" t="s">
        <v>1543</v>
      </c>
      <c r="L853" s="14" t="s">
        <v>4374</v>
      </c>
      <c r="M853" s="32">
        <v>78705</v>
      </c>
      <c r="N853" s="32">
        <v>52</v>
      </c>
      <c r="O853" s="53">
        <v>0.3</v>
      </c>
      <c r="P853" s="31">
        <v>37194</v>
      </c>
      <c r="Q853" s="31">
        <v>37377</v>
      </c>
      <c r="R853" s="32" t="s">
        <v>4375</v>
      </c>
      <c r="S853" s="32" t="s">
        <v>938</v>
      </c>
      <c r="T853" s="32" t="s">
        <v>3009</v>
      </c>
      <c r="U853" s="32" t="s">
        <v>3338</v>
      </c>
      <c r="V853" s="32" t="s">
        <v>4039</v>
      </c>
    </row>
    <row r="854" spans="2:22">
      <c r="B854" s="14"/>
      <c r="C854" s="32"/>
      <c r="D854" s="33"/>
      <c r="E854" s="132">
        <v>10143581</v>
      </c>
      <c r="F854" s="14"/>
      <c r="G854" s="133" t="s">
        <v>3737</v>
      </c>
      <c r="H854" s="133" t="s">
        <v>2830</v>
      </c>
      <c r="I854" s="133" t="s">
        <v>3738</v>
      </c>
      <c r="J854" s="134">
        <v>428126</v>
      </c>
      <c r="K854" s="134"/>
      <c r="L854" s="133"/>
      <c r="M854" s="134" t="s">
        <v>3670</v>
      </c>
      <c r="N854" s="134">
        <v>94</v>
      </c>
      <c r="O854" s="142">
        <v>1.26</v>
      </c>
      <c r="P854" s="135">
        <v>39569</v>
      </c>
      <c r="R854" s="134" t="s">
        <v>4112</v>
      </c>
      <c r="S854" s="134" t="s">
        <v>2269</v>
      </c>
      <c r="T854" s="32" t="s">
        <v>2249</v>
      </c>
      <c r="U854" s="134" t="s">
        <v>562</v>
      </c>
      <c r="V854" s="32" t="s">
        <v>270</v>
      </c>
    </row>
    <row r="855" spans="2:22">
      <c r="B855" s="14"/>
      <c r="C855" s="32"/>
      <c r="D855" s="33"/>
      <c r="E855" s="63"/>
      <c r="G855" s="14" t="s">
        <v>90</v>
      </c>
      <c r="H855" s="14" t="s">
        <v>4030</v>
      </c>
      <c r="I855" s="14" t="s">
        <v>91</v>
      </c>
      <c r="L855" s="14" t="s">
        <v>1492</v>
      </c>
      <c r="M855" s="32">
        <v>78701</v>
      </c>
      <c r="N855" s="41">
        <v>243</v>
      </c>
      <c r="O855" s="53">
        <v>3.01</v>
      </c>
      <c r="P855" s="31">
        <v>36262</v>
      </c>
      <c r="Q855" s="31">
        <v>36354</v>
      </c>
      <c r="R855" s="31"/>
      <c r="S855" s="32" t="s">
        <v>92</v>
      </c>
      <c r="T855" s="32" t="s">
        <v>93</v>
      </c>
      <c r="U855" s="32" t="s">
        <v>3338</v>
      </c>
      <c r="V855" s="32" t="s">
        <v>345</v>
      </c>
    </row>
    <row r="856" spans="2:22">
      <c r="B856" s="14"/>
      <c r="C856" s="32"/>
      <c r="D856" s="33"/>
      <c r="E856" s="60">
        <v>252045</v>
      </c>
      <c r="G856" s="56" t="s">
        <v>2452</v>
      </c>
      <c r="H856" s="56" t="s">
        <v>2453</v>
      </c>
      <c r="I856" s="56" t="s">
        <v>2454</v>
      </c>
      <c r="J856" s="93">
        <v>249853</v>
      </c>
      <c r="K856" s="93"/>
      <c r="L856" s="14" t="s">
        <v>2455</v>
      </c>
      <c r="M856" s="73">
        <v>78705</v>
      </c>
      <c r="N856" s="32">
        <v>64</v>
      </c>
      <c r="O856" s="53">
        <v>1.2</v>
      </c>
      <c r="P856" s="59">
        <v>38436</v>
      </c>
      <c r="Q856" s="59">
        <v>38603</v>
      </c>
      <c r="R856" s="32" t="s">
        <v>2033</v>
      </c>
      <c r="S856" s="32" t="s">
        <v>232</v>
      </c>
      <c r="T856" s="86" t="s">
        <v>3229</v>
      </c>
      <c r="U856" s="32" t="s">
        <v>3338</v>
      </c>
      <c r="V856" s="32" t="s">
        <v>2473</v>
      </c>
    </row>
    <row r="857" spans="2:22">
      <c r="B857" s="14"/>
      <c r="C857" s="32"/>
      <c r="D857" s="33"/>
      <c r="E857" s="33">
        <v>106908</v>
      </c>
      <c r="G857" s="14" t="s">
        <v>2840</v>
      </c>
      <c r="H857" s="14" t="s">
        <v>956</v>
      </c>
      <c r="I857" s="14" t="s">
        <v>154</v>
      </c>
      <c r="L857" s="14" t="s">
        <v>1408</v>
      </c>
      <c r="M857" s="8">
        <v>78641</v>
      </c>
      <c r="N857" s="41">
        <v>8</v>
      </c>
      <c r="O857" s="53">
        <v>2.96</v>
      </c>
      <c r="P857" s="31">
        <v>36445</v>
      </c>
      <c r="Q857" s="31">
        <v>36595</v>
      </c>
      <c r="R857" s="31"/>
      <c r="S857" s="32" t="s">
        <v>2838</v>
      </c>
      <c r="T857" s="32" t="s">
        <v>2839</v>
      </c>
      <c r="U857" s="32" t="s">
        <v>3338</v>
      </c>
      <c r="V857" s="32" t="s">
        <v>2842</v>
      </c>
    </row>
    <row r="858" spans="2:22">
      <c r="B858" s="14"/>
      <c r="C858" s="32"/>
      <c r="D858" s="33"/>
      <c r="E858" s="132">
        <v>10827312</v>
      </c>
      <c r="F858" s="14"/>
      <c r="G858" s="133" t="s">
        <v>4553</v>
      </c>
      <c r="H858" s="133" t="s">
        <v>4551</v>
      </c>
      <c r="I858" s="133" t="s">
        <v>4552</v>
      </c>
      <c r="J858" s="134">
        <v>239024</v>
      </c>
      <c r="K858" s="14"/>
      <c r="M858" s="134" t="s">
        <v>4109</v>
      </c>
      <c r="N858" s="32">
        <v>4</v>
      </c>
      <c r="O858" s="145">
        <v>0.47749999999999998</v>
      </c>
      <c r="P858" s="135">
        <v>41165</v>
      </c>
      <c r="R858" s="32" t="s">
        <v>4258</v>
      </c>
      <c r="S858" s="134" t="s">
        <v>127</v>
      </c>
      <c r="T858" s="134" t="s">
        <v>1991</v>
      </c>
      <c r="U858" s="32" t="s">
        <v>915</v>
      </c>
      <c r="V858" s="32" t="s">
        <v>4582</v>
      </c>
    </row>
    <row r="859" spans="2:22">
      <c r="B859" s="14"/>
      <c r="C859" s="32"/>
      <c r="D859" s="33"/>
      <c r="E859" s="60">
        <v>306691</v>
      </c>
      <c r="G859" s="60" t="s">
        <v>1441</v>
      </c>
      <c r="H859" s="60" t="s">
        <v>463</v>
      </c>
      <c r="I859" s="60" t="s">
        <v>1442</v>
      </c>
      <c r="J859" s="93">
        <v>3271080</v>
      </c>
      <c r="K859" s="93"/>
      <c r="L859" s="60" t="s">
        <v>1442</v>
      </c>
      <c r="M859" s="93">
        <v>78703</v>
      </c>
      <c r="N859" s="93">
        <v>13</v>
      </c>
      <c r="O859" s="100">
        <v>0.88500000000000001</v>
      </c>
      <c r="P859" s="115">
        <v>39014</v>
      </c>
      <c r="Q859" s="115">
        <v>39219</v>
      </c>
      <c r="R859" s="93" t="s">
        <v>1296</v>
      </c>
      <c r="S859" s="93" t="s">
        <v>1297</v>
      </c>
      <c r="T859" s="93" t="s">
        <v>1298</v>
      </c>
      <c r="U859" s="94" t="s">
        <v>914</v>
      </c>
      <c r="V859" s="32" t="s">
        <v>4362</v>
      </c>
    </row>
    <row r="860" spans="2:22">
      <c r="B860" s="14"/>
      <c r="C860" s="32"/>
      <c r="D860" s="33"/>
      <c r="E860" s="63">
        <v>134761</v>
      </c>
      <c r="G860" s="14" t="s">
        <v>45</v>
      </c>
      <c r="H860" s="14" t="s">
        <v>3246</v>
      </c>
      <c r="I860" s="14" t="s">
        <v>823</v>
      </c>
      <c r="L860" s="14" t="s">
        <v>4137</v>
      </c>
      <c r="M860" s="32">
        <v>78733</v>
      </c>
      <c r="N860" s="41">
        <v>10</v>
      </c>
      <c r="O860" s="53">
        <v>1.39</v>
      </c>
      <c r="P860" s="31">
        <v>36672</v>
      </c>
      <c r="Q860" s="31">
        <v>36936</v>
      </c>
      <c r="R860" s="31"/>
      <c r="S860" s="32" t="s">
        <v>942</v>
      </c>
      <c r="T860" s="32" t="s">
        <v>943</v>
      </c>
      <c r="U860" s="32" t="s">
        <v>2070</v>
      </c>
      <c r="V860" s="32" t="s">
        <v>4271</v>
      </c>
    </row>
    <row r="861" spans="2:22">
      <c r="B861" s="14"/>
      <c r="C861" s="32"/>
      <c r="D861" s="33"/>
      <c r="G861" s="14" t="s">
        <v>896</v>
      </c>
      <c r="H861" s="14" t="s">
        <v>1958</v>
      </c>
      <c r="I861" s="14" t="s">
        <v>2368</v>
      </c>
      <c r="L861" s="14" t="s">
        <v>4138</v>
      </c>
      <c r="M861" s="32">
        <v>78749</v>
      </c>
      <c r="N861" s="41">
        <v>60</v>
      </c>
      <c r="O861" s="53">
        <v>6.782</v>
      </c>
      <c r="P861" s="31">
        <v>34757</v>
      </c>
      <c r="Q861" s="31">
        <v>34862</v>
      </c>
      <c r="R861" s="31"/>
      <c r="S861" s="32" t="s">
        <v>897</v>
      </c>
      <c r="T861" s="32" t="s">
        <v>898</v>
      </c>
      <c r="U861" s="32" t="s">
        <v>3338</v>
      </c>
      <c r="V861" s="32" t="s">
        <v>3552</v>
      </c>
    </row>
    <row r="862" spans="2:22">
      <c r="B862" s="14"/>
      <c r="C862" s="32"/>
      <c r="D862" s="33"/>
      <c r="E862" s="33">
        <v>217355</v>
      </c>
      <c r="G862" s="14" t="s">
        <v>471</v>
      </c>
      <c r="H862" s="14" t="s">
        <v>472</v>
      </c>
      <c r="I862" s="14" t="s">
        <v>473</v>
      </c>
      <c r="L862" s="14" t="s">
        <v>474</v>
      </c>
      <c r="M862" s="32">
        <v>78749</v>
      </c>
      <c r="N862" s="41">
        <v>88</v>
      </c>
      <c r="O862" s="53">
        <v>9</v>
      </c>
      <c r="P862" s="31">
        <v>37725</v>
      </c>
      <c r="Q862" s="31">
        <v>37914</v>
      </c>
      <c r="R862" s="32" t="s">
        <v>604</v>
      </c>
      <c r="S862" s="32" t="s">
        <v>475</v>
      </c>
      <c r="T862" s="32" t="s">
        <v>476</v>
      </c>
      <c r="U862" s="32" t="s">
        <v>3338</v>
      </c>
      <c r="V862" s="32" t="s">
        <v>477</v>
      </c>
    </row>
    <row r="863" spans="2:22">
      <c r="B863" s="14"/>
      <c r="C863" s="32"/>
      <c r="D863" s="33"/>
      <c r="E863" s="33">
        <v>172515</v>
      </c>
      <c r="G863" s="14" t="s">
        <v>1042</v>
      </c>
      <c r="H863" s="14" t="s">
        <v>1082</v>
      </c>
      <c r="I863" s="14" t="s">
        <v>3899</v>
      </c>
      <c r="L863" s="14" t="s">
        <v>3474</v>
      </c>
      <c r="M863" s="32">
        <v>78705</v>
      </c>
      <c r="N863" s="41">
        <v>24</v>
      </c>
      <c r="O863" s="53">
        <v>0.43</v>
      </c>
      <c r="P863" s="31">
        <v>37001</v>
      </c>
      <c r="Q863" s="31">
        <v>37166</v>
      </c>
      <c r="R863" s="32" t="s">
        <v>2045</v>
      </c>
      <c r="S863" s="32" t="s">
        <v>3475</v>
      </c>
      <c r="T863" s="32" t="s">
        <v>3476</v>
      </c>
      <c r="U863" s="32" t="s">
        <v>3338</v>
      </c>
      <c r="V863" s="32" t="s">
        <v>1090</v>
      </c>
    </row>
    <row r="864" spans="2:22">
      <c r="B864" s="14"/>
      <c r="C864" s="32"/>
      <c r="D864" s="33"/>
      <c r="E864" s="132">
        <v>10550837</v>
      </c>
      <c r="F864" s="14"/>
      <c r="G864" s="133" t="s">
        <v>3266</v>
      </c>
      <c r="H864" s="133" t="s">
        <v>3267</v>
      </c>
      <c r="I864" s="133" t="s">
        <v>3265</v>
      </c>
      <c r="J864" s="134">
        <v>3102854</v>
      </c>
      <c r="K864" s="14"/>
      <c r="M864" s="134" t="s">
        <v>554</v>
      </c>
      <c r="N864" s="54">
        <v>34</v>
      </c>
      <c r="O864" s="136">
        <v>2.58</v>
      </c>
      <c r="P864" s="135">
        <v>40598</v>
      </c>
      <c r="Q864" s="14"/>
      <c r="S864" s="134" t="s">
        <v>3758</v>
      </c>
      <c r="T864" s="134" t="s">
        <v>3759</v>
      </c>
      <c r="U864" s="134" t="s">
        <v>562</v>
      </c>
      <c r="V864" s="32" t="s">
        <v>2582</v>
      </c>
    </row>
    <row r="865" spans="2:23" s="127" customFormat="1">
      <c r="C865" s="128"/>
      <c r="D865" s="139"/>
      <c r="E865" s="132">
        <v>10765425</v>
      </c>
      <c r="F865" s="14"/>
      <c r="G865" s="133" t="s">
        <v>4479</v>
      </c>
      <c r="H865" s="133" t="s">
        <v>4480</v>
      </c>
      <c r="I865" s="133" t="s">
        <v>4481</v>
      </c>
      <c r="J865" s="134">
        <v>3500454</v>
      </c>
      <c r="K865" s="133"/>
      <c r="L865" s="14"/>
      <c r="M865" s="134" t="s">
        <v>3958</v>
      </c>
      <c r="N865" s="32">
        <v>61</v>
      </c>
      <c r="O865" s="136">
        <v>9.3960000000000008</v>
      </c>
      <c r="P865" s="135">
        <v>41043</v>
      </c>
      <c r="Q865" s="32"/>
      <c r="R865" s="32" t="s">
        <v>1892</v>
      </c>
      <c r="S865" s="134" t="s">
        <v>4506</v>
      </c>
      <c r="T865" s="134" t="s">
        <v>2355</v>
      </c>
      <c r="U865" s="32" t="s">
        <v>915</v>
      </c>
      <c r="V865" s="32" t="s">
        <v>4521</v>
      </c>
      <c r="W865" s="14"/>
    </row>
    <row r="866" spans="2:23">
      <c r="B866" s="14"/>
      <c r="C866" s="32"/>
      <c r="D866" s="33"/>
      <c r="E866" s="132">
        <v>10566300</v>
      </c>
      <c r="F866" s="14"/>
      <c r="G866" s="133" t="s">
        <v>3143</v>
      </c>
      <c r="H866" s="133" t="s">
        <v>3505</v>
      </c>
      <c r="I866" s="133" t="s">
        <v>3281</v>
      </c>
      <c r="J866" s="134">
        <v>243386</v>
      </c>
      <c r="K866" s="14"/>
      <c r="M866" s="134" t="s">
        <v>3958</v>
      </c>
      <c r="N866" s="32">
        <v>61</v>
      </c>
      <c r="O866" s="136">
        <v>9.3960000000000008</v>
      </c>
      <c r="P866" s="135">
        <v>40631</v>
      </c>
      <c r="Q866" s="14"/>
      <c r="R866" s="32" t="s">
        <v>3755</v>
      </c>
      <c r="S866" s="133" t="s">
        <v>3506</v>
      </c>
      <c r="T866" s="134" t="s">
        <v>2716</v>
      </c>
      <c r="U866" s="134" t="s">
        <v>562</v>
      </c>
      <c r="V866" s="32" t="s">
        <v>2582</v>
      </c>
    </row>
    <row r="867" spans="2:23">
      <c r="B867" s="14"/>
      <c r="C867" s="32"/>
      <c r="D867" s="33"/>
      <c r="G867" s="14" t="s">
        <v>771</v>
      </c>
      <c r="H867" s="14" t="s">
        <v>4158</v>
      </c>
      <c r="I867" s="14" t="s">
        <v>772</v>
      </c>
      <c r="L867" s="14" t="s">
        <v>1074</v>
      </c>
      <c r="M867" s="32">
        <v>78759</v>
      </c>
      <c r="N867" s="41">
        <v>42</v>
      </c>
      <c r="O867" s="53">
        <v>3.0499999523162842</v>
      </c>
      <c r="P867" s="31">
        <v>36000</v>
      </c>
      <c r="Q867" s="31">
        <v>36174</v>
      </c>
      <c r="R867" s="31"/>
      <c r="S867" s="32" t="s">
        <v>4159</v>
      </c>
      <c r="T867" s="32" t="s">
        <v>4160</v>
      </c>
      <c r="U867" s="32" t="s">
        <v>3338</v>
      </c>
      <c r="V867" s="32" t="s">
        <v>3566</v>
      </c>
    </row>
    <row r="868" spans="2:23">
      <c r="B868" s="14"/>
      <c r="E868" s="33">
        <v>205466</v>
      </c>
      <c r="G868" s="14" t="s">
        <v>1937</v>
      </c>
      <c r="H868" s="14" t="s">
        <v>4407</v>
      </c>
      <c r="I868" s="14" t="s">
        <v>4065</v>
      </c>
      <c r="J868" s="32">
        <v>1163435</v>
      </c>
      <c r="L868" s="14" t="s">
        <v>1938</v>
      </c>
      <c r="M868" s="32">
        <v>78753</v>
      </c>
      <c r="N868" s="32">
        <v>260</v>
      </c>
      <c r="O868" s="53">
        <v>14.492000000000001</v>
      </c>
      <c r="P868" s="31">
        <v>37417</v>
      </c>
      <c r="Q868" s="31">
        <v>37599</v>
      </c>
      <c r="R868" s="32" t="s">
        <v>4365</v>
      </c>
      <c r="S868" s="32" t="s">
        <v>600</v>
      </c>
      <c r="T868" s="32" t="s">
        <v>601</v>
      </c>
      <c r="U868" s="32" t="s">
        <v>3338</v>
      </c>
      <c r="V868" s="32" t="s">
        <v>2327</v>
      </c>
    </row>
    <row r="869" spans="2:23">
      <c r="B869" s="14"/>
      <c r="E869" s="132">
        <v>10848708</v>
      </c>
      <c r="F869" s="14"/>
      <c r="G869" s="133" t="s">
        <v>4601</v>
      </c>
      <c r="H869" s="133" t="s">
        <v>4599</v>
      </c>
      <c r="I869" s="133" t="s">
        <v>4600</v>
      </c>
      <c r="J869" s="134">
        <v>834632</v>
      </c>
      <c r="K869" s="14"/>
      <c r="M869" s="134" t="s">
        <v>4602</v>
      </c>
      <c r="N869" s="32">
        <v>50</v>
      </c>
      <c r="O869" s="136">
        <v>10.68</v>
      </c>
      <c r="P869" s="135">
        <v>41207</v>
      </c>
      <c r="R869" s="32" t="s">
        <v>4657</v>
      </c>
      <c r="S869" s="134" t="s">
        <v>4658</v>
      </c>
      <c r="T869" s="134" t="s">
        <v>115</v>
      </c>
      <c r="U869" s="32" t="s">
        <v>915</v>
      </c>
      <c r="V869" s="32" t="s">
        <v>4713</v>
      </c>
    </row>
    <row r="870" spans="2:23">
      <c r="B870" s="14"/>
      <c r="E870" s="60">
        <v>229075</v>
      </c>
      <c r="G870" s="56" t="s">
        <v>1205</v>
      </c>
      <c r="H870" s="14" t="s">
        <v>169</v>
      </c>
      <c r="I870" s="14" t="s">
        <v>1206</v>
      </c>
      <c r="L870" s="56" t="s">
        <v>1207</v>
      </c>
      <c r="M870" s="32">
        <v>78705</v>
      </c>
      <c r="N870" s="32">
        <v>8</v>
      </c>
      <c r="O870" s="53">
        <v>0.22900000000000001</v>
      </c>
      <c r="P870" s="59">
        <v>38015</v>
      </c>
      <c r="Q870" s="59">
        <v>38223</v>
      </c>
      <c r="R870" s="32" t="s">
        <v>2045</v>
      </c>
      <c r="S870" s="32" t="s">
        <v>1208</v>
      </c>
      <c r="T870" s="32" t="s">
        <v>1209</v>
      </c>
      <c r="U870" s="32" t="s">
        <v>3338</v>
      </c>
      <c r="V870" s="32" t="s">
        <v>2674</v>
      </c>
    </row>
    <row r="871" spans="2:23">
      <c r="B871" s="14"/>
      <c r="E871" s="33">
        <v>176564</v>
      </c>
      <c r="G871" s="14" t="s">
        <v>3857</v>
      </c>
      <c r="H871" s="14" t="s">
        <v>2196</v>
      </c>
      <c r="I871" s="14" t="s">
        <v>1049</v>
      </c>
      <c r="L871" s="14" t="s">
        <v>3858</v>
      </c>
      <c r="M871" s="32">
        <v>78705</v>
      </c>
      <c r="N871" s="41">
        <v>8</v>
      </c>
      <c r="O871" s="53">
        <v>0.38600000000000001</v>
      </c>
      <c r="P871" s="31">
        <v>37098</v>
      </c>
      <c r="Q871" s="31">
        <v>37258</v>
      </c>
      <c r="R871" s="32" t="s">
        <v>4375</v>
      </c>
      <c r="S871" s="32" t="s">
        <v>3859</v>
      </c>
      <c r="T871" s="32" t="s">
        <v>1129</v>
      </c>
      <c r="U871" s="32" t="s">
        <v>3338</v>
      </c>
      <c r="V871" s="32" t="s">
        <v>3036</v>
      </c>
    </row>
    <row r="872" spans="2:23">
      <c r="B872" s="14"/>
      <c r="E872" s="109">
        <v>173793</v>
      </c>
      <c r="G872" s="14" t="s">
        <v>1060</v>
      </c>
      <c r="H872" s="14" t="s">
        <v>1062</v>
      </c>
      <c r="I872" s="14" t="s">
        <v>1063</v>
      </c>
      <c r="L872" s="14" t="s">
        <v>1061</v>
      </c>
      <c r="M872" s="32">
        <v>78750</v>
      </c>
      <c r="N872" s="41">
        <v>39</v>
      </c>
      <c r="O872" s="53">
        <v>7.96</v>
      </c>
      <c r="P872" s="31">
        <v>37042</v>
      </c>
      <c r="Q872" s="31">
        <v>37502</v>
      </c>
      <c r="R872" s="32" t="s">
        <v>2045</v>
      </c>
      <c r="S872" s="32" t="s">
        <v>1064</v>
      </c>
      <c r="T872" s="32" t="s">
        <v>1065</v>
      </c>
      <c r="U872" s="32" t="s">
        <v>3338</v>
      </c>
      <c r="V872" s="32" t="s">
        <v>1090</v>
      </c>
    </row>
    <row r="873" spans="2:23">
      <c r="B873" s="14"/>
      <c r="C873" s="32"/>
      <c r="D873" s="33"/>
      <c r="E873" s="132">
        <v>10874001</v>
      </c>
      <c r="F873" s="14"/>
      <c r="G873" s="133" t="s">
        <v>4625</v>
      </c>
      <c r="H873" s="133" t="s">
        <v>4623</v>
      </c>
      <c r="I873" s="133" t="s">
        <v>4624</v>
      </c>
      <c r="J873" s="134">
        <v>100541</v>
      </c>
      <c r="K873" s="14"/>
      <c r="M873" s="134" t="s">
        <v>4320</v>
      </c>
      <c r="N873" s="32">
        <v>252</v>
      </c>
      <c r="O873" s="136">
        <v>27.43</v>
      </c>
      <c r="P873" s="135">
        <v>41263</v>
      </c>
      <c r="R873" s="32" t="s">
        <v>1892</v>
      </c>
      <c r="S873" s="134" t="s">
        <v>4677</v>
      </c>
      <c r="T873" s="134" t="s">
        <v>4676</v>
      </c>
      <c r="U873" s="32" t="s">
        <v>915</v>
      </c>
      <c r="V873" s="32" t="s">
        <v>4713</v>
      </c>
    </row>
    <row r="874" spans="2:23">
      <c r="B874" s="14"/>
      <c r="C874" s="32"/>
      <c r="D874" s="33"/>
      <c r="E874" s="60">
        <v>289632</v>
      </c>
      <c r="G874" s="56" t="s">
        <v>931</v>
      </c>
      <c r="H874" s="56" t="s">
        <v>7</v>
      </c>
      <c r="I874" s="56" t="s">
        <v>932</v>
      </c>
      <c r="J874" s="93">
        <v>129580</v>
      </c>
      <c r="K874" s="93"/>
      <c r="L874" s="56" t="s">
        <v>932</v>
      </c>
      <c r="M874" s="32">
        <v>78702</v>
      </c>
      <c r="N874" s="93">
        <v>29</v>
      </c>
      <c r="O874" s="100">
        <v>0.998</v>
      </c>
      <c r="P874" s="59">
        <v>38771</v>
      </c>
      <c r="Q874" s="59">
        <v>38894</v>
      </c>
      <c r="R874" s="47" t="s">
        <v>604</v>
      </c>
      <c r="S874" s="94" t="s">
        <v>4144</v>
      </c>
      <c r="T874" s="32" t="s">
        <v>4145</v>
      </c>
      <c r="U874" s="32" t="s">
        <v>3338</v>
      </c>
      <c r="V874" s="32" t="s">
        <v>1969</v>
      </c>
    </row>
    <row r="875" spans="2:23">
      <c r="B875" s="14"/>
      <c r="C875" s="32"/>
      <c r="D875" s="33"/>
      <c r="E875" s="33">
        <v>196124</v>
      </c>
      <c r="G875" s="14" t="s">
        <v>2857</v>
      </c>
      <c r="H875" s="14" t="s">
        <v>2107</v>
      </c>
      <c r="I875" s="14" t="s">
        <v>103</v>
      </c>
      <c r="L875" s="14" t="s">
        <v>2858</v>
      </c>
      <c r="M875" s="32">
        <v>78741</v>
      </c>
      <c r="N875" s="32">
        <v>32</v>
      </c>
      <c r="O875" s="53">
        <v>1.61</v>
      </c>
      <c r="P875" s="31">
        <v>37335</v>
      </c>
      <c r="Q875" s="31">
        <v>37502</v>
      </c>
      <c r="R875" s="32" t="s">
        <v>4365</v>
      </c>
      <c r="S875" s="32" t="s">
        <v>2859</v>
      </c>
      <c r="T875" s="32" t="s">
        <v>2860</v>
      </c>
      <c r="U875" s="32" t="s">
        <v>3338</v>
      </c>
      <c r="V875" s="32" t="s">
        <v>2326</v>
      </c>
    </row>
    <row r="876" spans="2:23">
      <c r="B876" s="14"/>
      <c r="C876" s="32"/>
      <c r="D876" s="33"/>
      <c r="G876" s="14" t="s">
        <v>4161</v>
      </c>
      <c r="H876" s="14" t="s">
        <v>4162</v>
      </c>
      <c r="I876" s="14" t="s">
        <v>4163</v>
      </c>
      <c r="L876" s="14" t="s">
        <v>1075</v>
      </c>
      <c r="M876" s="32">
        <v>78753</v>
      </c>
      <c r="N876" s="41">
        <v>360</v>
      </c>
      <c r="O876" s="53">
        <v>19.78</v>
      </c>
      <c r="P876" s="31">
        <v>34570</v>
      </c>
      <c r="Q876" s="31">
        <v>34845</v>
      </c>
      <c r="R876" s="31"/>
      <c r="S876" s="32" t="s">
        <v>3525</v>
      </c>
      <c r="T876" s="32" t="s">
        <v>3526</v>
      </c>
      <c r="U876" s="32" t="s">
        <v>3338</v>
      </c>
      <c r="V876" s="32" t="s">
        <v>3550</v>
      </c>
    </row>
    <row r="877" spans="2:23">
      <c r="B877" s="14"/>
      <c r="C877" s="32"/>
      <c r="D877" s="33"/>
      <c r="G877" s="14" t="s">
        <v>3527</v>
      </c>
      <c r="H877" s="14" t="s">
        <v>2017</v>
      </c>
      <c r="I877" s="14" t="s">
        <v>1122</v>
      </c>
      <c r="L877" s="14" t="s">
        <v>1076</v>
      </c>
      <c r="M877" s="32">
        <v>78748</v>
      </c>
      <c r="N877" s="41">
        <v>240</v>
      </c>
      <c r="O877" s="53">
        <v>18.2</v>
      </c>
      <c r="P877" s="31">
        <v>35194</v>
      </c>
      <c r="Q877" s="31">
        <v>35592</v>
      </c>
      <c r="R877" s="31"/>
      <c r="S877" s="32" t="s">
        <v>3528</v>
      </c>
      <c r="T877" s="32" t="s">
        <v>3529</v>
      </c>
      <c r="U877" s="32" t="s">
        <v>3338</v>
      </c>
      <c r="V877" s="32" t="s">
        <v>3557</v>
      </c>
    </row>
    <row r="878" spans="2:23">
      <c r="B878" s="14"/>
      <c r="C878" s="32"/>
      <c r="D878" s="33"/>
      <c r="G878" s="14" t="s">
        <v>3530</v>
      </c>
      <c r="H878" s="14" t="s">
        <v>3531</v>
      </c>
      <c r="I878" s="14" t="s">
        <v>3532</v>
      </c>
      <c r="L878" s="14" t="s">
        <v>1077</v>
      </c>
      <c r="M878" s="32">
        <v>78753</v>
      </c>
      <c r="N878" s="41">
        <v>228</v>
      </c>
      <c r="O878" s="53">
        <v>23.9</v>
      </c>
      <c r="P878" s="31">
        <v>34897</v>
      </c>
      <c r="Q878" s="31">
        <v>35125</v>
      </c>
      <c r="R878" s="31"/>
      <c r="S878" s="32" t="s">
        <v>1646</v>
      </c>
      <c r="T878" s="32" t="s">
        <v>561</v>
      </c>
      <c r="U878" s="32" t="s">
        <v>3338</v>
      </c>
      <c r="V878" s="32" t="s">
        <v>3554</v>
      </c>
    </row>
    <row r="879" spans="2:23">
      <c r="B879" s="14"/>
      <c r="C879" s="32"/>
      <c r="D879" s="33"/>
      <c r="E879" s="33" t="s">
        <v>501</v>
      </c>
      <c r="G879" s="14" t="s">
        <v>1923</v>
      </c>
      <c r="H879" s="14" t="s">
        <v>3034</v>
      </c>
      <c r="I879" s="14" t="s">
        <v>3900</v>
      </c>
      <c r="J879" s="32">
        <v>3040283</v>
      </c>
      <c r="L879" s="14" t="s">
        <v>3477</v>
      </c>
      <c r="M879" s="32">
        <v>78745</v>
      </c>
      <c r="N879" s="41">
        <v>32</v>
      </c>
      <c r="O879" s="53">
        <v>4.1100000000000003</v>
      </c>
      <c r="P879" s="31">
        <v>36964</v>
      </c>
      <c r="Q879" s="31">
        <v>38950</v>
      </c>
      <c r="R879" s="32" t="s">
        <v>3478</v>
      </c>
      <c r="S879" s="32" t="s">
        <v>389</v>
      </c>
      <c r="T879" s="32" t="s">
        <v>2019</v>
      </c>
      <c r="U879" s="94" t="s">
        <v>178</v>
      </c>
      <c r="V879" s="32" t="s">
        <v>1089</v>
      </c>
    </row>
    <row r="880" spans="2:23">
      <c r="B880" s="14"/>
      <c r="C880" s="32"/>
      <c r="D880" s="33"/>
      <c r="E880" s="33">
        <v>10086589</v>
      </c>
      <c r="G880" s="14" t="s">
        <v>2798</v>
      </c>
      <c r="H880" s="14" t="s">
        <v>2799</v>
      </c>
      <c r="I880" s="14" t="s">
        <v>2800</v>
      </c>
      <c r="J880" s="32">
        <v>3279328</v>
      </c>
      <c r="L880" s="59"/>
      <c r="M880" s="32" t="s">
        <v>2801</v>
      </c>
      <c r="N880" s="32">
        <v>20</v>
      </c>
      <c r="O880" s="32">
        <v>1.1000000000000001</v>
      </c>
      <c r="P880" s="59">
        <v>39386</v>
      </c>
      <c r="Q880" s="59">
        <v>39609</v>
      </c>
      <c r="R880" s="94" t="s">
        <v>4365</v>
      </c>
      <c r="S880" s="94" t="s">
        <v>4016</v>
      </c>
      <c r="T880" s="32" t="s">
        <v>4017</v>
      </c>
      <c r="U880" s="94" t="s">
        <v>914</v>
      </c>
      <c r="V880" s="32" t="s">
        <v>2317</v>
      </c>
    </row>
    <row r="881" spans="1:23">
      <c r="B881" s="14"/>
      <c r="C881" s="32"/>
      <c r="D881" s="33"/>
      <c r="E881" s="60">
        <v>10028757</v>
      </c>
      <c r="G881" s="56" t="s">
        <v>2623</v>
      </c>
      <c r="H881" s="56" t="s">
        <v>2624</v>
      </c>
      <c r="I881" s="56" t="s">
        <v>2625</v>
      </c>
      <c r="J881" s="93"/>
      <c r="K881" s="93"/>
      <c r="L881" s="56" t="s">
        <v>2625</v>
      </c>
      <c r="M881" s="93">
        <v>78723</v>
      </c>
      <c r="N881" s="93">
        <v>369</v>
      </c>
      <c r="O881" s="100">
        <v>28.603000000000002</v>
      </c>
      <c r="P881" s="59">
        <v>39204</v>
      </c>
      <c r="Q881" s="14"/>
      <c r="R881" s="94" t="s">
        <v>4365</v>
      </c>
      <c r="S881" s="94" t="s">
        <v>3827</v>
      </c>
      <c r="T881" s="32" t="s">
        <v>3828</v>
      </c>
      <c r="U881" s="94" t="s">
        <v>562</v>
      </c>
      <c r="V881" s="94" t="s">
        <v>2284</v>
      </c>
    </row>
    <row r="882" spans="1:23">
      <c r="B882" s="14"/>
      <c r="C882" s="32"/>
      <c r="D882" s="33"/>
      <c r="E882" s="132">
        <v>10207010</v>
      </c>
      <c r="F882" s="14"/>
      <c r="G882" s="133" t="s">
        <v>4215</v>
      </c>
      <c r="H882" s="133" t="s">
        <v>4216</v>
      </c>
      <c r="I882" s="133" t="s">
        <v>2278</v>
      </c>
      <c r="J882" s="134">
        <v>312440</v>
      </c>
      <c r="K882" s="133"/>
      <c r="M882" s="134" t="s">
        <v>4109</v>
      </c>
      <c r="N882" s="32">
        <v>4</v>
      </c>
      <c r="O882" s="141">
        <v>0.252</v>
      </c>
      <c r="P882" s="135">
        <v>39749</v>
      </c>
      <c r="Q882" s="135">
        <v>40029</v>
      </c>
      <c r="R882" s="134" t="s">
        <v>1670</v>
      </c>
      <c r="S882" s="134" t="s">
        <v>2279</v>
      </c>
      <c r="T882" s="134" t="s">
        <v>2280</v>
      </c>
      <c r="U882" s="134" t="s">
        <v>914</v>
      </c>
      <c r="V882" s="32" t="s">
        <v>2281</v>
      </c>
      <c r="W882" s="148"/>
    </row>
    <row r="883" spans="1:23">
      <c r="B883" s="14"/>
      <c r="C883" s="32"/>
      <c r="D883" s="33"/>
      <c r="E883" s="33" t="s">
        <v>1801</v>
      </c>
      <c r="G883" s="133" t="s">
        <v>382</v>
      </c>
      <c r="H883" s="14" t="s">
        <v>1802</v>
      </c>
      <c r="I883" s="14" t="s">
        <v>28</v>
      </c>
      <c r="J883" s="32">
        <v>3329690</v>
      </c>
      <c r="L883" s="59"/>
      <c r="M883" s="32" t="s">
        <v>4109</v>
      </c>
      <c r="N883" s="32">
        <v>4</v>
      </c>
      <c r="O883" s="32">
        <v>1.1000000000000001</v>
      </c>
      <c r="P883" s="115">
        <v>39797</v>
      </c>
      <c r="Q883" s="14"/>
      <c r="R883" s="32" t="s">
        <v>4112</v>
      </c>
      <c r="S883" s="94" t="s">
        <v>1718</v>
      </c>
      <c r="T883" s="32" t="s">
        <v>3251</v>
      </c>
      <c r="U883" s="134" t="s">
        <v>562</v>
      </c>
      <c r="V883" s="32" t="s">
        <v>2317</v>
      </c>
    </row>
    <row r="884" spans="1:23">
      <c r="B884" s="14"/>
      <c r="C884" s="32"/>
      <c r="D884" s="33"/>
      <c r="E884" s="33">
        <v>191629</v>
      </c>
      <c r="G884" s="14" t="s">
        <v>3576</v>
      </c>
      <c r="H884" s="14" t="s">
        <v>2345</v>
      </c>
      <c r="I884" s="14" t="s">
        <v>87</v>
      </c>
      <c r="L884" s="14" t="s">
        <v>2648</v>
      </c>
      <c r="M884" s="32">
        <v>78727</v>
      </c>
      <c r="N884" s="32">
        <v>78</v>
      </c>
      <c r="O884" s="53">
        <v>8.1</v>
      </c>
      <c r="P884" s="31">
        <v>37183</v>
      </c>
      <c r="Q884" s="31">
        <v>37399</v>
      </c>
      <c r="R884" s="32" t="s">
        <v>2045</v>
      </c>
      <c r="S884" s="32" t="s">
        <v>4159</v>
      </c>
      <c r="T884" s="32" t="s">
        <v>4368</v>
      </c>
      <c r="U884" s="32" t="s">
        <v>3338</v>
      </c>
      <c r="V884" s="32" t="s">
        <v>4039</v>
      </c>
    </row>
    <row r="885" spans="1:23">
      <c r="B885" s="14"/>
      <c r="C885" s="32"/>
      <c r="D885" s="33"/>
      <c r="E885" s="33">
        <v>122348</v>
      </c>
      <c r="G885" s="14" t="s">
        <v>3331</v>
      </c>
      <c r="H885" s="14" t="s">
        <v>3022</v>
      </c>
      <c r="I885" s="14" t="s">
        <v>3023</v>
      </c>
      <c r="J885" s="32">
        <v>739088</v>
      </c>
      <c r="L885" s="14" t="s">
        <v>1078</v>
      </c>
      <c r="M885" s="32">
        <v>78745</v>
      </c>
      <c r="N885" s="41">
        <v>46</v>
      </c>
      <c r="O885" s="53">
        <v>5.7590000000000003</v>
      </c>
      <c r="P885" s="31">
        <v>36593</v>
      </c>
      <c r="Q885" s="31">
        <v>36767</v>
      </c>
      <c r="R885" s="31"/>
      <c r="S885" s="32" t="s">
        <v>826</v>
      </c>
      <c r="T885" s="32" t="s">
        <v>3024</v>
      </c>
      <c r="U885" s="32" t="s">
        <v>178</v>
      </c>
      <c r="V885" s="32" t="s">
        <v>3002</v>
      </c>
    </row>
    <row r="886" spans="1:23">
      <c r="B886" s="14"/>
      <c r="C886" s="32"/>
      <c r="D886" s="33"/>
      <c r="E886" s="33">
        <v>213860</v>
      </c>
      <c r="G886" s="14" t="s">
        <v>2948</v>
      </c>
      <c r="H886" s="14" t="s">
        <v>2949</v>
      </c>
      <c r="I886" s="14" t="s">
        <v>2950</v>
      </c>
      <c r="L886" s="14" t="s">
        <v>2983</v>
      </c>
      <c r="M886" s="32">
        <v>78744</v>
      </c>
      <c r="N886" s="32">
        <v>240</v>
      </c>
      <c r="O886" s="53">
        <v>10.199999999999999</v>
      </c>
      <c r="P886" s="106">
        <v>37638</v>
      </c>
      <c r="Q886" s="106">
        <v>37742</v>
      </c>
      <c r="R886" s="107" t="s">
        <v>4365</v>
      </c>
      <c r="S886" s="32" t="s">
        <v>2034</v>
      </c>
      <c r="T886" s="32" t="s">
        <v>2035</v>
      </c>
      <c r="U886" s="32" t="s">
        <v>3338</v>
      </c>
      <c r="V886" s="32" t="s">
        <v>2028</v>
      </c>
    </row>
    <row r="887" spans="1:23">
      <c r="B887" s="14"/>
      <c r="C887" s="32"/>
      <c r="D887" s="33"/>
      <c r="E887" s="61">
        <v>211017</v>
      </c>
      <c r="G887" s="61" t="s">
        <v>77</v>
      </c>
      <c r="H887" s="61" t="s">
        <v>1593</v>
      </c>
      <c r="I887" s="61" t="s">
        <v>1235</v>
      </c>
      <c r="J887" s="108"/>
      <c r="K887" s="108"/>
      <c r="L887" s="61" t="s">
        <v>78</v>
      </c>
      <c r="M887" s="32">
        <v>78744</v>
      </c>
      <c r="N887" s="32">
        <v>160</v>
      </c>
      <c r="O887" s="116">
        <v>16.417000000000002</v>
      </c>
      <c r="P887" s="106">
        <v>37565</v>
      </c>
      <c r="Q887" s="106">
        <v>37680</v>
      </c>
      <c r="R887" s="107" t="s">
        <v>750</v>
      </c>
      <c r="S887" s="32" t="s">
        <v>2034</v>
      </c>
      <c r="T887" s="32" t="s">
        <v>2035</v>
      </c>
      <c r="U887" s="32" t="s">
        <v>3338</v>
      </c>
      <c r="V887" s="32" t="s">
        <v>2029</v>
      </c>
    </row>
    <row r="888" spans="1:23">
      <c r="B888" s="14"/>
      <c r="C888" s="32"/>
      <c r="D888" s="33"/>
      <c r="G888" s="14" t="s">
        <v>1647</v>
      </c>
      <c r="H888" s="14" t="s">
        <v>1648</v>
      </c>
      <c r="I888" s="14" t="s">
        <v>1649</v>
      </c>
      <c r="L888" s="14" t="s">
        <v>1079</v>
      </c>
      <c r="M888" s="32">
        <v>78728</v>
      </c>
      <c r="N888" s="41">
        <v>276</v>
      </c>
      <c r="O888" s="53">
        <v>15.26</v>
      </c>
      <c r="P888" s="31">
        <v>34810</v>
      </c>
      <c r="Q888" s="31">
        <v>34928</v>
      </c>
      <c r="R888" s="31"/>
      <c r="S888" s="32" t="s">
        <v>1650</v>
      </c>
      <c r="T888" s="32" t="s">
        <v>1651</v>
      </c>
      <c r="U888" s="32" t="s">
        <v>3338</v>
      </c>
      <c r="V888" s="32" t="s">
        <v>3553</v>
      </c>
    </row>
    <row r="889" spans="1:23">
      <c r="B889" s="14"/>
      <c r="C889" s="32"/>
      <c r="D889" s="33"/>
      <c r="E889" s="132">
        <v>10693717</v>
      </c>
      <c r="F889" s="14"/>
      <c r="G889" s="133" t="s">
        <v>2944</v>
      </c>
      <c r="H889" s="133" t="s">
        <v>545</v>
      </c>
      <c r="I889" s="133" t="s">
        <v>4689</v>
      </c>
      <c r="J889" s="134">
        <v>3302003</v>
      </c>
      <c r="K889" s="133"/>
      <c r="M889" s="134" t="s">
        <v>547</v>
      </c>
      <c r="N889" s="134">
        <v>223</v>
      </c>
      <c r="O889" s="136">
        <v>1.8740000000000001</v>
      </c>
      <c r="P889" s="59">
        <v>40892</v>
      </c>
      <c r="Q889" s="59">
        <v>41207</v>
      </c>
      <c r="R889" s="32" t="s">
        <v>4365</v>
      </c>
      <c r="S889" s="134" t="s">
        <v>4256</v>
      </c>
      <c r="T889" s="134" t="s">
        <v>2248</v>
      </c>
      <c r="U889" s="134" t="s">
        <v>914</v>
      </c>
      <c r="V889" s="32" t="s">
        <v>664</v>
      </c>
    </row>
    <row r="890" spans="1:23">
      <c r="B890" s="14"/>
      <c r="C890" s="32"/>
      <c r="D890" s="33"/>
      <c r="E890" s="33" t="s">
        <v>3771</v>
      </c>
      <c r="G890" s="14" t="s">
        <v>3277</v>
      </c>
      <c r="H890" s="14" t="s">
        <v>545</v>
      </c>
      <c r="I890" s="14" t="s">
        <v>546</v>
      </c>
      <c r="J890" s="32">
        <v>3302003</v>
      </c>
      <c r="L890" s="35"/>
      <c r="M890" s="32" t="s">
        <v>547</v>
      </c>
      <c r="N890" s="93">
        <v>72</v>
      </c>
      <c r="O890" s="100">
        <v>1.47</v>
      </c>
      <c r="P890" s="59">
        <v>39276</v>
      </c>
      <c r="Q890" s="59">
        <v>39569</v>
      </c>
      <c r="R890" s="94" t="s">
        <v>1562</v>
      </c>
      <c r="S890" s="94" t="s">
        <v>1343</v>
      </c>
      <c r="T890" s="32" t="s">
        <v>1398</v>
      </c>
      <c r="U890" s="94" t="s">
        <v>2070</v>
      </c>
      <c r="V890" s="94" t="s">
        <v>4108</v>
      </c>
    </row>
    <row r="891" spans="1:23" ht="16.5" thickBot="1">
      <c r="A891" s="138"/>
      <c r="B891" s="14"/>
      <c r="C891" s="137"/>
      <c r="D891" s="33"/>
      <c r="E891" s="63" t="s">
        <v>3638</v>
      </c>
      <c r="G891" s="14" t="s">
        <v>3636</v>
      </c>
      <c r="H891" s="14" t="s">
        <v>3637</v>
      </c>
      <c r="I891" s="14" t="s">
        <v>1766</v>
      </c>
      <c r="J891" s="32">
        <v>3092248</v>
      </c>
      <c r="L891" s="14" t="s">
        <v>4136</v>
      </c>
      <c r="M891" s="32">
        <v>78701</v>
      </c>
      <c r="N891" s="41">
        <v>304</v>
      </c>
      <c r="O891" s="53">
        <v>2.1480000000000001</v>
      </c>
      <c r="P891" s="31">
        <v>37210</v>
      </c>
      <c r="Q891" s="31">
        <v>37410</v>
      </c>
      <c r="R891" s="31"/>
      <c r="S891" s="32" t="s">
        <v>92</v>
      </c>
      <c r="T891" s="32" t="s">
        <v>3836</v>
      </c>
      <c r="U891" s="32" t="s">
        <v>3338</v>
      </c>
      <c r="V891" s="32" t="s">
        <v>1090</v>
      </c>
    </row>
    <row r="892" spans="1:23">
      <c r="B892" s="14"/>
      <c r="C892" s="32"/>
      <c r="D892" s="33"/>
      <c r="E892" s="95"/>
      <c r="F892" s="96"/>
      <c r="G892" s="97"/>
      <c r="H892" s="97"/>
      <c r="I892" s="97"/>
      <c r="J892" s="96"/>
      <c r="K892" s="96"/>
      <c r="L892" s="97"/>
      <c r="M892" s="96"/>
      <c r="N892" s="96"/>
      <c r="O892" s="119"/>
      <c r="P892" s="96"/>
      <c r="Q892" s="96"/>
      <c r="R892" s="97"/>
      <c r="S892" s="97"/>
      <c r="T892" s="96"/>
      <c r="U892" s="96"/>
      <c r="V892" s="97"/>
      <c r="W892"/>
    </row>
    <row r="893" spans="1:23">
      <c r="B893" s="14"/>
      <c r="C893" s="32"/>
      <c r="D893" s="33"/>
      <c r="W893"/>
    </row>
    <row r="894" spans="1:23">
      <c r="B894" s="14"/>
      <c r="C894" s="32"/>
      <c r="D894" s="33"/>
      <c r="S894" s="14"/>
      <c r="W894"/>
    </row>
    <row r="895" spans="1:23">
      <c r="B895" s="14"/>
      <c r="C895" s="32"/>
      <c r="D895" s="33"/>
      <c r="E895" s="14"/>
      <c r="F895" s="14"/>
      <c r="J895" s="14"/>
      <c r="K895" s="14"/>
      <c r="M895" s="14"/>
      <c r="N895" s="14"/>
      <c r="O895" s="14"/>
      <c r="P895" s="14"/>
      <c r="Q895" s="14"/>
      <c r="S895" s="14"/>
      <c r="T895" s="14"/>
      <c r="W895"/>
    </row>
    <row r="896" spans="1:23">
      <c r="B896" s="14"/>
      <c r="C896" s="32"/>
      <c r="D896" s="33"/>
      <c r="S896" s="14"/>
    </row>
    <row r="897" spans="2:19">
      <c r="B897" s="14"/>
    </row>
    <row r="898" spans="2:19">
      <c r="B898" s="14"/>
      <c r="C898" s="32"/>
      <c r="D898" s="33"/>
      <c r="S898" s="14"/>
    </row>
    <row r="899" spans="2:19">
      <c r="B899" s="14"/>
      <c r="C899" s="32"/>
      <c r="D899" s="33"/>
      <c r="S899" s="14"/>
    </row>
    <row r="900" spans="2:19">
      <c r="B900" s="14"/>
      <c r="C900" s="32"/>
      <c r="D900" s="33"/>
      <c r="S900" s="14"/>
    </row>
    <row r="901" spans="2:19">
      <c r="B901" s="14"/>
      <c r="C901" s="32"/>
      <c r="D901" s="33"/>
      <c r="S901" s="14"/>
    </row>
    <row r="902" spans="2:19">
      <c r="B902" s="14"/>
      <c r="C902" s="32"/>
      <c r="D902" s="33"/>
      <c r="S902" s="14"/>
    </row>
    <row r="903" spans="2:19">
      <c r="B903" s="14"/>
      <c r="C903" s="32"/>
      <c r="D903" s="33"/>
      <c r="S903" s="14"/>
    </row>
    <row r="904" spans="2:19">
      <c r="B904" s="14"/>
      <c r="C904" s="32"/>
      <c r="D904" s="33"/>
      <c r="S904" s="14"/>
    </row>
    <row r="905" spans="2:19">
      <c r="B905" s="14"/>
      <c r="C905" s="32"/>
      <c r="D905" s="33"/>
      <c r="S905" s="14"/>
    </row>
    <row r="906" spans="2:19">
      <c r="B906" s="14"/>
      <c r="C906" s="32"/>
      <c r="D906" s="33"/>
      <c r="S906" s="14"/>
    </row>
    <row r="907" spans="2:19">
      <c r="B907" s="14"/>
      <c r="C907" s="32"/>
      <c r="D907" s="33"/>
      <c r="S907" s="14"/>
    </row>
    <row r="908" spans="2:19">
      <c r="B908" s="14"/>
      <c r="C908" s="32"/>
      <c r="D908" s="33"/>
      <c r="S908" s="14"/>
    </row>
    <row r="909" spans="2:19">
      <c r="B909" s="14"/>
      <c r="C909" s="32"/>
      <c r="D909" s="33"/>
      <c r="S909" s="14"/>
    </row>
    <row r="910" spans="2:19">
      <c r="B910" s="14"/>
      <c r="C910" s="32"/>
      <c r="D910" s="33"/>
      <c r="S910" s="14"/>
    </row>
    <row r="911" spans="2:19">
      <c r="B911" s="14"/>
      <c r="C911" s="32"/>
      <c r="D911" s="33"/>
    </row>
    <row r="912" spans="2:19">
      <c r="B912" s="14"/>
      <c r="C912" s="32"/>
      <c r="D912" s="33"/>
    </row>
    <row r="913" spans="2:4">
      <c r="B913" s="14"/>
      <c r="C913" s="32"/>
      <c r="D913" s="33"/>
    </row>
    <row r="914" spans="2:4">
      <c r="B914" s="14"/>
      <c r="C914" s="32"/>
      <c r="D914" s="33"/>
    </row>
    <row r="915" spans="2:4">
      <c r="B915" s="14"/>
      <c r="C915" s="32"/>
      <c r="D915" s="33"/>
    </row>
    <row r="916" spans="2:4">
      <c r="B916" s="14"/>
      <c r="C916" s="32"/>
      <c r="D916" s="33"/>
    </row>
    <row r="917" spans="2:4">
      <c r="B917" s="14"/>
      <c r="C917" s="32"/>
      <c r="D917" s="33"/>
    </row>
    <row r="918" spans="2:4">
      <c r="B918" s="14"/>
      <c r="C918" s="32"/>
      <c r="D918" s="33"/>
    </row>
    <row r="919" spans="2:4">
      <c r="B919" s="14"/>
      <c r="C919" s="32"/>
      <c r="D919" s="33"/>
    </row>
    <row r="920" spans="2:4">
      <c r="B920" s="14"/>
      <c r="C920" s="32"/>
      <c r="D920" s="33"/>
    </row>
    <row r="921" spans="2:4">
      <c r="B921" s="14"/>
      <c r="C921" s="32"/>
      <c r="D921" s="33"/>
    </row>
    <row r="922" spans="2:4">
      <c r="B922" s="14"/>
      <c r="C922" s="32"/>
      <c r="D922" s="33"/>
    </row>
    <row r="923" spans="2:4">
      <c r="B923" s="14"/>
      <c r="C923" s="32"/>
      <c r="D923" s="33"/>
    </row>
    <row r="924" spans="2:4">
      <c r="B924" s="14"/>
      <c r="C924" s="32"/>
      <c r="D924" s="33"/>
    </row>
    <row r="925" spans="2:4">
      <c r="B925" s="14"/>
      <c r="C925" s="32"/>
      <c r="D925" s="33"/>
    </row>
    <row r="926" spans="2:4">
      <c r="B926" s="14"/>
      <c r="C926" s="32"/>
      <c r="D926" s="33"/>
    </row>
    <row r="927" spans="2:4">
      <c r="B927" s="14"/>
      <c r="C927" s="32"/>
      <c r="D927" s="33"/>
    </row>
    <row r="928" spans="2:4" ht="15" customHeight="1">
      <c r="B928" s="14"/>
      <c r="C928" s="32"/>
      <c r="D928" s="33"/>
    </row>
    <row r="929" spans="2:4">
      <c r="B929" s="14"/>
      <c r="C929" s="32"/>
      <c r="D929" s="33"/>
    </row>
    <row r="930" spans="2:4">
      <c r="B930" s="14"/>
      <c r="C930" s="32"/>
      <c r="D930" s="33"/>
    </row>
    <row r="931" spans="2:4">
      <c r="B931" s="14"/>
      <c r="C931" s="32"/>
      <c r="D931" s="33"/>
    </row>
    <row r="932" spans="2:4">
      <c r="B932" s="14"/>
      <c r="C932" s="32"/>
      <c r="D932" s="33"/>
    </row>
    <row r="933" spans="2:4">
      <c r="B933" s="14"/>
      <c r="C933" s="32"/>
      <c r="D933" s="33"/>
    </row>
    <row r="934" spans="2:4">
      <c r="B934" s="14"/>
      <c r="C934" s="32"/>
      <c r="D934" s="33"/>
    </row>
    <row r="935" spans="2:4">
      <c r="B935" s="14"/>
      <c r="C935" s="32"/>
      <c r="D935" s="33"/>
    </row>
    <row r="936" spans="2:4">
      <c r="B936" s="14"/>
      <c r="C936" s="32"/>
      <c r="D936" s="33"/>
    </row>
    <row r="937" spans="2:4">
      <c r="B937" s="14"/>
      <c r="C937" s="32"/>
      <c r="D937" s="33"/>
    </row>
    <row r="938" spans="2:4">
      <c r="B938" s="14"/>
      <c r="C938" s="32"/>
      <c r="D938" s="33"/>
    </row>
    <row r="939" spans="2:4">
      <c r="B939" s="14"/>
      <c r="C939" s="32"/>
      <c r="D939" s="33"/>
    </row>
    <row r="940" spans="2:4">
      <c r="B940" s="14"/>
      <c r="C940" s="32"/>
      <c r="D940" s="33"/>
    </row>
    <row r="941" spans="2:4">
      <c r="B941" s="14"/>
      <c r="C941" s="32"/>
      <c r="D941" s="33"/>
    </row>
    <row r="942" spans="2:4">
      <c r="B942" s="14"/>
      <c r="C942" s="32"/>
      <c r="D942" s="33"/>
    </row>
    <row r="943" spans="2:4" ht="21.95" customHeight="1">
      <c r="B943" s="14"/>
      <c r="C943" s="32"/>
      <c r="D943" s="33"/>
    </row>
    <row r="944" spans="2:4">
      <c r="B944" s="14"/>
      <c r="C944" s="32"/>
      <c r="D944" s="33"/>
    </row>
    <row r="945" spans="2:4">
      <c r="B945" s="14"/>
      <c r="C945" s="32"/>
      <c r="D945" s="33"/>
    </row>
    <row r="946" spans="2:4">
      <c r="B946" s="14"/>
      <c r="C946" s="32"/>
      <c r="D946" s="33"/>
    </row>
    <row r="947" spans="2:4">
      <c r="B947" s="14"/>
      <c r="C947" s="32"/>
      <c r="D947" s="33"/>
    </row>
    <row r="948" spans="2:4">
      <c r="B948" s="14"/>
      <c r="C948" s="32"/>
      <c r="D948" s="33"/>
    </row>
    <row r="949" spans="2:4">
      <c r="B949" s="14"/>
      <c r="C949" s="32"/>
      <c r="D949" s="33"/>
    </row>
    <row r="950" spans="2:4">
      <c r="B950" s="14"/>
      <c r="C950" s="32"/>
      <c r="D950" s="33"/>
    </row>
    <row r="951" spans="2:4">
      <c r="B951" s="14"/>
      <c r="C951" s="32"/>
      <c r="D951" s="33"/>
    </row>
    <row r="952" spans="2:4">
      <c r="B952" s="14"/>
      <c r="C952" s="32"/>
      <c r="D952" s="33"/>
    </row>
    <row r="953" spans="2:4">
      <c r="B953" s="14"/>
      <c r="C953" s="32"/>
      <c r="D953" s="33"/>
    </row>
    <row r="954" spans="2:4">
      <c r="B954" s="14"/>
      <c r="C954" s="32"/>
      <c r="D954" s="33"/>
    </row>
    <row r="955" spans="2:4">
      <c r="B955" s="14"/>
      <c r="C955" s="32"/>
      <c r="D955" s="33"/>
    </row>
    <row r="956" spans="2:4" ht="21.95" customHeight="1">
      <c r="B956" s="14"/>
      <c r="C956" s="32"/>
      <c r="D956" s="33"/>
    </row>
    <row r="957" spans="2:4">
      <c r="B957" s="14"/>
      <c r="C957" s="32"/>
      <c r="D957" s="33"/>
    </row>
    <row r="958" spans="2:4">
      <c r="B958" s="14"/>
      <c r="C958" s="32"/>
      <c r="D958" s="33"/>
    </row>
    <row r="959" spans="2:4">
      <c r="B959" s="14"/>
      <c r="C959" s="32"/>
      <c r="D959" s="33"/>
    </row>
    <row r="960" spans="2:4">
      <c r="B960" s="14"/>
      <c r="C960" s="32"/>
      <c r="D960" s="33"/>
    </row>
    <row r="961" spans="2:4">
      <c r="B961" s="14"/>
      <c r="C961" s="32"/>
      <c r="D961" s="33"/>
    </row>
    <row r="962" spans="2:4">
      <c r="B962" s="14"/>
      <c r="C962" s="32"/>
      <c r="D962" s="33"/>
    </row>
    <row r="963" spans="2:4">
      <c r="B963" s="14"/>
      <c r="C963" s="32"/>
      <c r="D963" s="33"/>
    </row>
    <row r="964" spans="2:4">
      <c r="B964" s="14"/>
      <c r="C964" s="32"/>
      <c r="D964" s="33"/>
    </row>
    <row r="965" spans="2:4">
      <c r="B965" s="14"/>
      <c r="C965" s="32"/>
      <c r="D965" s="33"/>
    </row>
    <row r="966" spans="2:4">
      <c r="B966" s="14"/>
      <c r="C966" s="32"/>
      <c r="D966" s="33"/>
    </row>
    <row r="967" spans="2:4">
      <c r="B967" s="14"/>
      <c r="C967" s="32"/>
      <c r="D967" s="33"/>
    </row>
    <row r="968" spans="2:4">
      <c r="B968" s="14"/>
      <c r="C968" s="32"/>
      <c r="D968" s="33"/>
    </row>
    <row r="969" spans="2:4">
      <c r="B969" s="14"/>
      <c r="C969" s="32"/>
      <c r="D969" s="33"/>
    </row>
    <row r="970" spans="2:4">
      <c r="B970" s="14"/>
      <c r="C970" s="32"/>
      <c r="D970" s="33"/>
    </row>
    <row r="971" spans="2:4">
      <c r="B971" s="14"/>
      <c r="C971" s="32"/>
      <c r="D971" s="33"/>
    </row>
    <row r="972" spans="2:4">
      <c r="B972" s="14"/>
      <c r="C972" s="32"/>
      <c r="D972" s="33"/>
    </row>
    <row r="973" spans="2:4">
      <c r="B973" s="14"/>
      <c r="C973" s="32"/>
      <c r="D973" s="33"/>
    </row>
    <row r="974" spans="2:4">
      <c r="B974" s="14"/>
      <c r="C974" s="32"/>
      <c r="D974" s="33"/>
    </row>
    <row r="975" spans="2:4">
      <c r="B975" s="14"/>
      <c r="C975" s="32"/>
      <c r="D975" s="33"/>
    </row>
    <row r="976" spans="2:4">
      <c r="B976" s="14"/>
      <c r="C976" s="32"/>
      <c r="D976" s="33"/>
    </row>
    <row r="977" spans="2:4">
      <c r="B977" s="14"/>
      <c r="C977" s="32"/>
      <c r="D977" s="33"/>
    </row>
    <row r="978" spans="2:4">
      <c r="B978" s="14"/>
      <c r="C978" s="32"/>
      <c r="D978" s="33"/>
    </row>
    <row r="979" spans="2:4">
      <c r="B979" s="14"/>
      <c r="C979" s="32"/>
      <c r="D979" s="33"/>
    </row>
    <row r="980" spans="2:4">
      <c r="B980" s="14"/>
      <c r="C980" s="32"/>
      <c r="D980" s="33"/>
    </row>
    <row r="981" spans="2:4">
      <c r="B981" s="14"/>
      <c r="C981" s="32"/>
      <c r="D981" s="33"/>
    </row>
    <row r="982" spans="2:4">
      <c r="B982" s="14"/>
      <c r="C982" s="32"/>
      <c r="D982" s="33"/>
    </row>
    <row r="983" spans="2:4">
      <c r="B983" s="14"/>
      <c r="C983" s="32"/>
      <c r="D983" s="33"/>
    </row>
    <row r="984" spans="2:4">
      <c r="B984" s="14"/>
      <c r="C984" s="32"/>
      <c r="D984" s="33"/>
    </row>
    <row r="985" spans="2:4">
      <c r="B985" s="14"/>
      <c r="C985" s="32"/>
      <c r="D985" s="33"/>
    </row>
    <row r="986" spans="2:4">
      <c r="B986" s="14"/>
      <c r="C986" s="32"/>
      <c r="D986" s="33"/>
    </row>
    <row r="987" spans="2:4">
      <c r="B987" s="14"/>
      <c r="C987" s="32"/>
      <c r="D987" s="33"/>
    </row>
    <row r="988" spans="2:4">
      <c r="B988" s="14"/>
      <c r="C988" s="32"/>
      <c r="D988" s="33"/>
    </row>
    <row r="989" spans="2:4">
      <c r="B989" s="14"/>
      <c r="C989" s="32"/>
      <c r="D989" s="33"/>
    </row>
    <row r="990" spans="2:4" ht="13.5" customHeight="1">
      <c r="B990" s="14"/>
      <c r="C990" s="32"/>
      <c r="D990" s="33"/>
    </row>
    <row r="991" spans="2:4">
      <c r="B991" s="14"/>
      <c r="C991" s="32"/>
      <c r="D991" s="33"/>
    </row>
    <row r="992" spans="2:4">
      <c r="B992" s="14"/>
      <c r="C992" s="32"/>
      <c r="D992" s="33"/>
    </row>
    <row r="993" spans="2:4">
      <c r="B993" s="14"/>
      <c r="C993" s="32"/>
      <c r="D993" s="33"/>
    </row>
    <row r="994" spans="2:4">
      <c r="B994" s="14"/>
      <c r="C994" s="32"/>
      <c r="D994" s="33"/>
    </row>
    <row r="995" spans="2:4">
      <c r="B995" s="14"/>
      <c r="C995" s="32"/>
      <c r="D995" s="33"/>
    </row>
    <row r="996" spans="2:4">
      <c r="B996" s="14"/>
      <c r="C996" s="32"/>
      <c r="D996" s="33"/>
    </row>
    <row r="997" spans="2:4">
      <c r="B997" s="14"/>
      <c r="C997" s="32"/>
      <c r="D997" s="33"/>
    </row>
    <row r="998" spans="2:4">
      <c r="B998" s="14"/>
      <c r="C998" s="32"/>
      <c r="D998" s="33"/>
    </row>
    <row r="999" spans="2:4">
      <c r="B999" s="14"/>
      <c r="C999" s="32"/>
      <c r="D999" s="33"/>
    </row>
    <row r="1000" spans="2:4">
      <c r="B1000" s="14"/>
      <c r="C1000" s="32"/>
      <c r="D1000" s="33"/>
    </row>
    <row r="1001" spans="2:4">
      <c r="B1001" s="14"/>
      <c r="C1001" s="32"/>
      <c r="D1001" s="33"/>
    </row>
    <row r="1002" spans="2:4">
      <c r="B1002" s="14"/>
      <c r="C1002" s="32"/>
      <c r="D1002" s="33"/>
    </row>
    <row r="1003" spans="2:4">
      <c r="B1003" s="14"/>
      <c r="C1003" s="32"/>
      <c r="D1003" s="33"/>
    </row>
    <row r="1004" spans="2:4">
      <c r="B1004" s="14"/>
      <c r="C1004" s="32"/>
      <c r="D1004" s="33"/>
    </row>
    <row r="1005" spans="2:4">
      <c r="B1005" s="14"/>
      <c r="C1005" s="32"/>
      <c r="D1005" s="33"/>
    </row>
    <row r="1006" spans="2:4">
      <c r="B1006" s="14"/>
      <c r="C1006" s="32"/>
      <c r="D1006" s="33"/>
    </row>
    <row r="1007" spans="2:4">
      <c r="B1007" s="14"/>
      <c r="C1007" s="32"/>
      <c r="D1007" s="33"/>
    </row>
    <row r="1008" spans="2:4">
      <c r="B1008" s="14"/>
      <c r="C1008" s="32"/>
      <c r="D1008" s="33"/>
    </row>
    <row r="1009" spans="2:4">
      <c r="B1009" s="14"/>
      <c r="C1009" s="32"/>
      <c r="D1009" s="33"/>
    </row>
    <row r="1010" spans="2:4">
      <c r="B1010" s="14"/>
      <c r="C1010" s="32"/>
      <c r="D1010" s="33"/>
    </row>
    <row r="1011" spans="2:4">
      <c r="B1011" s="14"/>
      <c r="C1011" s="32"/>
      <c r="D1011" s="33"/>
    </row>
    <row r="1012" spans="2:4">
      <c r="B1012" s="14"/>
      <c r="C1012" s="32"/>
      <c r="D1012" s="33"/>
    </row>
    <row r="1013" spans="2:4">
      <c r="B1013" s="14"/>
      <c r="C1013" s="32"/>
      <c r="D1013" s="33"/>
    </row>
    <row r="1014" spans="2:4">
      <c r="B1014" s="14"/>
      <c r="C1014" s="32"/>
      <c r="D1014" s="33"/>
    </row>
    <row r="1015" spans="2:4">
      <c r="B1015" s="14"/>
      <c r="C1015" s="32"/>
      <c r="D1015" s="33"/>
    </row>
    <row r="1016" spans="2:4">
      <c r="B1016" s="14"/>
      <c r="C1016" s="32"/>
      <c r="D1016" s="33"/>
    </row>
    <row r="1017" spans="2:4">
      <c r="B1017" s="14"/>
      <c r="C1017" s="32"/>
      <c r="D1017" s="33"/>
    </row>
    <row r="1018" spans="2:4">
      <c r="B1018" s="14"/>
      <c r="C1018" s="32"/>
      <c r="D1018" s="33"/>
    </row>
    <row r="1019" spans="2:4">
      <c r="B1019" s="14"/>
      <c r="C1019" s="32"/>
      <c r="D1019" s="33"/>
    </row>
    <row r="1020" spans="2:4">
      <c r="B1020" s="14"/>
      <c r="C1020" s="32"/>
      <c r="D1020" s="33"/>
    </row>
    <row r="1021" spans="2:4">
      <c r="B1021" s="14"/>
      <c r="C1021" s="32"/>
      <c r="D1021" s="33"/>
    </row>
    <row r="1022" spans="2:4">
      <c r="B1022" s="14"/>
      <c r="C1022" s="32"/>
      <c r="D1022" s="33"/>
    </row>
    <row r="1023" spans="2:4">
      <c r="B1023" s="14"/>
      <c r="C1023" s="32"/>
      <c r="D1023" s="33"/>
    </row>
    <row r="1024" spans="2:4">
      <c r="B1024" s="14"/>
      <c r="C1024" s="32"/>
      <c r="D1024" s="33"/>
    </row>
    <row r="1025" spans="2:4">
      <c r="B1025" s="14"/>
      <c r="C1025" s="32"/>
      <c r="D1025" s="33"/>
    </row>
    <row r="1026" spans="2:4">
      <c r="B1026" s="14"/>
      <c r="C1026" s="32"/>
      <c r="D1026" s="33"/>
    </row>
    <row r="1027" spans="2:4">
      <c r="B1027" s="14"/>
      <c r="C1027" s="32"/>
      <c r="D1027" s="33"/>
    </row>
    <row r="1028" spans="2:4">
      <c r="B1028" s="14"/>
      <c r="C1028" s="32"/>
      <c r="D1028" s="33"/>
    </row>
    <row r="1029" spans="2:4">
      <c r="B1029" s="14"/>
      <c r="C1029" s="32"/>
      <c r="D1029" s="33"/>
    </row>
    <row r="1030" spans="2:4">
      <c r="B1030" s="14"/>
      <c r="C1030" s="32"/>
      <c r="D1030" s="33"/>
    </row>
    <row r="1031" spans="2:4">
      <c r="B1031" s="14"/>
      <c r="C1031" s="32"/>
      <c r="D1031" s="33"/>
    </row>
    <row r="1032" spans="2:4">
      <c r="B1032" s="14"/>
      <c r="C1032" s="32"/>
      <c r="D1032" s="33"/>
    </row>
    <row r="1033" spans="2:4">
      <c r="B1033" s="14"/>
      <c r="C1033" s="32"/>
      <c r="D1033" s="33"/>
    </row>
    <row r="1034" spans="2:4">
      <c r="B1034" s="14"/>
      <c r="C1034" s="32"/>
      <c r="D1034" s="33"/>
    </row>
    <row r="1035" spans="2:4">
      <c r="B1035" s="14"/>
      <c r="C1035" s="32"/>
      <c r="D1035" s="33"/>
    </row>
    <row r="1036" spans="2:4">
      <c r="B1036" s="14"/>
      <c r="C1036" s="32"/>
      <c r="D1036" s="33"/>
    </row>
    <row r="1037" spans="2:4">
      <c r="B1037" s="14"/>
      <c r="C1037" s="32"/>
      <c r="D1037" s="33"/>
    </row>
    <row r="1038" spans="2:4">
      <c r="B1038" s="14"/>
      <c r="C1038" s="32"/>
      <c r="D1038" s="33"/>
    </row>
    <row r="1039" spans="2:4">
      <c r="B1039" s="14"/>
      <c r="C1039" s="32"/>
      <c r="D1039" s="33"/>
    </row>
    <row r="1040" spans="2:4">
      <c r="B1040" s="14"/>
      <c r="C1040" s="32"/>
      <c r="D1040" s="33"/>
    </row>
    <row r="1041" spans="2:4">
      <c r="B1041" s="14"/>
      <c r="C1041" s="32"/>
      <c r="D1041" s="33"/>
    </row>
    <row r="1042" spans="2:4">
      <c r="B1042" s="14"/>
      <c r="C1042" s="32"/>
      <c r="D1042" s="33"/>
    </row>
    <row r="1043" spans="2:4">
      <c r="B1043" s="14"/>
      <c r="C1043" s="32"/>
      <c r="D1043" s="33"/>
    </row>
    <row r="1044" spans="2:4">
      <c r="B1044" s="14"/>
      <c r="C1044" s="32"/>
      <c r="D1044" s="33"/>
    </row>
    <row r="1045" spans="2:4">
      <c r="B1045" s="14"/>
      <c r="C1045" s="32"/>
      <c r="D1045" s="33"/>
    </row>
    <row r="1046" spans="2:4">
      <c r="B1046" s="14"/>
      <c r="C1046" s="32"/>
      <c r="D1046" s="33"/>
    </row>
    <row r="1047" spans="2:4">
      <c r="B1047" s="14"/>
      <c r="C1047" s="32"/>
      <c r="D1047" s="33"/>
    </row>
    <row r="1048" spans="2:4">
      <c r="B1048" s="14"/>
      <c r="C1048" s="32"/>
      <c r="D1048" s="33"/>
    </row>
    <row r="1049" spans="2:4">
      <c r="B1049" s="14"/>
      <c r="C1049" s="32"/>
      <c r="D1049" s="33"/>
    </row>
    <row r="1050" spans="2:4">
      <c r="B1050" s="14"/>
      <c r="C1050" s="32"/>
      <c r="D1050" s="33"/>
    </row>
    <row r="1051" spans="2:4">
      <c r="B1051" s="14"/>
      <c r="C1051" s="32"/>
      <c r="D1051" s="33"/>
    </row>
    <row r="1052" spans="2:4">
      <c r="B1052" s="14"/>
      <c r="C1052" s="32"/>
      <c r="D1052" s="33"/>
    </row>
    <row r="1053" spans="2:4">
      <c r="B1053" s="14"/>
      <c r="C1053" s="32"/>
      <c r="D1053" s="33"/>
    </row>
    <row r="1054" spans="2:4">
      <c r="B1054" s="14"/>
      <c r="C1054" s="32"/>
      <c r="D1054" s="33"/>
    </row>
    <row r="1055" spans="2:4">
      <c r="B1055" s="14"/>
      <c r="C1055" s="32"/>
      <c r="D1055" s="33"/>
    </row>
    <row r="1056" spans="2:4">
      <c r="B1056" s="14"/>
      <c r="C1056" s="32"/>
      <c r="D1056" s="33"/>
    </row>
    <row r="1057" spans="2:4">
      <c r="B1057" s="14"/>
      <c r="C1057" s="32"/>
      <c r="D1057" s="33"/>
    </row>
    <row r="1058" spans="2:4">
      <c r="B1058" s="14"/>
      <c r="C1058" s="32"/>
      <c r="D1058" s="33"/>
    </row>
    <row r="1059" spans="2:4">
      <c r="B1059" s="14"/>
      <c r="C1059" s="32"/>
      <c r="D1059" s="33"/>
    </row>
    <row r="1060" spans="2:4">
      <c r="B1060" s="14"/>
      <c r="C1060" s="32"/>
      <c r="D1060" s="33"/>
    </row>
    <row r="1061" spans="2:4">
      <c r="B1061" s="14"/>
      <c r="C1061" s="32"/>
      <c r="D1061" s="33"/>
    </row>
    <row r="1062" spans="2:4">
      <c r="B1062" s="14"/>
      <c r="C1062" s="32"/>
      <c r="D1062" s="33"/>
    </row>
    <row r="1063" spans="2:4">
      <c r="B1063" s="14"/>
      <c r="C1063" s="32"/>
      <c r="D1063" s="33"/>
    </row>
    <row r="1064" spans="2:4">
      <c r="B1064" s="14"/>
      <c r="C1064" s="32"/>
      <c r="D1064" s="33"/>
    </row>
    <row r="1065" spans="2:4">
      <c r="B1065" s="14"/>
      <c r="C1065" s="32"/>
      <c r="D1065" s="33"/>
    </row>
    <row r="1066" spans="2:4">
      <c r="B1066" s="14"/>
      <c r="C1066" s="32"/>
      <c r="D1066" s="33"/>
    </row>
    <row r="1067" spans="2:4">
      <c r="B1067" s="14"/>
      <c r="C1067" s="32"/>
      <c r="D1067" s="33"/>
    </row>
    <row r="1068" spans="2:4">
      <c r="B1068" s="14"/>
      <c r="C1068" s="32"/>
      <c r="D1068" s="33"/>
    </row>
    <row r="1069" spans="2:4">
      <c r="B1069" s="14"/>
      <c r="C1069" s="32"/>
      <c r="D1069" s="33"/>
    </row>
    <row r="1070" spans="2:4">
      <c r="B1070" s="14"/>
      <c r="C1070" s="32"/>
      <c r="D1070" s="33"/>
    </row>
    <row r="1071" spans="2:4">
      <c r="B1071" s="14"/>
      <c r="C1071" s="32"/>
      <c r="D1071" s="33"/>
    </row>
    <row r="1072" spans="2:4">
      <c r="B1072" s="14"/>
      <c r="C1072" s="32"/>
      <c r="D1072" s="33"/>
    </row>
    <row r="1073" spans="2:4">
      <c r="B1073" s="14"/>
      <c r="C1073" s="32"/>
      <c r="D1073" s="33"/>
    </row>
    <row r="1074" spans="2:4">
      <c r="B1074" s="14"/>
      <c r="C1074" s="32"/>
      <c r="D1074" s="33"/>
    </row>
    <row r="1075" spans="2:4">
      <c r="B1075" s="14"/>
      <c r="C1075" s="32"/>
      <c r="D1075" s="33"/>
    </row>
    <row r="1076" spans="2:4">
      <c r="B1076" s="14"/>
      <c r="C1076" s="32"/>
      <c r="D1076" s="33"/>
    </row>
    <row r="1077" spans="2:4">
      <c r="B1077" s="14"/>
      <c r="C1077" s="32"/>
      <c r="D1077" s="33"/>
    </row>
    <row r="1078" spans="2:4">
      <c r="B1078" s="14"/>
      <c r="C1078" s="32"/>
      <c r="D1078" s="33"/>
    </row>
    <row r="1079" spans="2:4">
      <c r="B1079" s="14"/>
      <c r="C1079" s="32"/>
      <c r="D1079" s="33"/>
    </row>
    <row r="1080" spans="2:4">
      <c r="B1080" s="14"/>
      <c r="C1080" s="32"/>
      <c r="D1080" s="33"/>
    </row>
    <row r="1081" spans="2:4">
      <c r="B1081" s="14"/>
      <c r="C1081" s="32"/>
      <c r="D1081" s="33"/>
    </row>
    <row r="1082" spans="2:4">
      <c r="B1082" s="14"/>
      <c r="C1082" s="32"/>
      <c r="D1082" s="33"/>
    </row>
    <row r="1083" spans="2:4">
      <c r="B1083" s="14"/>
      <c r="C1083" s="32"/>
      <c r="D1083" s="33"/>
    </row>
    <row r="1084" spans="2:4">
      <c r="B1084" s="14"/>
      <c r="C1084" s="32"/>
      <c r="D1084" s="33"/>
    </row>
    <row r="1085" spans="2:4">
      <c r="B1085" s="14"/>
      <c r="C1085" s="32"/>
      <c r="D1085" s="33"/>
    </row>
    <row r="1086" spans="2:4">
      <c r="B1086" s="14"/>
      <c r="C1086" s="32"/>
      <c r="D1086" s="33"/>
    </row>
    <row r="1087" spans="2:4">
      <c r="B1087" s="14"/>
      <c r="C1087" s="32"/>
      <c r="D1087" s="33"/>
    </row>
    <row r="1088" spans="2:4">
      <c r="B1088" s="14"/>
      <c r="C1088" s="32"/>
      <c r="D1088" s="33"/>
    </row>
    <row r="1089" spans="2:4">
      <c r="B1089" s="14"/>
      <c r="C1089" s="32"/>
      <c r="D1089" s="33"/>
    </row>
    <row r="1090" spans="2:4">
      <c r="B1090" s="14"/>
      <c r="C1090" s="32"/>
      <c r="D1090" s="33"/>
    </row>
    <row r="1091" spans="2:4">
      <c r="B1091" s="14"/>
      <c r="C1091" s="32"/>
      <c r="D1091" s="33"/>
    </row>
    <row r="1092" spans="2:4">
      <c r="B1092" s="14"/>
      <c r="C1092" s="32"/>
      <c r="D1092" s="33"/>
    </row>
    <row r="1093" spans="2:4">
      <c r="B1093" s="14"/>
      <c r="C1093" s="32"/>
      <c r="D1093" s="33"/>
    </row>
    <row r="1094" spans="2:4">
      <c r="B1094" s="14"/>
      <c r="C1094" s="32"/>
      <c r="D1094" s="33"/>
    </row>
    <row r="1095" spans="2:4">
      <c r="B1095" s="14"/>
      <c r="C1095" s="32"/>
      <c r="D1095" s="33"/>
    </row>
    <row r="1096" spans="2:4">
      <c r="B1096" s="14"/>
      <c r="C1096" s="32"/>
      <c r="D1096" s="33"/>
    </row>
    <row r="1097" spans="2:4">
      <c r="B1097" s="14"/>
      <c r="C1097" s="32"/>
      <c r="D1097" s="33"/>
    </row>
    <row r="1098" spans="2:4">
      <c r="B1098" s="14"/>
      <c r="C1098" s="32"/>
      <c r="D1098" s="33"/>
    </row>
    <row r="1099" spans="2:4">
      <c r="B1099" s="14"/>
      <c r="C1099" s="32"/>
      <c r="D1099" s="33"/>
    </row>
    <row r="1100" spans="2:4">
      <c r="B1100" s="14"/>
      <c r="C1100" s="32"/>
      <c r="D1100" s="33"/>
    </row>
    <row r="1101" spans="2:4">
      <c r="B1101" s="14"/>
      <c r="C1101" s="32"/>
      <c r="D1101" s="33"/>
    </row>
    <row r="1102" spans="2:4">
      <c r="B1102" s="14"/>
      <c r="C1102" s="32"/>
      <c r="D1102" s="33"/>
    </row>
    <row r="1103" spans="2:4">
      <c r="B1103" s="14"/>
      <c r="C1103" s="32"/>
      <c r="D1103" s="33"/>
    </row>
    <row r="1104" spans="2:4">
      <c r="B1104" s="14"/>
      <c r="C1104" s="32"/>
      <c r="D1104" s="33"/>
    </row>
    <row r="1105" spans="2:4">
      <c r="B1105" s="14"/>
      <c r="C1105" s="32"/>
      <c r="D1105" s="33"/>
    </row>
    <row r="1106" spans="2:4">
      <c r="B1106" s="14"/>
      <c r="C1106" s="32"/>
      <c r="D1106" s="33"/>
    </row>
    <row r="1107" spans="2:4">
      <c r="B1107" s="14"/>
      <c r="C1107" s="32"/>
      <c r="D1107" s="33"/>
    </row>
    <row r="1108" spans="2:4">
      <c r="B1108" s="14"/>
      <c r="C1108" s="32"/>
      <c r="D1108" s="33"/>
    </row>
    <row r="1109" spans="2:4">
      <c r="B1109" s="14"/>
      <c r="C1109" s="32"/>
      <c r="D1109" s="33"/>
    </row>
    <row r="1110" spans="2:4">
      <c r="B1110" s="14"/>
      <c r="C1110" s="32"/>
      <c r="D1110" s="33"/>
    </row>
    <row r="1111" spans="2:4">
      <c r="B1111" s="14"/>
      <c r="C1111" s="32"/>
      <c r="D1111" s="33"/>
    </row>
    <row r="1112" spans="2:4">
      <c r="B1112" s="14"/>
      <c r="C1112" s="32"/>
      <c r="D1112" s="33"/>
    </row>
    <row r="1113" spans="2:4">
      <c r="B1113" s="14"/>
      <c r="C1113" s="32"/>
      <c r="D1113" s="33"/>
    </row>
    <row r="1114" spans="2:4">
      <c r="B1114" s="14"/>
      <c r="C1114" s="32"/>
      <c r="D1114" s="33"/>
    </row>
    <row r="1115" spans="2:4">
      <c r="B1115" s="14"/>
      <c r="C1115" s="32"/>
      <c r="D1115" s="33"/>
    </row>
    <row r="1116" spans="2:4">
      <c r="B1116" s="14"/>
      <c r="C1116" s="32"/>
      <c r="D1116" s="33"/>
    </row>
    <row r="1117" spans="2:4">
      <c r="B1117" s="14"/>
      <c r="C1117" s="32"/>
      <c r="D1117" s="33"/>
    </row>
    <row r="1118" spans="2:4">
      <c r="B1118" s="14"/>
      <c r="C1118" s="32"/>
      <c r="D1118" s="33"/>
    </row>
    <row r="1119" spans="2:4">
      <c r="B1119" s="14"/>
      <c r="C1119" s="32"/>
      <c r="D1119" s="33"/>
    </row>
    <row r="1120" spans="2:4">
      <c r="B1120" s="14"/>
      <c r="C1120" s="32"/>
      <c r="D1120" s="33"/>
    </row>
    <row r="1121" spans="2:4">
      <c r="B1121" s="14"/>
      <c r="C1121" s="32"/>
      <c r="D1121" s="33"/>
    </row>
    <row r="1122" spans="2:4">
      <c r="B1122" s="14"/>
      <c r="C1122" s="32"/>
      <c r="D1122" s="33"/>
    </row>
    <row r="1123" spans="2:4">
      <c r="B1123" s="14"/>
      <c r="C1123" s="32"/>
      <c r="D1123" s="33"/>
    </row>
    <row r="1124" spans="2:4">
      <c r="B1124" s="14"/>
      <c r="C1124" s="32"/>
      <c r="D1124" s="33"/>
    </row>
    <row r="1125" spans="2:4">
      <c r="B1125" s="14"/>
      <c r="C1125" s="32"/>
      <c r="D1125" s="33"/>
    </row>
    <row r="1126" spans="2:4">
      <c r="B1126" s="14"/>
      <c r="C1126" s="32"/>
      <c r="D1126" s="33"/>
    </row>
    <row r="1127" spans="2:4">
      <c r="B1127" s="14"/>
      <c r="C1127" s="32"/>
      <c r="D1127" s="33"/>
    </row>
    <row r="1128" spans="2:4">
      <c r="B1128" s="14"/>
      <c r="C1128" s="32"/>
      <c r="D1128" s="33"/>
    </row>
    <row r="1129" spans="2:4">
      <c r="B1129" s="14"/>
      <c r="C1129" s="32"/>
      <c r="D1129" s="33"/>
    </row>
    <row r="1130" spans="2:4">
      <c r="B1130" s="14"/>
      <c r="C1130" s="32"/>
      <c r="D1130" s="33"/>
    </row>
    <row r="1131" spans="2:4">
      <c r="B1131" s="14"/>
      <c r="C1131" s="32"/>
      <c r="D1131" s="33"/>
    </row>
    <row r="1132" spans="2:4">
      <c r="B1132" s="14"/>
      <c r="C1132" s="32"/>
      <c r="D1132" s="33"/>
    </row>
    <row r="1133" spans="2:4">
      <c r="B1133" s="14"/>
      <c r="C1133" s="32"/>
      <c r="D1133" s="33"/>
    </row>
    <row r="1134" spans="2:4">
      <c r="B1134" s="14"/>
      <c r="C1134" s="32"/>
      <c r="D1134" s="33"/>
    </row>
    <row r="1135" spans="2:4">
      <c r="B1135" s="14"/>
      <c r="C1135" s="32"/>
      <c r="D1135" s="33"/>
    </row>
    <row r="1136" spans="2:4">
      <c r="B1136" s="14"/>
      <c r="C1136" s="32"/>
      <c r="D1136" s="33"/>
    </row>
    <row r="1137" spans="2:4">
      <c r="B1137" s="14"/>
      <c r="C1137" s="32"/>
      <c r="D1137" s="33"/>
    </row>
    <row r="1138" spans="2:4">
      <c r="B1138" s="14"/>
      <c r="C1138" s="32"/>
      <c r="D1138" s="33"/>
    </row>
    <row r="1139" spans="2:4">
      <c r="B1139" s="14"/>
      <c r="C1139" s="32"/>
      <c r="D1139" s="33"/>
    </row>
    <row r="1140" spans="2:4">
      <c r="B1140" s="14"/>
      <c r="C1140" s="32"/>
      <c r="D1140" s="33"/>
    </row>
    <row r="1141" spans="2:4">
      <c r="B1141" s="14"/>
      <c r="C1141" s="32"/>
      <c r="D1141" s="33"/>
    </row>
    <row r="1142" spans="2:4">
      <c r="B1142" s="14"/>
      <c r="C1142" s="32"/>
      <c r="D1142" s="33"/>
    </row>
    <row r="1143" spans="2:4">
      <c r="B1143" s="14"/>
      <c r="C1143" s="32"/>
      <c r="D1143" s="33"/>
    </row>
    <row r="1144" spans="2:4">
      <c r="B1144" s="14"/>
      <c r="C1144" s="32"/>
      <c r="D1144" s="33"/>
    </row>
    <row r="1145" spans="2:4">
      <c r="B1145" s="14"/>
      <c r="C1145" s="32"/>
      <c r="D1145" s="33"/>
    </row>
    <row r="1146" spans="2:4">
      <c r="B1146" s="14"/>
      <c r="C1146" s="32"/>
      <c r="D1146" s="33"/>
    </row>
    <row r="1147" spans="2:4">
      <c r="B1147" s="14"/>
      <c r="C1147" s="32"/>
      <c r="D1147" s="33"/>
    </row>
    <row r="1148" spans="2:4">
      <c r="B1148" s="14"/>
      <c r="C1148" s="32"/>
      <c r="D1148" s="33"/>
    </row>
    <row r="1149" spans="2:4">
      <c r="B1149" s="14"/>
      <c r="C1149" s="32"/>
      <c r="D1149" s="33"/>
    </row>
    <row r="1150" spans="2:4">
      <c r="B1150" s="14"/>
      <c r="C1150" s="32"/>
      <c r="D1150" s="33"/>
    </row>
    <row r="1151" spans="2:4">
      <c r="B1151" s="14"/>
      <c r="C1151" s="32"/>
      <c r="D1151" s="33"/>
    </row>
    <row r="1152" spans="2:4">
      <c r="B1152" s="14"/>
      <c r="C1152" s="32"/>
      <c r="D1152" s="33"/>
    </row>
    <row r="1153" spans="2:4">
      <c r="B1153" s="14"/>
      <c r="C1153" s="32"/>
      <c r="D1153" s="33"/>
    </row>
    <row r="1154" spans="2:4">
      <c r="B1154" s="14"/>
      <c r="C1154" s="32"/>
      <c r="D1154" s="33"/>
    </row>
    <row r="1155" spans="2:4">
      <c r="B1155" s="14"/>
      <c r="C1155" s="32"/>
      <c r="D1155" s="33"/>
    </row>
    <row r="1156" spans="2:4">
      <c r="B1156" s="14"/>
      <c r="C1156" s="32"/>
      <c r="D1156" s="33"/>
    </row>
    <row r="1157" spans="2:4">
      <c r="B1157" s="14"/>
      <c r="C1157" s="32"/>
      <c r="D1157" s="33"/>
    </row>
    <row r="1158" spans="2:4">
      <c r="B1158" s="14"/>
      <c r="C1158" s="32"/>
      <c r="D1158" s="33"/>
    </row>
    <row r="1159" spans="2:4">
      <c r="B1159" s="14"/>
      <c r="C1159" s="32"/>
      <c r="D1159" s="33"/>
    </row>
    <row r="1160" spans="2:4">
      <c r="B1160" s="14"/>
      <c r="C1160" s="32"/>
      <c r="D1160" s="33"/>
    </row>
    <row r="1161" spans="2:4">
      <c r="B1161" s="14"/>
      <c r="C1161" s="32"/>
      <c r="D1161" s="33"/>
    </row>
    <row r="1162" spans="2:4">
      <c r="B1162" s="14"/>
      <c r="C1162" s="32"/>
      <c r="D1162" s="33"/>
    </row>
    <row r="1163" spans="2:4">
      <c r="B1163" s="14"/>
      <c r="C1163" s="32"/>
      <c r="D1163" s="33"/>
    </row>
    <row r="1164" spans="2:4">
      <c r="B1164" s="14"/>
      <c r="C1164" s="32"/>
      <c r="D1164" s="33"/>
    </row>
    <row r="1165" spans="2:4">
      <c r="B1165" s="14"/>
      <c r="C1165" s="32"/>
      <c r="D1165" s="33"/>
    </row>
    <row r="1166" spans="2:4">
      <c r="B1166" s="14"/>
      <c r="C1166" s="32"/>
      <c r="D1166" s="33"/>
    </row>
    <row r="1167" spans="2:4">
      <c r="B1167" s="14"/>
      <c r="C1167" s="32"/>
      <c r="D1167" s="33"/>
    </row>
    <row r="1168" spans="2:4">
      <c r="B1168" s="14"/>
      <c r="C1168" s="32"/>
      <c r="D1168" s="33"/>
    </row>
    <row r="1169" spans="2:4">
      <c r="B1169" s="14"/>
      <c r="C1169" s="32"/>
      <c r="D1169" s="33"/>
    </row>
    <row r="1170" spans="2:4">
      <c r="B1170" s="14"/>
      <c r="C1170" s="32"/>
      <c r="D1170" s="33"/>
    </row>
    <row r="1171" spans="2:4">
      <c r="B1171" s="14"/>
      <c r="C1171" s="32"/>
      <c r="D1171" s="33"/>
    </row>
    <row r="1172" spans="2:4">
      <c r="B1172" s="14"/>
      <c r="C1172" s="32"/>
      <c r="D1172" s="33"/>
    </row>
    <row r="1173" spans="2:4">
      <c r="B1173" s="14"/>
      <c r="C1173" s="32"/>
      <c r="D1173" s="33"/>
    </row>
    <row r="1174" spans="2:4">
      <c r="B1174" s="14"/>
      <c r="C1174" s="32"/>
      <c r="D1174" s="33"/>
    </row>
    <row r="1175" spans="2:4">
      <c r="B1175" s="14"/>
      <c r="C1175" s="32"/>
      <c r="D1175" s="33"/>
    </row>
    <row r="1176" spans="2:4">
      <c r="B1176" s="14"/>
      <c r="C1176" s="32"/>
      <c r="D1176" s="33"/>
    </row>
    <row r="1177" spans="2:4">
      <c r="B1177" s="14"/>
      <c r="C1177" s="32"/>
      <c r="D1177" s="33"/>
    </row>
    <row r="1178" spans="2:4">
      <c r="B1178" s="14"/>
      <c r="C1178" s="32"/>
      <c r="D1178" s="33"/>
    </row>
    <row r="1179" spans="2:4">
      <c r="B1179" s="14"/>
      <c r="C1179" s="32"/>
      <c r="D1179" s="33"/>
    </row>
    <row r="1180" spans="2:4">
      <c r="B1180" s="14"/>
      <c r="C1180" s="32"/>
      <c r="D1180" s="33"/>
    </row>
    <row r="1181" spans="2:4">
      <c r="B1181" s="14"/>
      <c r="C1181" s="32"/>
      <c r="D1181" s="33"/>
    </row>
    <row r="1182" spans="2:4">
      <c r="B1182" s="14"/>
      <c r="C1182" s="32"/>
      <c r="D1182" s="33"/>
    </row>
    <row r="1183" spans="2:4">
      <c r="B1183" s="14"/>
      <c r="C1183" s="32"/>
      <c r="D1183" s="33"/>
    </row>
    <row r="1184" spans="2:4">
      <c r="B1184" s="14"/>
      <c r="C1184" s="32"/>
      <c r="D1184" s="33"/>
    </row>
    <row r="1185" spans="2:4">
      <c r="B1185" s="14"/>
      <c r="C1185" s="32"/>
      <c r="D1185" s="33"/>
    </row>
    <row r="1186" spans="2:4">
      <c r="B1186" s="14"/>
      <c r="C1186" s="32"/>
      <c r="D1186" s="33"/>
    </row>
    <row r="1187" spans="2:4">
      <c r="B1187" s="14"/>
      <c r="C1187" s="32"/>
      <c r="D1187" s="33"/>
    </row>
    <row r="1188" spans="2:4">
      <c r="B1188" s="14"/>
      <c r="C1188" s="32"/>
      <c r="D1188" s="33"/>
    </row>
    <row r="1189" spans="2:4">
      <c r="B1189" s="14"/>
      <c r="C1189" s="32"/>
      <c r="D1189" s="33"/>
    </row>
    <row r="1190" spans="2:4">
      <c r="B1190" s="14"/>
      <c r="C1190" s="32"/>
      <c r="D1190" s="33"/>
    </row>
    <row r="1191" spans="2:4">
      <c r="B1191" s="14"/>
      <c r="C1191" s="32"/>
      <c r="D1191" s="33"/>
    </row>
    <row r="1192" spans="2:4">
      <c r="B1192" s="14"/>
      <c r="C1192" s="32"/>
      <c r="D1192" s="33"/>
    </row>
    <row r="1193" spans="2:4">
      <c r="B1193" s="14"/>
      <c r="C1193" s="32"/>
      <c r="D1193" s="33"/>
    </row>
    <row r="1194" spans="2:4">
      <c r="B1194" s="14"/>
      <c r="C1194" s="32"/>
      <c r="D1194" s="33"/>
    </row>
    <row r="1195" spans="2:4">
      <c r="B1195" s="14"/>
      <c r="C1195" s="32"/>
      <c r="D1195" s="33"/>
    </row>
    <row r="1196" spans="2:4">
      <c r="B1196" s="14"/>
      <c r="C1196" s="32"/>
      <c r="D1196" s="33"/>
    </row>
    <row r="1197" spans="2:4">
      <c r="B1197" s="14"/>
      <c r="C1197" s="32"/>
      <c r="D1197" s="33"/>
    </row>
    <row r="1198" spans="2:4">
      <c r="B1198" s="14"/>
      <c r="C1198" s="32"/>
      <c r="D1198" s="33"/>
    </row>
    <row r="1199" spans="2:4">
      <c r="B1199" s="14"/>
      <c r="C1199" s="32"/>
      <c r="D1199" s="33"/>
    </row>
    <row r="1200" spans="2:4">
      <c r="B1200" s="14"/>
      <c r="C1200" s="32"/>
      <c r="D1200" s="33"/>
    </row>
    <row r="1201" spans="2:4">
      <c r="B1201" s="14"/>
      <c r="C1201" s="32"/>
      <c r="D1201" s="33"/>
    </row>
    <row r="1202" spans="2:4">
      <c r="B1202" s="14"/>
      <c r="C1202" s="32"/>
      <c r="D1202" s="33"/>
    </row>
    <row r="1203" spans="2:4">
      <c r="B1203" s="14"/>
      <c r="C1203" s="32"/>
      <c r="D1203" s="33"/>
    </row>
    <row r="1204" spans="2:4">
      <c r="B1204" s="14"/>
      <c r="C1204" s="32"/>
      <c r="D1204" s="33"/>
    </row>
    <row r="1205" spans="2:4">
      <c r="B1205" s="14"/>
      <c r="C1205" s="32"/>
      <c r="D1205" s="33"/>
    </row>
    <row r="1206" spans="2:4">
      <c r="B1206" s="14"/>
      <c r="C1206" s="32"/>
      <c r="D1206" s="33"/>
    </row>
    <row r="1207" spans="2:4">
      <c r="B1207" s="14"/>
      <c r="C1207" s="32"/>
      <c r="D1207" s="33"/>
    </row>
    <row r="1208" spans="2:4">
      <c r="B1208" s="14"/>
      <c r="C1208" s="32"/>
      <c r="D1208" s="33"/>
    </row>
    <row r="1209" spans="2:4">
      <c r="B1209" s="14"/>
      <c r="C1209" s="32"/>
      <c r="D1209" s="33"/>
    </row>
    <row r="1210" spans="2:4">
      <c r="B1210" s="14"/>
      <c r="C1210" s="32"/>
      <c r="D1210" s="33"/>
    </row>
    <row r="1211" spans="2:4">
      <c r="B1211" s="14"/>
      <c r="C1211" s="32"/>
      <c r="D1211" s="33"/>
    </row>
    <row r="1212" spans="2:4">
      <c r="B1212" s="14"/>
      <c r="C1212" s="32"/>
      <c r="D1212" s="33"/>
    </row>
    <row r="1213" spans="2:4">
      <c r="B1213" s="14"/>
      <c r="C1213" s="32"/>
      <c r="D1213" s="33"/>
    </row>
    <row r="1214" spans="2:4">
      <c r="B1214" s="14"/>
      <c r="C1214" s="32"/>
      <c r="D1214" s="33"/>
    </row>
    <row r="1215" spans="2:4">
      <c r="B1215" s="14"/>
      <c r="C1215" s="32"/>
      <c r="D1215" s="33"/>
    </row>
    <row r="1216" spans="2:4">
      <c r="B1216" s="14"/>
      <c r="C1216" s="32"/>
      <c r="D1216" s="33"/>
    </row>
    <row r="1217" spans="2:4">
      <c r="B1217" s="14"/>
      <c r="C1217" s="32"/>
      <c r="D1217" s="33"/>
    </row>
    <row r="1218" spans="2:4">
      <c r="B1218" s="14"/>
      <c r="C1218" s="32"/>
      <c r="D1218" s="33"/>
    </row>
    <row r="1219" spans="2:4">
      <c r="B1219" s="14"/>
      <c r="C1219" s="32"/>
      <c r="D1219" s="33"/>
    </row>
    <row r="1220" spans="2:4">
      <c r="B1220" s="14"/>
      <c r="C1220" s="32"/>
      <c r="D1220" s="33"/>
    </row>
    <row r="1221" spans="2:4">
      <c r="B1221" s="14"/>
      <c r="C1221" s="32"/>
      <c r="D1221" s="33"/>
    </row>
    <row r="1222" spans="2:4">
      <c r="B1222" s="14"/>
      <c r="C1222" s="32"/>
      <c r="D1222" s="33"/>
    </row>
    <row r="1223" spans="2:4">
      <c r="B1223" s="14"/>
      <c r="C1223" s="32"/>
      <c r="D1223" s="33"/>
    </row>
    <row r="1224" spans="2:4">
      <c r="B1224" s="14"/>
      <c r="C1224" s="32"/>
      <c r="D1224" s="33"/>
    </row>
    <row r="1225" spans="2:4">
      <c r="B1225" s="14"/>
      <c r="C1225" s="32"/>
      <c r="D1225" s="33"/>
    </row>
    <row r="1226" spans="2:4">
      <c r="B1226" s="14"/>
      <c r="C1226" s="32"/>
      <c r="D1226" s="33"/>
    </row>
    <row r="1227" spans="2:4">
      <c r="B1227" s="14"/>
      <c r="C1227" s="32"/>
      <c r="D1227" s="33"/>
    </row>
    <row r="1228" spans="2:4">
      <c r="B1228" s="14"/>
      <c r="C1228" s="32"/>
      <c r="D1228" s="33"/>
    </row>
    <row r="1229" spans="2:4">
      <c r="B1229" s="14"/>
      <c r="C1229" s="32"/>
      <c r="D1229" s="33"/>
    </row>
    <row r="1230" spans="2:4">
      <c r="B1230" s="14"/>
      <c r="C1230" s="32"/>
      <c r="D1230" s="33"/>
    </row>
    <row r="1231" spans="2:4">
      <c r="B1231" s="14"/>
      <c r="C1231" s="32"/>
      <c r="D1231" s="33"/>
    </row>
    <row r="1232" spans="2:4">
      <c r="B1232" s="14"/>
      <c r="C1232" s="32"/>
      <c r="D1232" s="33"/>
    </row>
    <row r="1233" spans="2:4">
      <c r="B1233" s="14"/>
      <c r="C1233" s="32"/>
      <c r="D1233" s="33"/>
    </row>
    <row r="1234" spans="2:4">
      <c r="B1234" s="14"/>
      <c r="C1234" s="32"/>
      <c r="D1234" s="33"/>
    </row>
    <row r="1235" spans="2:4">
      <c r="B1235" s="14"/>
      <c r="C1235" s="32"/>
      <c r="D1235" s="33"/>
    </row>
    <row r="1236" spans="2:4">
      <c r="B1236" s="14"/>
      <c r="C1236" s="32"/>
      <c r="D1236" s="33"/>
    </row>
    <row r="1237" spans="2:4">
      <c r="B1237" s="14"/>
      <c r="C1237" s="32"/>
      <c r="D1237" s="33"/>
    </row>
    <row r="1238" spans="2:4">
      <c r="B1238" s="14"/>
      <c r="C1238" s="32"/>
      <c r="D1238" s="33"/>
    </row>
    <row r="1239" spans="2:4">
      <c r="B1239" s="14"/>
      <c r="C1239" s="32"/>
      <c r="D1239" s="33"/>
    </row>
    <row r="1240" spans="2:4">
      <c r="B1240" s="14"/>
      <c r="C1240" s="32"/>
      <c r="D1240" s="33"/>
    </row>
    <row r="1241" spans="2:4">
      <c r="B1241" s="14"/>
      <c r="C1241" s="32"/>
      <c r="D1241" s="33"/>
    </row>
    <row r="1242" spans="2:4">
      <c r="B1242" s="14"/>
      <c r="C1242" s="32"/>
      <c r="D1242" s="33"/>
    </row>
    <row r="1243" spans="2:4">
      <c r="B1243" s="14"/>
      <c r="C1243" s="32"/>
      <c r="D1243" s="33"/>
    </row>
    <row r="1244" spans="2:4">
      <c r="B1244" s="14"/>
      <c r="C1244" s="32"/>
      <c r="D1244" s="33"/>
    </row>
    <row r="1245" spans="2:4">
      <c r="B1245" s="14"/>
      <c r="C1245" s="32"/>
      <c r="D1245" s="33"/>
    </row>
    <row r="1246" spans="2:4">
      <c r="B1246" s="14"/>
      <c r="C1246" s="32"/>
      <c r="D1246" s="33"/>
    </row>
    <row r="1247" spans="2:4">
      <c r="B1247" s="14"/>
      <c r="C1247" s="32"/>
      <c r="D1247" s="33"/>
    </row>
    <row r="1248" spans="2:4">
      <c r="B1248" s="14"/>
      <c r="C1248" s="32"/>
      <c r="D1248" s="33"/>
    </row>
    <row r="1249" spans="2:4">
      <c r="B1249" s="14"/>
      <c r="C1249" s="32"/>
      <c r="D1249" s="33"/>
    </row>
    <row r="1250" spans="2:4">
      <c r="B1250" s="14"/>
      <c r="C1250" s="32"/>
      <c r="D1250" s="33"/>
    </row>
    <row r="1251" spans="2:4">
      <c r="B1251" s="14"/>
      <c r="C1251" s="32"/>
      <c r="D1251" s="33"/>
    </row>
    <row r="1252" spans="2:4">
      <c r="B1252" s="14"/>
      <c r="C1252" s="32"/>
      <c r="D1252" s="33"/>
    </row>
    <row r="1253" spans="2:4">
      <c r="B1253" s="14"/>
      <c r="C1253" s="32"/>
      <c r="D1253" s="33"/>
    </row>
    <row r="1254" spans="2:4">
      <c r="B1254" s="14"/>
      <c r="C1254" s="32"/>
      <c r="D1254" s="33"/>
    </row>
    <row r="1255" spans="2:4">
      <c r="B1255" s="14"/>
      <c r="C1255" s="32"/>
      <c r="D1255" s="33"/>
    </row>
    <row r="1256" spans="2:4">
      <c r="B1256" s="14"/>
      <c r="C1256" s="32"/>
      <c r="D1256" s="33"/>
    </row>
    <row r="1257" spans="2:4">
      <c r="B1257" s="14"/>
      <c r="C1257" s="32"/>
      <c r="D1257" s="33"/>
    </row>
    <row r="1258" spans="2:4">
      <c r="B1258" s="14"/>
      <c r="C1258" s="32"/>
      <c r="D1258" s="33"/>
    </row>
    <row r="1259" spans="2:4">
      <c r="B1259" s="14"/>
      <c r="C1259" s="32"/>
      <c r="D1259" s="33"/>
    </row>
    <row r="1260" spans="2:4">
      <c r="B1260" s="14"/>
      <c r="C1260" s="32"/>
      <c r="D1260" s="33"/>
    </row>
    <row r="1261" spans="2:4">
      <c r="B1261" s="14"/>
      <c r="C1261" s="32"/>
      <c r="D1261" s="33"/>
    </row>
    <row r="1262" spans="2:4">
      <c r="B1262" s="14"/>
      <c r="C1262" s="32"/>
      <c r="D1262" s="33"/>
    </row>
    <row r="1263" spans="2:4">
      <c r="B1263" s="14"/>
      <c r="C1263" s="32"/>
      <c r="D1263" s="33"/>
    </row>
    <row r="1264" spans="2:4">
      <c r="B1264" s="14"/>
      <c r="C1264" s="32"/>
      <c r="D1264" s="33"/>
    </row>
    <row r="1265" spans="2:4">
      <c r="B1265" s="14"/>
      <c r="C1265" s="32"/>
      <c r="D1265" s="33"/>
    </row>
    <row r="1266" spans="2:4">
      <c r="B1266" s="14"/>
      <c r="C1266" s="32"/>
      <c r="D1266" s="33"/>
    </row>
    <row r="1267" spans="2:4">
      <c r="B1267" s="14"/>
      <c r="C1267" s="32"/>
      <c r="D1267" s="33"/>
    </row>
    <row r="1268" spans="2:4">
      <c r="B1268" s="14"/>
      <c r="C1268" s="32"/>
      <c r="D1268" s="33"/>
    </row>
    <row r="1269" spans="2:4">
      <c r="B1269" s="14"/>
      <c r="C1269" s="32"/>
      <c r="D1269" s="33"/>
    </row>
    <row r="1270" spans="2:4">
      <c r="B1270" s="14"/>
      <c r="C1270" s="32"/>
      <c r="D1270" s="33"/>
    </row>
    <row r="1271" spans="2:4">
      <c r="B1271" s="14"/>
      <c r="C1271" s="32"/>
      <c r="D1271" s="33"/>
    </row>
    <row r="1272" spans="2:4">
      <c r="B1272" s="14"/>
      <c r="C1272" s="32"/>
      <c r="D1272" s="33"/>
    </row>
    <row r="1273" spans="2:4">
      <c r="B1273" s="14"/>
      <c r="C1273" s="32"/>
      <c r="D1273" s="33"/>
    </row>
    <row r="1274" spans="2:4">
      <c r="B1274" s="14"/>
      <c r="C1274" s="32"/>
      <c r="D1274" s="33"/>
    </row>
    <row r="1275" spans="2:4">
      <c r="B1275" s="14"/>
      <c r="C1275" s="32"/>
      <c r="D1275" s="33"/>
    </row>
    <row r="1276" spans="2:4">
      <c r="B1276" s="14"/>
      <c r="C1276" s="32"/>
      <c r="D1276" s="33"/>
    </row>
    <row r="1277" spans="2:4">
      <c r="B1277" s="14"/>
      <c r="C1277" s="32"/>
      <c r="D1277" s="33"/>
    </row>
    <row r="1278" spans="2:4">
      <c r="B1278" s="14"/>
      <c r="C1278" s="32"/>
      <c r="D1278" s="33"/>
    </row>
    <row r="1279" spans="2:4">
      <c r="B1279" s="14"/>
      <c r="C1279" s="32"/>
      <c r="D1279" s="33"/>
    </row>
    <row r="1280" spans="2:4">
      <c r="B1280" s="14"/>
      <c r="C1280" s="32"/>
      <c r="D1280" s="33"/>
    </row>
    <row r="1281" spans="2:4">
      <c r="B1281" s="14"/>
      <c r="C1281" s="32"/>
      <c r="D1281" s="33"/>
    </row>
    <row r="1282" spans="2:4">
      <c r="B1282" s="14"/>
      <c r="C1282" s="32"/>
      <c r="D1282" s="33"/>
    </row>
    <row r="1283" spans="2:4">
      <c r="B1283" s="14"/>
      <c r="C1283" s="32"/>
      <c r="D1283" s="33"/>
    </row>
    <row r="1284" spans="2:4">
      <c r="B1284" s="14"/>
      <c r="C1284" s="32"/>
      <c r="D1284" s="33"/>
    </row>
    <row r="1285" spans="2:4">
      <c r="B1285" s="14"/>
      <c r="C1285" s="32"/>
      <c r="D1285" s="33"/>
    </row>
    <row r="1286" spans="2:4">
      <c r="B1286" s="14"/>
      <c r="C1286" s="32"/>
      <c r="D1286" s="33"/>
    </row>
    <row r="1287" spans="2:4">
      <c r="B1287" s="14"/>
      <c r="C1287" s="32"/>
      <c r="D1287" s="33"/>
    </row>
    <row r="1288" spans="2:4">
      <c r="B1288" s="14"/>
      <c r="C1288" s="32"/>
      <c r="D1288" s="33"/>
    </row>
    <row r="1289" spans="2:4">
      <c r="B1289" s="14"/>
      <c r="C1289" s="32"/>
      <c r="D1289" s="33"/>
    </row>
    <row r="1290" spans="2:4">
      <c r="B1290" s="14"/>
      <c r="C1290" s="32"/>
      <c r="D1290" s="33"/>
    </row>
    <row r="1291" spans="2:4">
      <c r="B1291" s="14"/>
      <c r="C1291" s="32"/>
      <c r="D1291" s="33"/>
    </row>
    <row r="1292" spans="2:4">
      <c r="B1292" s="14"/>
      <c r="C1292" s="32"/>
      <c r="D1292" s="33"/>
    </row>
    <row r="1293" spans="2:4">
      <c r="B1293" s="14"/>
      <c r="C1293" s="32"/>
      <c r="D1293" s="33"/>
    </row>
    <row r="1294" spans="2:4">
      <c r="B1294" s="14"/>
      <c r="C1294" s="32"/>
      <c r="D1294" s="33"/>
    </row>
    <row r="1295" spans="2:4">
      <c r="B1295" s="14"/>
      <c r="C1295" s="32"/>
      <c r="D1295" s="33"/>
    </row>
    <row r="1296" spans="2:4">
      <c r="B1296" s="14"/>
      <c r="C1296" s="32"/>
      <c r="D1296" s="33"/>
    </row>
    <row r="1297" spans="2:4">
      <c r="B1297" s="14"/>
      <c r="C1297" s="32"/>
      <c r="D1297" s="33"/>
    </row>
    <row r="1298" spans="2:4">
      <c r="B1298" s="14"/>
      <c r="C1298" s="32"/>
      <c r="D1298" s="33"/>
    </row>
    <row r="1299" spans="2:4">
      <c r="B1299" s="14"/>
      <c r="C1299" s="32"/>
      <c r="D1299" s="33"/>
    </row>
    <row r="1300" spans="2:4">
      <c r="B1300" s="14"/>
      <c r="C1300" s="32"/>
      <c r="D1300" s="33"/>
    </row>
    <row r="1301" spans="2:4">
      <c r="B1301" s="14"/>
      <c r="C1301" s="32"/>
      <c r="D1301" s="33"/>
    </row>
    <row r="1302" spans="2:4">
      <c r="B1302" s="14"/>
      <c r="C1302" s="32"/>
      <c r="D1302" s="33"/>
    </row>
    <row r="1303" spans="2:4">
      <c r="B1303" s="14"/>
      <c r="C1303" s="32"/>
      <c r="D1303" s="33"/>
    </row>
    <row r="1304" spans="2:4">
      <c r="B1304" s="14"/>
      <c r="C1304" s="32"/>
      <c r="D1304" s="33"/>
    </row>
    <row r="1305" spans="2:4">
      <c r="B1305" s="14"/>
      <c r="C1305" s="32"/>
      <c r="D1305" s="33"/>
    </row>
    <row r="1306" spans="2:4">
      <c r="B1306" s="14"/>
      <c r="C1306" s="32"/>
      <c r="D1306" s="33"/>
    </row>
    <row r="1307" spans="2:4">
      <c r="B1307" s="14"/>
      <c r="C1307" s="32"/>
      <c r="D1307" s="33"/>
    </row>
    <row r="1308" spans="2:4">
      <c r="B1308" s="14"/>
      <c r="C1308" s="32"/>
      <c r="D1308" s="33"/>
    </row>
    <row r="1309" spans="2:4">
      <c r="B1309" s="14"/>
      <c r="C1309" s="32"/>
      <c r="D1309" s="33"/>
    </row>
    <row r="1310" spans="2:4">
      <c r="B1310" s="14"/>
      <c r="C1310" s="32"/>
      <c r="D1310" s="33"/>
    </row>
    <row r="1311" spans="2:4">
      <c r="B1311" s="14"/>
      <c r="C1311" s="32"/>
      <c r="D1311" s="33"/>
    </row>
    <row r="1312" spans="2:4">
      <c r="B1312" s="14"/>
      <c r="C1312" s="32"/>
      <c r="D1312" s="33"/>
    </row>
    <row r="1313" spans="2:4">
      <c r="B1313" s="14"/>
      <c r="C1313" s="32"/>
      <c r="D1313" s="33"/>
    </row>
    <row r="1314" spans="2:4">
      <c r="B1314" s="14"/>
      <c r="C1314" s="32"/>
      <c r="D1314" s="33"/>
    </row>
    <row r="1315" spans="2:4">
      <c r="B1315" s="14"/>
      <c r="C1315" s="32"/>
      <c r="D1315" s="33"/>
    </row>
    <row r="1316" spans="2:4">
      <c r="B1316" s="14"/>
      <c r="C1316" s="32"/>
      <c r="D1316" s="33"/>
    </row>
    <row r="1317" spans="2:4">
      <c r="B1317" s="14"/>
      <c r="C1317" s="32"/>
      <c r="D1317" s="33"/>
    </row>
    <row r="1318" spans="2:4">
      <c r="B1318" s="14"/>
      <c r="C1318" s="32"/>
      <c r="D1318" s="33"/>
    </row>
    <row r="1319" spans="2:4">
      <c r="B1319" s="14"/>
      <c r="C1319" s="32"/>
      <c r="D1319" s="33"/>
    </row>
    <row r="1320" spans="2:4">
      <c r="B1320" s="14"/>
      <c r="C1320" s="32"/>
      <c r="D1320" s="33"/>
    </row>
    <row r="1321" spans="2:4">
      <c r="B1321" s="14"/>
      <c r="C1321" s="32"/>
      <c r="D1321" s="33"/>
    </row>
    <row r="1322" spans="2:4">
      <c r="B1322" s="14"/>
      <c r="C1322" s="32"/>
      <c r="D1322" s="33"/>
    </row>
    <row r="1323" spans="2:4">
      <c r="B1323" s="14"/>
      <c r="C1323" s="32"/>
      <c r="D1323" s="33"/>
    </row>
    <row r="1324" spans="2:4">
      <c r="B1324" s="14"/>
      <c r="C1324" s="32"/>
      <c r="D1324" s="33"/>
    </row>
    <row r="1325" spans="2:4">
      <c r="B1325" s="14"/>
      <c r="C1325" s="32"/>
      <c r="D1325" s="33"/>
    </row>
    <row r="1326" spans="2:4">
      <c r="B1326" s="14"/>
      <c r="C1326" s="32"/>
      <c r="D1326" s="33"/>
    </row>
    <row r="1327" spans="2:4">
      <c r="B1327" s="14"/>
      <c r="C1327" s="32"/>
      <c r="D1327" s="33"/>
    </row>
    <row r="1328" spans="2:4">
      <c r="B1328" s="14"/>
      <c r="C1328" s="32"/>
      <c r="D1328" s="33"/>
    </row>
    <row r="1329" spans="2:4">
      <c r="B1329" s="14"/>
      <c r="C1329" s="32"/>
      <c r="D1329" s="33"/>
    </row>
    <row r="1330" spans="2:4">
      <c r="B1330" s="14"/>
      <c r="C1330" s="32"/>
      <c r="D1330" s="33"/>
    </row>
    <row r="1331" spans="2:4">
      <c r="B1331" s="14"/>
      <c r="C1331" s="32"/>
      <c r="D1331" s="33"/>
    </row>
    <row r="1332" spans="2:4">
      <c r="B1332" s="14"/>
      <c r="C1332" s="32"/>
      <c r="D1332" s="33"/>
    </row>
    <row r="1333" spans="2:4">
      <c r="B1333" s="14"/>
      <c r="C1333" s="32"/>
      <c r="D1333" s="33"/>
    </row>
    <row r="1334" spans="2:4">
      <c r="B1334" s="14"/>
      <c r="C1334" s="32"/>
      <c r="D1334" s="33"/>
    </row>
    <row r="1335" spans="2:4">
      <c r="B1335" s="14"/>
      <c r="C1335" s="32"/>
      <c r="D1335" s="33"/>
    </row>
    <row r="1336" spans="2:4">
      <c r="B1336" s="14"/>
      <c r="C1336" s="32"/>
      <c r="D1336" s="33"/>
    </row>
    <row r="1337" spans="2:4">
      <c r="B1337" s="14"/>
      <c r="C1337" s="32"/>
      <c r="D1337" s="33"/>
    </row>
    <row r="1338" spans="2:4">
      <c r="B1338" s="14"/>
      <c r="C1338" s="32"/>
      <c r="D1338" s="33"/>
    </row>
    <row r="1339" spans="2:4">
      <c r="B1339" s="14"/>
      <c r="C1339" s="32"/>
      <c r="D1339" s="33"/>
    </row>
    <row r="1340" spans="2:4">
      <c r="B1340" s="14"/>
      <c r="C1340" s="32"/>
      <c r="D1340" s="33"/>
    </row>
    <row r="1341" spans="2:4">
      <c r="B1341" s="14"/>
      <c r="C1341" s="32"/>
      <c r="D1341" s="33"/>
    </row>
    <row r="1342" spans="2:4">
      <c r="B1342" s="14"/>
      <c r="C1342" s="32"/>
      <c r="D1342" s="33"/>
    </row>
    <row r="1343" spans="2:4">
      <c r="B1343" s="14"/>
      <c r="C1343" s="32"/>
      <c r="D1343" s="33"/>
    </row>
    <row r="1344" spans="2:4">
      <c r="B1344" s="14"/>
      <c r="C1344" s="32"/>
      <c r="D1344" s="33"/>
    </row>
    <row r="1345" spans="2:4">
      <c r="B1345" s="14"/>
      <c r="C1345" s="32"/>
      <c r="D1345" s="33"/>
    </row>
    <row r="1346" spans="2:4">
      <c r="B1346" s="14"/>
      <c r="C1346" s="32"/>
      <c r="D1346" s="33"/>
    </row>
    <row r="1347" spans="2:4">
      <c r="B1347" s="14"/>
      <c r="C1347" s="32"/>
      <c r="D1347" s="33"/>
    </row>
    <row r="1348" spans="2:4">
      <c r="B1348" s="14"/>
      <c r="C1348" s="32"/>
      <c r="D1348" s="33"/>
    </row>
    <row r="1349" spans="2:4">
      <c r="B1349" s="14"/>
      <c r="C1349" s="32"/>
      <c r="D1349" s="33"/>
    </row>
    <row r="1350" spans="2:4">
      <c r="B1350" s="14"/>
      <c r="C1350" s="32"/>
      <c r="D1350" s="33"/>
    </row>
    <row r="1351" spans="2:4">
      <c r="B1351" s="14"/>
      <c r="C1351" s="32"/>
      <c r="D1351" s="33"/>
    </row>
    <row r="1352" spans="2:4">
      <c r="B1352" s="14"/>
      <c r="C1352" s="32"/>
      <c r="D1352" s="33"/>
    </row>
    <row r="1353" spans="2:4">
      <c r="B1353" s="14"/>
      <c r="C1353" s="32"/>
      <c r="D1353" s="33"/>
    </row>
    <row r="1354" spans="2:4">
      <c r="B1354" s="14"/>
      <c r="C1354" s="32"/>
      <c r="D1354" s="33"/>
    </row>
    <row r="1355" spans="2:4">
      <c r="B1355" s="14"/>
      <c r="C1355" s="32"/>
      <c r="D1355" s="33"/>
    </row>
    <row r="1356" spans="2:4">
      <c r="B1356" s="14"/>
      <c r="C1356" s="32"/>
      <c r="D1356" s="33"/>
    </row>
    <row r="1357" spans="2:4">
      <c r="B1357" s="14"/>
      <c r="C1357" s="32"/>
      <c r="D1357" s="33"/>
    </row>
    <row r="1358" spans="2:4">
      <c r="B1358" s="14"/>
      <c r="C1358" s="32"/>
      <c r="D1358" s="33"/>
    </row>
    <row r="1359" spans="2:4">
      <c r="B1359" s="14"/>
      <c r="C1359" s="32"/>
      <c r="D1359" s="33"/>
    </row>
    <row r="1360" spans="2:4">
      <c r="B1360" s="14"/>
      <c r="C1360" s="32"/>
      <c r="D1360" s="33"/>
    </row>
    <row r="1361" spans="2:4">
      <c r="B1361" s="14"/>
      <c r="C1361" s="32"/>
      <c r="D1361" s="33"/>
    </row>
    <row r="1362" spans="2:4">
      <c r="B1362" s="14"/>
      <c r="C1362" s="32"/>
      <c r="D1362" s="33"/>
    </row>
    <row r="1363" spans="2:4">
      <c r="B1363" s="14"/>
      <c r="C1363" s="32"/>
      <c r="D1363" s="33"/>
    </row>
    <row r="1364" spans="2:4">
      <c r="B1364" s="14"/>
      <c r="C1364" s="32"/>
      <c r="D1364" s="33"/>
    </row>
    <row r="1365" spans="2:4">
      <c r="B1365" s="14"/>
      <c r="C1365" s="32"/>
      <c r="D1365" s="33"/>
    </row>
    <row r="1366" spans="2:4">
      <c r="B1366" s="14"/>
      <c r="C1366" s="32"/>
      <c r="D1366" s="33"/>
    </row>
    <row r="1367" spans="2:4">
      <c r="B1367" s="14"/>
      <c r="C1367" s="32"/>
      <c r="D1367" s="33"/>
    </row>
    <row r="1368" spans="2:4">
      <c r="B1368" s="14"/>
      <c r="C1368" s="32"/>
      <c r="D1368" s="33"/>
    </row>
    <row r="1369" spans="2:4">
      <c r="B1369" s="14"/>
      <c r="C1369" s="32"/>
      <c r="D1369" s="33"/>
    </row>
    <row r="1370" spans="2:4">
      <c r="B1370" s="14"/>
      <c r="C1370" s="32"/>
      <c r="D1370" s="33"/>
    </row>
    <row r="1371" spans="2:4">
      <c r="B1371" s="14"/>
      <c r="C1371" s="32"/>
      <c r="D1371" s="33"/>
    </row>
    <row r="1372" spans="2:4">
      <c r="B1372" s="14"/>
      <c r="C1372" s="32"/>
      <c r="D1372" s="33"/>
    </row>
    <row r="1373" spans="2:4">
      <c r="B1373" s="14"/>
      <c r="C1373" s="32"/>
      <c r="D1373" s="33"/>
    </row>
    <row r="1374" spans="2:4">
      <c r="B1374" s="14"/>
      <c r="C1374" s="32"/>
      <c r="D1374" s="33"/>
    </row>
    <row r="1375" spans="2:4">
      <c r="B1375" s="14"/>
      <c r="C1375" s="32"/>
      <c r="D1375" s="33"/>
    </row>
    <row r="1376" spans="2:4">
      <c r="B1376" s="14"/>
      <c r="C1376" s="32"/>
      <c r="D1376" s="33"/>
    </row>
    <row r="1377" spans="2:4">
      <c r="B1377" s="14"/>
      <c r="C1377" s="32"/>
      <c r="D1377" s="33"/>
    </row>
    <row r="1378" spans="2:4">
      <c r="B1378" s="14"/>
      <c r="C1378" s="32"/>
      <c r="D1378" s="33"/>
    </row>
    <row r="1379" spans="2:4">
      <c r="B1379" s="14"/>
      <c r="C1379" s="32"/>
      <c r="D1379" s="33"/>
    </row>
    <row r="1380" spans="2:4">
      <c r="B1380" s="14"/>
      <c r="C1380" s="32"/>
      <c r="D1380" s="33"/>
    </row>
    <row r="1381" spans="2:4">
      <c r="B1381" s="14"/>
      <c r="C1381" s="32"/>
      <c r="D1381" s="33"/>
    </row>
    <row r="1382" spans="2:4">
      <c r="B1382" s="14"/>
      <c r="C1382" s="32"/>
      <c r="D1382" s="33"/>
    </row>
    <row r="1383" spans="2:4">
      <c r="B1383" s="14"/>
      <c r="C1383" s="32"/>
      <c r="D1383" s="33"/>
    </row>
    <row r="1384" spans="2:4">
      <c r="B1384" s="14"/>
      <c r="C1384" s="32"/>
      <c r="D1384" s="33"/>
    </row>
    <row r="1385" spans="2:4">
      <c r="B1385" s="14"/>
      <c r="C1385" s="32"/>
      <c r="D1385" s="33"/>
    </row>
    <row r="1386" spans="2:4">
      <c r="B1386" s="14"/>
      <c r="C1386" s="32"/>
      <c r="D1386" s="33"/>
    </row>
    <row r="1387" spans="2:4">
      <c r="B1387" s="14"/>
      <c r="C1387" s="32"/>
      <c r="D1387" s="33"/>
    </row>
    <row r="1388" spans="2:4">
      <c r="B1388" s="14"/>
      <c r="C1388" s="32"/>
      <c r="D1388" s="33"/>
    </row>
    <row r="1389" spans="2:4">
      <c r="B1389" s="14"/>
      <c r="C1389" s="32"/>
      <c r="D1389" s="33"/>
    </row>
    <row r="1390" spans="2:4">
      <c r="B1390" s="14"/>
      <c r="C1390" s="32"/>
      <c r="D1390" s="33"/>
    </row>
    <row r="1391" spans="2:4">
      <c r="B1391" s="14"/>
      <c r="C1391" s="32"/>
      <c r="D1391" s="33"/>
    </row>
    <row r="1392" spans="2:4">
      <c r="B1392" s="14"/>
      <c r="C1392" s="32"/>
      <c r="D1392" s="33"/>
    </row>
    <row r="1393" spans="2:4">
      <c r="B1393" s="14"/>
      <c r="C1393" s="32"/>
      <c r="D1393" s="33"/>
    </row>
    <row r="1394" spans="2:4">
      <c r="B1394" s="14"/>
      <c r="C1394" s="32"/>
      <c r="D1394" s="33"/>
    </row>
    <row r="1395" spans="2:4">
      <c r="B1395" s="14"/>
      <c r="C1395" s="32"/>
      <c r="D1395" s="33"/>
    </row>
    <row r="1396" spans="2:4">
      <c r="B1396" s="14"/>
      <c r="C1396" s="32"/>
      <c r="D1396" s="33"/>
    </row>
    <row r="1397" spans="2:4">
      <c r="B1397" s="14"/>
      <c r="C1397" s="32"/>
      <c r="D1397" s="33"/>
    </row>
    <row r="1398" spans="2:4">
      <c r="B1398" s="14"/>
      <c r="C1398" s="32"/>
      <c r="D1398" s="33"/>
    </row>
    <row r="1399" spans="2:4">
      <c r="B1399" s="14"/>
      <c r="C1399" s="32"/>
      <c r="D1399" s="33"/>
    </row>
    <row r="1400" spans="2:4">
      <c r="B1400" s="14"/>
      <c r="C1400" s="32"/>
      <c r="D1400" s="33"/>
    </row>
    <row r="1401" spans="2:4">
      <c r="B1401" s="14"/>
      <c r="C1401" s="32"/>
      <c r="D1401" s="33"/>
    </row>
    <row r="1402" spans="2:4">
      <c r="B1402" s="14"/>
      <c r="C1402" s="32"/>
      <c r="D1402" s="33"/>
    </row>
    <row r="1403" spans="2:4">
      <c r="B1403" s="14"/>
      <c r="C1403" s="32"/>
      <c r="D1403" s="33"/>
    </row>
    <row r="1404" spans="2:4">
      <c r="B1404" s="14"/>
      <c r="C1404" s="32"/>
      <c r="D1404" s="33"/>
    </row>
    <row r="1405" spans="2:4">
      <c r="B1405" s="14"/>
      <c r="C1405" s="32"/>
      <c r="D1405" s="33"/>
    </row>
    <row r="1406" spans="2:4">
      <c r="B1406" s="14"/>
      <c r="C1406" s="32"/>
      <c r="D1406" s="33"/>
    </row>
    <row r="1407" spans="2:4">
      <c r="B1407" s="14"/>
      <c r="C1407" s="32"/>
      <c r="D1407" s="33"/>
    </row>
    <row r="1408" spans="2:4">
      <c r="B1408" s="14"/>
      <c r="C1408" s="32"/>
      <c r="D1408" s="33"/>
    </row>
    <row r="1409" spans="2:4">
      <c r="B1409" s="14"/>
      <c r="C1409" s="32"/>
      <c r="D1409" s="33"/>
    </row>
    <row r="1410" spans="2:4">
      <c r="B1410" s="14"/>
      <c r="C1410" s="32"/>
      <c r="D1410" s="33"/>
    </row>
    <row r="1411" spans="2:4">
      <c r="B1411" s="14"/>
      <c r="C1411" s="32"/>
      <c r="D1411" s="33"/>
    </row>
    <row r="1412" spans="2:4">
      <c r="B1412" s="14"/>
      <c r="C1412" s="32"/>
      <c r="D1412" s="33"/>
    </row>
    <row r="1413" spans="2:4">
      <c r="B1413" s="14"/>
      <c r="C1413" s="32"/>
      <c r="D1413" s="33"/>
    </row>
    <row r="1414" spans="2:4">
      <c r="B1414" s="14"/>
      <c r="C1414" s="32"/>
      <c r="D1414" s="33"/>
    </row>
    <row r="1415" spans="2:4">
      <c r="B1415" s="14"/>
      <c r="C1415" s="32"/>
      <c r="D1415" s="33"/>
    </row>
    <row r="1416" spans="2:4">
      <c r="B1416" s="14"/>
      <c r="C1416" s="32"/>
      <c r="D1416" s="33"/>
    </row>
    <row r="1417" spans="2:4">
      <c r="B1417" s="14"/>
      <c r="C1417" s="32"/>
      <c r="D1417" s="33"/>
    </row>
    <row r="1418" spans="2:4">
      <c r="B1418" s="14"/>
      <c r="C1418" s="32"/>
      <c r="D1418" s="33"/>
    </row>
    <row r="1419" spans="2:4">
      <c r="B1419" s="14"/>
      <c r="C1419" s="32"/>
      <c r="D1419" s="33"/>
    </row>
    <row r="1420" spans="2:4">
      <c r="B1420" s="14"/>
      <c r="C1420" s="32"/>
      <c r="D1420" s="33"/>
    </row>
    <row r="1421" spans="2:4">
      <c r="B1421" s="14"/>
      <c r="C1421" s="32"/>
      <c r="D1421" s="33"/>
    </row>
    <row r="1422" spans="2:4">
      <c r="B1422" s="14"/>
      <c r="C1422" s="32"/>
      <c r="D1422" s="33"/>
    </row>
    <row r="1423" spans="2:4">
      <c r="B1423" s="14"/>
      <c r="C1423" s="32"/>
      <c r="D1423" s="33"/>
    </row>
    <row r="1424" spans="2:4">
      <c r="B1424" s="14"/>
      <c r="C1424" s="32"/>
      <c r="D1424" s="33"/>
    </row>
    <row r="1425" spans="2:4">
      <c r="B1425" s="14"/>
      <c r="C1425" s="32"/>
      <c r="D1425" s="33"/>
    </row>
    <row r="1426" spans="2:4">
      <c r="B1426" s="14"/>
      <c r="C1426" s="32"/>
      <c r="D1426" s="33"/>
    </row>
    <row r="1427" spans="2:4">
      <c r="B1427" s="14"/>
      <c r="C1427" s="32"/>
      <c r="D1427" s="33"/>
    </row>
    <row r="1428" spans="2:4">
      <c r="B1428" s="14"/>
      <c r="C1428" s="32"/>
      <c r="D1428" s="33"/>
    </row>
    <row r="1429" spans="2:4">
      <c r="B1429" s="14"/>
      <c r="C1429" s="32"/>
      <c r="D1429" s="33"/>
    </row>
    <row r="1430" spans="2:4">
      <c r="B1430" s="14"/>
      <c r="C1430" s="32"/>
      <c r="D1430" s="33"/>
    </row>
    <row r="1431" spans="2:4">
      <c r="B1431" s="14"/>
      <c r="C1431" s="32"/>
      <c r="D1431" s="33"/>
    </row>
    <row r="1432" spans="2:4">
      <c r="B1432" s="14"/>
      <c r="C1432" s="32"/>
      <c r="D1432" s="33"/>
    </row>
    <row r="1433" spans="2:4">
      <c r="B1433" s="14"/>
      <c r="C1433" s="32"/>
      <c r="D1433" s="33"/>
    </row>
    <row r="1434" spans="2:4">
      <c r="B1434" s="14"/>
      <c r="C1434" s="32"/>
      <c r="D1434" s="33"/>
    </row>
    <row r="1435" spans="2:4">
      <c r="B1435" s="14"/>
      <c r="C1435" s="32"/>
      <c r="D1435" s="33"/>
    </row>
    <row r="1436" spans="2:4">
      <c r="B1436" s="14"/>
      <c r="C1436" s="32"/>
      <c r="D1436" s="33"/>
    </row>
    <row r="1437" spans="2:4">
      <c r="B1437" s="14"/>
      <c r="C1437" s="32"/>
      <c r="D1437" s="33"/>
    </row>
    <row r="1438" spans="2:4">
      <c r="B1438" s="14"/>
      <c r="C1438" s="32"/>
      <c r="D1438" s="33"/>
    </row>
    <row r="1439" spans="2:4">
      <c r="B1439" s="14"/>
      <c r="C1439" s="32"/>
      <c r="D1439" s="33"/>
    </row>
    <row r="1440" spans="2:4">
      <c r="B1440" s="14"/>
      <c r="C1440" s="32"/>
      <c r="D1440" s="33"/>
    </row>
    <row r="1441" spans="2:4">
      <c r="B1441" s="14"/>
      <c r="C1441" s="32"/>
      <c r="D1441" s="33"/>
    </row>
    <row r="1442" spans="2:4">
      <c r="B1442" s="14"/>
      <c r="C1442" s="32"/>
      <c r="D1442" s="33"/>
    </row>
    <row r="1443" spans="2:4">
      <c r="B1443" s="14"/>
      <c r="C1443" s="32"/>
      <c r="D1443" s="33"/>
    </row>
    <row r="1444" spans="2:4">
      <c r="B1444" s="14"/>
      <c r="C1444" s="32"/>
      <c r="D1444" s="33"/>
    </row>
    <row r="1445" spans="2:4">
      <c r="B1445" s="14"/>
      <c r="C1445" s="32"/>
      <c r="D1445" s="33"/>
    </row>
    <row r="1446" spans="2:4">
      <c r="B1446" s="14"/>
      <c r="C1446" s="32"/>
      <c r="D1446" s="33"/>
    </row>
    <row r="1447" spans="2:4">
      <c r="B1447" s="14"/>
      <c r="C1447" s="32"/>
      <c r="D1447" s="33"/>
    </row>
    <row r="1448" spans="2:4">
      <c r="B1448" s="14"/>
      <c r="C1448" s="32"/>
      <c r="D1448" s="33"/>
    </row>
    <row r="1449" spans="2:4">
      <c r="B1449" s="14"/>
      <c r="C1449" s="32"/>
      <c r="D1449" s="33"/>
    </row>
    <row r="1450" spans="2:4">
      <c r="B1450" s="14"/>
      <c r="C1450" s="32"/>
      <c r="D1450" s="33"/>
    </row>
    <row r="1451" spans="2:4">
      <c r="B1451" s="14"/>
      <c r="C1451" s="32"/>
      <c r="D1451" s="33"/>
    </row>
    <row r="1452" spans="2:4">
      <c r="B1452" s="14"/>
      <c r="C1452" s="32"/>
      <c r="D1452" s="33"/>
    </row>
    <row r="1453" spans="2:4">
      <c r="B1453" s="14"/>
      <c r="C1453" s="32"/>
      <c r="D1453" s="33"/>
    </row>
    <row r="1454" spans="2:4">
      <c r="B1454" s="14"/>
      <c r="C1454" s="32"/>
      <c r="D1454" s="33"/>
    </row>
    <row r="1455" spans="2:4">
      <c r="B1455" s="14"/>
      <c r="C1455" s="32"/>
      <c r="D1455" s="33"/>
    </row>
    <row r="1456" spans="2:4">
      <c r="B1456" s="14"/>
      <c r="C1456" s="32"/>
      <c r="D1456" s="33"/>
    </row>
    <row r="1457" spans="2:4">
      <c r="B1457" s="14"/>
      <c r="C1457" s="32"/>
      <c r="D1457" s="33"/>
    </row>
    <row r="1458" spans="2:4">
      <c r="B1458" s="14"/>
      <c r="C1458" s="32"/>
      <c r="D1458" s="33"/>
    </row>
    <row r="1459" spans="2:4">
      <c r="B1459" s="14"/>
      <c r="C1459" s="32"/>
      <c r="D1459" s="33"/>
    </row>
    <row r="1460" spans="2:4">
      <c r="B1460" s="14"/>
      <c r="C1460" s="32"/>
      <c r="D1460" s="33"/>
    </row>
    <row r="1461" spans="2:4">
      <c r="B1461" s="14"/>
      <c r="C1461" s="32"/>
      <c r="D1461" s="33"/>
    </row>
    <row r="1462" spans="2:4">
      <c r="B1462" s="14"/>
      <c r="C1462" s="32"/>
      <c r="D1462" s="33"/>
    </row>
    <row r="1463" spans="2:4">
      <c r="B1463" s="14"/>
      <c r="C1463" s="32"/>
      <c r="D1463" s="33"/>
    </row>
    <row r="1464" spans="2:4">
      <c r="B1464" s="14"/>
      <c r="C1464" s="32"/>
      <c r="D1464" s="33"/>
    </row>
    <row r="1465" spans="2:4">
      <c r="B1465" s="14"/>
      <c r="C1465" s="32"/>
      <c r="D1465" s="33"/>
    </row>
    <row r="1466" spans="2:4">
      <c r="B1466" s="14"/>
      <c r="C1466" s="32"/>
      <c r="D1466" s="33"/>
    </row>
    <row r="1467" spans="2:4">
      <c r="B1467" s="14"/>
      <c r="C1467" s="32"/>
      <c r="D1467" s="33"/>
    </row>
    <row r="1468" spans="2:4">
      <c r="B1468" s="14"/>
      <c r="C1468" s="32"/>
      <c r="D1468" s="33"/>
    </row>
    <row r="1469" spans="2:4">
      <c r="B1469" s="14"/>
      <c r="C1469" s="32"/>
      <c r="D1469" s="33"/>
    </row>
    <row r="1470" spans="2:4">
      <c r="B1470" s="14"/>
      <c r="C1470" s="32"/>
      <c r="D1470" s="33"/>
    </row>
    <row r="1471" spans="2:4">
      <c r="B1471" s="14"/>
      <c r="C1471" s="32"/>
      <c r="D1471" s="33"/>
    </row>
    <row r="1472" spans="2:4">
      <c r="B1472" s="14"/>
      <c r="C1472" s="32"/>
      <c r="D1472" s="33"/>
    </row>
    <row r="1473" spans="2:4">
      <c r="B1473" s="14"/>
      <c r="C1473" s="32"/>
      <c r="D1473" s="33"/>
    </row>
    <row r="1474" spans="2:4">
      <c r="B1474" s="14"/>
      <c r="C1474" s="32"/>
      <c r="D1474" s="33"/>
    </row>
    <row r="1475" spans="2:4">
      <c r="B1475" s="14"/>
      <c r="C1475" s="32"/>
      <c r="D1475" s="33"/>
    </row>
    <row r="1476" spans="2:4">
      <c r="B1476" s="14"/>
      <c r="C1476" s="32"/>
      <c r="D1476" s="33"/>
    </row>
    <row r="1477" spans="2:4">
      <c r="B1477" s="14"/>
      <c r="C1477" s="32"/>
      <c r="D1477" s="33"/>
    </row>
    <row r="1478" spans="2:4">
      <c r="B1478" s="14"/>
      <c r="C1478" s="32"/>
      <c r="D1478" s="33"/>
    </row>
    <row r="1479" spans="2:4">
      <c r="B1479" s="14"/>
      <c r="C1479" s="32"/>
      <c r="D1479" s="33"/>
    </row>
    <row r="1480" spans="2:4">
      <c r="B1480" s="14"/>
      <c r="C1480" s="32"/>
      <c r="D1480" s="33"/>
    </row>
    <row r="1481" spans="2:4">
      <c r="B1481" s="14"/>
      <c r="C1481" s="32"/>
      <c r="D1481" s="33"/>
    </row>
    <row r="1482" spans="2:4">
      <c r="B1482" s="14"/>
      <c r="C1482" s="32"/>
      <c r="D1482" s="33"/>
    </row>
    <row r="1483" spans="2:4">
      <c r="B1483" s="14"/>
      <c r="C1483" s="32"/>
      <c r="D1483" s="33"/>
    </row>
    <row r="1484" spans="2:4">
      <c r="B1484" s="14"/>
      <c r="C1484" s="32"/>
      <c r="D1484" s="33"/>
    </row>
    <row r="1485" spans="2:4">
      <c r="B1485" s="14"/>
      <c r="C1485" s="32"/>
      <c r="D1485" s="33"/>
    </row>
    <row r="1486" spans="2:4">
      <c r="B1486" s="14"/>
      <c r="C1486" s="32"/>
      <c r="D1486" s="33"/>
    </row>
    <row r="1487" spans="2:4">
      <c r="B1487" s="14"/>
      <c r="C1487" s="32"/>
      <c r="D1487" s="33"/>
    </row>
    <row r="1488" spans="2:4">
      <c r="B1488" s="14"/>
      <c r="C1488" s="32"/>
      <c r="D1488" s="33"/>
    </row>
    <row r="1489" spans="2:4">
      <c r="B1489" s="14"/>
      <c r="C1489" s="32"/>
      <c r="D1489" s="33"/>
    </row>
    <row r="1490" spans="2:4">
      <c r="B1490" s="14"/>
      <c r="C1490" s="32"/>
      <c r="D1490" s="33"/>
    </row>
    <row r="1491" spans="2:4">
      <c r="B1491" s="14"/>
      <c r="C1491" s="32"/>
      <c r="D1491" s="33"/>
    </row>
    <row r="1492" spans="2:4">
      <c r="B1492" s="14"/>
      <c r="C1492" s="32"/>
      <c r="D1492" s="33"/>
    </row>
    <row r="1493" spans="2:4">
      <c r="B1493" s="14"/>
      <c r="C1493" s="32"/>
      <c r="D1493" s="33"/>
    </row>
    <row r="1494" spans="2:4">
      <c r="B1494" s="14"/>
      <c r="C1494" s="32"/>
      <c r="D1494" s="33"/>
    </row>
    <row r="1495" spans="2:4">
      <c r="B1495" s="14"/>
      <c r="C1495" s="32"/>
      <c r="D1495" s="33"/>
    </row>
    <row r="1496" spans="2:4">
      <c r="B1496" s="14"/>
      <c r="C1496" s="32"/>
      <c r="D1496" s="33"/>
    </row>
    <row r="1497" spans="2:4">
      <c r="B1497" s="14"/>
      <c r="C1497" s="32"/>
      <c r="D1497" s="33"/>
    </row>
    <row r="1498" spans="2:4">
      <c r="B1498" s="14"/>
      <c r="C1498" s="32"/>
      <c r="D1498" s="33"/>
    </row>
    <row r="1499" spans="2:4">
      <c r="B1499" s="14"/>
      <c r="C1499" s="32"/>
      <c r="D1499" s="33"/>
    </row>
    <row r="1500" spans="2:4">
      <c r="B1500" s="14"/>
      <c r="C1500" s="32"/>
      <c r="D1500" s="33"/>
    </row>
    <row r="1501" spans="2:4">
      <c r="B1501" s="14"/>
      <c r="C1501" s="32"/>
      <c r="D1501" s="33"/>
    </row>
    <row r="1502" spans="2:4">
      <c r="B1502" s="14"/>
      <c r="C1502" s="32"/>
      <c r="D1502" s="33"/>
    </row>
    <row r="1503" spans="2:4">
      <c r="B1503" s="14"/>
      <c r="C1503" s="32"/>
      <c r="D1503" s="33"/>
    </row>
    <row r="1504" spans="2:4">
      <c r="B1504" s="14"/>
      <c r="C1504" s="32"/>
      <c r="D1504" s="33"/>
    </row>
    <row r="1505" spans="2:4">
      <c r="B1505" s="14"/>
      <c r="C1505" s="32"/>
      <c r="D1505" s="33"/>
    </row>
    <row r="1506" spans="2:4">
      <c r="B1506" s="14"/>
      <c r="C1506" s="32"/>
      <c r="D1506" s="33"/>
    </row>
    <row r="1507" spans="2:4">
      <c r="B1507" s="14"/>
      <c r="C1507" s="32"/>
      <c r="D1507" s="33"/>
    </row>
    <row r="1508" spans="2:4">
      <c r="B1508" s="14"/>
      <c r="C1508" s="32"/>
      <c r="D1508" s="33"/>
    </row>
    <row r="1509" spans="2:4">
      <c r="B1509" s="14"/>
      <c r="C1509" s="32"/>
      <c r="D1509" s="33"/>
    </row>
    <row r="1510" spans="2:4">
      <c r="B1510" s="14"/>
      <c r="C1510" s="32"/>
      <c r="D1510" s="33"/>
    </row>
    <row r="1511" spans="2:4">
      <c r="B1511" s="14"/>
      <c r="C1511" s="32"/>
      <c r="D1511" s="33"/>
    </row>
    <row r="1512" spans="2:4">
      <c r="B1512" s="14"/>
      <c r="C1512" s="32"/>
      <c r="D1512" s="33"/>
    </row>
    <row r="1513" spans="2:4">
      <c r="B1513" s="14"/>
      <c r="C1513" s="32"/>
      <c r="D1513" s="33"/>
    </row>
    <row r="1514" spans="2:4">
      <c r="B1514" s="14"/>
      <c r="C1514" s="32"/>
      <c r="D1514" s="33"/>
    </row>
    <row r="1515" spans="2:4">
      <c r="B1515" s="14"/>
      <c r="C1515" s="32"/>
      <c r="D1515" s="33"/>
    </row>
    <row r="1516" spans="2:4">
      <c r="B1516" s="14"/>
      <c r="C1516" s="32"/>
      <c r="D1516" s="33"/>
    </row>
    <row r="1517" spans="2:4">
      <c r="B1517" s="14"/>
      <c r="C1517" s="32"/>
      <c r="D1517" s="33"/>
    </row>
    <row r="1518" spans="2:4">
      <c r="B1518" s="14"/>
      <c r="C1518" s="32"/>
      <c r="D1518" s="33"/>
    </row>
    <row r="1519" spans="2:4">
      <c r="B1519" s="14"/>
      <c r="C1519" s="32"/>
      <c r="D1519" s="33"/>
    </row>
    <row r="1520" spans="2:4">
      <c r="B1520" s="14"/>
      <c r="C1520" s="32"/>
      <c r="D1520" s="33"/>
    </row>
    <row r="1521" spans="2:4">
      <c r="B1521" s="14"/>
      <c r="C1521" s="32"/>
      <c r="D1521" s="33"/>
    </row>
    <row r="1522" spans="2:4">
      <c r="B1522" s="14"/>
      <c r="C1522" s="32"/>
      <c r="D1522" s="33"/>
    </row>
    <row r="1523" spans="2:4">
      <c r="B1523" s="14"/>
      <c r="C1523" s="32"/>
      <c r="D1523" s="33"/>
    </row>
    <row r="1524" spans="2:4">
      <c r="B1524" s="14"/>
      <c r="C1524" s="32"/>
      <c r="D1524" s="33"/>
    </row>
    <row r="1525" spans="2:4">
      <c r="B1525" s="14"/>
      <c r="C1525" s="32"/>
      <c r="D1525" s="33"/>
    </row>
    <row r="1526" spans="2:4">
      <c r="B1526" s="14"/>
      <c r="C1526" s="32"/>
      <c r="D1526" s="33"/>
    </row>
    <row r="1527" spans="2:4">
      <c r="B1527" s="14"/>
      <c r="C1527" s="32"/>
      <c r="D1527" s="33"/>
    </row>
    <row r="1528" spans="2:4">
      <c r="B1528" s="14"/>
      <c r="C1528" s="32"/>
      <c r="D1528" s="33"/>
    </row>
    <row r="1529" spans="2:4">
      <c r="B1529" s="14"/>
      <c r="C1529" s="32"/>
      <c r="D1529" s="33"/>
    </row>
    <row r="1530" spans="2:4">
      <c r="B1530" s="14"/>
      <c r="C1530" s="32"/>
      <c r="D1530" s="33"/>
    </row>
    <row r="1531" spans="2:4">
      <c r="B1531" s="14"/>
      <c r="C1531" s="32"/>
      <c r="D1531" s="33"/>
    </row>
    <row r="1532" spans="2:4">
      <c r="B1532" s="14"/>
      <c r="C1532" s="32"/>
      <c r="D1532" s="33"/>
    </row>
    <row r="1533" spans="2:4">
      <c r="B1533" s="14"/>
      <c r="C1533" s="32"/>
      <c r="D1533" s="33"/>
    </row>
    <row r="1534" spans="2:4">
      <c r="B1534" s="14"/>
      <c r="C1534" s="32"/>
      <c r="D1534" s="33"/>
    </row>
    <row r="1535" spans="2:4">
      <c r="B1535" s="14"/>
      <c r="C1535" s="32"/>
      <c r="D1535" s="33"/>
    </row>
    <row r="1536" spans="2:4">
      <c r="B1536" s="14"/>
      <c r="C1536" s="32"/>
      <c r="D1536" s="33"/>
    </row>
    <row r="1537" spans="2:4">
      <c r="B1537" s="14"/>
      <c r="C1537" s="32"/>
      <c r="D1537" s="33"/>
    </row>
    <row r="1538" spans="2:4">
      <c r="B1538" s="14"/>
      <c r="C1538" s="32"/>
      <c r="D1538" s="33"/>
    </row>
    <row r="1539" spans="2:4">
      <c r="B1539" s="14"/>
      <c r="C1539" s="32"/>
      <c r="D1539" s="33"/>
    </row>
    <row r="1540" spans="2:4">
      <c r="B1540" s="14"/>
      <c r="C1540" s="32"/>
      <c r="D1540" s="33"/>
    </row>
    <row r="1541" spans="2:4">
      <c r="B1541" s="14"/>
      <c r="C1541" s="32"/>
      <c r="D1541" s="33"/>
    </row>
    <row r="1542" spans="2:4">
      <c r="B1542" s="14"/>
      <c r="C1542" s="32"/>
      <c r="D1542" s="33"/>
    </row>
    <row r="1543" spans="2:4">
      <c r="B1543" s="14"/>
      <c r="C1543" s="32"/>
      <c r="D1543" s="33"/>
    </row>
    <row r="1544" spans="2:4">
      <c r="B1544" s="14"/>
      <c r="C1544" s="32"/>
      <c r="D1544" s="33"/>
    </row>
    <row r="1545" spans="2:4">
      <c r="B1545" s="14"/>
      <c r="C1545" s="32"/>
      <c r="D1545" s="33"/>
    </row>
    <row r="1546" spans="2:4">
      <c r="B1546" s="14"/>
      <c r="C1546" s="32"/>
      <c r="D1546" s="33"/>
    </row>
    <row r="1547" spans="2:4">
      <c r="B1547" s="14"/>
      <c r="C1547" s="32"/>
      <c r="D1547" s="33"/>
    </row>
    <row r="1548" spans="2:4">
      <c r="B1548" s="14"/>
      <c r="C1548" s="32"/>
      <c r="D1548" s="33"/>
    </row>
    <row r="1549" spans="2:4">
      <c r="B1549" s="14"/>
      <c r="C1549" s="32"/>
      <c r="D1549" s="33"/>
    </row>
    <row r="1550" spans="2:4">
      <c r="B1550" s="14"/>
      <c r="C1550" s="32"/>
      <c r="D1550" s="33"/>
    </row>
    <row r="1551" spans="2:4">
      <c r="B1551" s="14"/>
      <c r="C1551" s="32"/>
      <c r="D1551" s="33"/>
    </row>
    <row r="1552" spans="2:4">
      <c r="B1552" s="14"/>
      <c r="C1552" s="32"/>
      <c r="D1552" s="33"/>
    </row>
    <row r="1553" spans="2:4">
      <c r="B1553" s="14"/>
      <c r="C1553" s="32"/>
      <c r="D1553" s="33"/>
    </row>
    <row r="1554" spans="2:4">
      <c r="B1554" s="14"/>
      <c r="C1554" s="32"/>
      <c r="D1554" s="33"/>
    </row>
    <row r="1555" spans="2:4">
      <c r="B1555" s="14"/>
      <c r="C1555" s="32"/>
      <c r="D1555" s="33"/>
    </row>
    <row r="1556" spans="2:4">
      <c r="B1556" s="14"/>
      <c r="C1556" s="32"/>
      <c r="D1556" s="33"/>
    </row>
    <row r="1557" spans="2:4">
      <c r="B1557" s="14"/>
      <c r="C1557" s="32"/>
      <c r="D1557" s="33"/>
    </row>
    <row r="1558" spans="2:4">
      <c r="B1558" s="14"/>
      <c r="C1558" s="32"/>
      <c r="D1558" s="33"/>
    </row>
    <row r="1559" spans="2:4">
      <c r="B1559" s="14"/>
      <c r="C1559" s="32"/>
      <c r="D1559" s="33"/>
    </row>
    <row r="1560" spans="2:4">
      <c r="B1560" s="14"/>
      <c r="C1560" s="32"/>
      <c r="D1560" s="33"/>
    </row>
    <row r="1561" spans="2:4">
      <c r="B1561" s="14"/>
      <c r="C1561" s="32"/>
      <c r="D1561" s="33"/>
    </row>
    <row r="1562" spans="2:4">
      <c r="B1562" s="14"/>
      <c r="C1562" s="32"/>
      <c r="D1562" s="33"/>
    </row>
    <row r="1563" spans="2:4">
      <c r="B1563" s="14"/>
      <c r="C1563" s="32"/>
      <c r="D1563" s="33"/>
    </row>
    <row r="1564" spans="2:4">
      <c r="B1564" s="14"/>
      <c r="C1564" s="32"/>
      <c r="D1564" s="33"/>
    </row>
    <row r="1565" spans="2:4">
      <c r="B1565" s="14"/>
      <c r="C1565" s="32"/>
      <c r="D1565" s="33"/>
    </row>
    <row r="1566" spans="2:4">
      <c r="B1566" s="14"/>
      <c r="C1566" s="32"/>
      <c r="D1566" s="33"/>
    </row>
    <row r="1567" spans="2:4">
      <c r="B1567" s="14"/>
      <c r="C1567" s="32"/>
      <c r="D1567" s="33"/>
    </row>
    <row r="1568" spans="2:4">
      <c r="B1568" s="14"/>
      <c r="C1568" s="32"/>
      <c r="D1568" s="33"/>
    </row>
    <row r="1569" spans="2:4">
      <c r="B1569" s="14"/>
      <c r="C1569" s="32"/>
      <c r="D1569" s="33"/>
    </row>
    <row r="1570" spans="2:4">
      <c r="B1570" s="14"/>
      <c r="C1570" s="32"/>
      <c r="D1570" s="33"/>
    </row>
    <row r="1571" spans="2:4">
      <c r="B1571" s="14"/>
      <c r="C1571" s="32"/>
      <c r="D1571" s="33"/>
    </row>
    <row r="1572" spans="2:4">
      <c r="B1572" s="14"/>
      <c r="C1572" s="32"/>
      <c r="D1572" s="33"/>
    </row>
    <row r="1573" spans="2:4">
      <c r="B1573" s="14"/>
      <c r="C1573" s="32"/>
      <c r="D1573" s="33"/>
    </row>
    <row r="1574" spans="2:4">
      <c r="B1574" s="14"/>
      <c r="C1574" s="32"/>
      <c r="D1574" s="33"/>
    </row>
    <row r="1575" spans="2:4">
      <c r="B1575" s="14"/>
      <c r="C1575" s="32"/>
      <c r="D1575" s="33"/>
    </row>
    <row r="1576" spans="2:4">
      <c r="B1576" s="14"/>
      <c r="C1576" s="32"/>
      <c r="D1576" s="33"/>
    </row>
    <row r="1577" spans="2:4">
      <c r="B1577" s="14"/>
      <c r="C1577" s="32"/>
      <c r="D1577" s="33"/>
    </row>
    <row r="1578" spans="2:4">
      <c r="B1578" s="14"/>
      <c r="C1578" s="32"/>
      <c r="D1578" s="33"/>
    </row>
    <row r="1579" spans="2:4">
      <c r="B1579" s="14"/>
      <c r="C1579" s="32"/>
      <c r="D1579" s="33"/>
    </row>
    <row r="1580" spans="2:4">
      <c r="B1580" s="14"/>
      <c r="C1580" s="32"/>
      <c r="D1580" s="33"/>
    </row>
    <row r="1581" spans="2:4">
      <c r="B1581" s="14"/>
      <c r="C1581" s="32"/>
      <c r="D1581" s="33"/>
    </row>
    <row r="1582" spans="2:4">
      <c r="B1582" s="14"/>
      <c r="C1582" s="32"/>
      <c r="D1582" s="33"/>
    </row>
    <row r="1583" spans="2:4">
      <c r="B1583" s="14"/>
      <c r="C1583" s="32"/>
      <c r="D1583" s="33"/>
    </row>
    <row r="1584" spans="2:4">
      <c r="B1584" s="14"/>
      <c r="C1584" s="32"/>
      <c r="D1584" s="33"/>
    </row>
    <row r="1585" spans="2:4">
      <c r="B1585" s="14"/>
      <c r="C1585" s="32"/>
      <c r="D1585" s="33"/>
    </row>
    <row r="1586" spans="2:4">
      <c r="B1586" s="14"/>
      <c r="C1586" s="32"/>
      <c r="D1586" s="33"/>
    </row>
    <row r="1587" spans="2:4">
      <c r="B1587" s="14"/>
      <c r="C1587" s="32"/>
      <c r="D1587" s="33"/>
    </row>
    <row r="1588" spans="2:4">
      <c r="B1588" s="14"/>
      <c r="C1588" s="32"/>
      <c r="D1588" s="33"/>
    </row>
    <row r="1589" spans="2:4">
      <c r="B1589" s="14"/>
      <c r="C1589" s="32"/>
      <c r="D1589" s="33"/>
    </row>
    <row r="1590" spans="2:4">
      <c r="B1590" s="14"/>
      <c r="C1590" s="32"/>
      <c r="D1590" s="33"/>
    </row>
    <row r="1591" spans="2:4">
      <c r="B1591" s="14"/>
      <c r="C1591" s="32"/>
      <c r="D1591" s="33"/>
    </row>
    <row r="1592" spans="2:4">
      <c r="B1592" s="14"/>
      <c r="C1592" s="32"/>
      <c r="D1592" s="33"/>
    </row>
    <row r="1593" spans="2:4">
      <c r="B1593" s="14"/>
      <c r="C1593" s="32"/>
      <c r="D1593" s="33"/>
    </row>
    <row r="1594" spans="2:4">
      <c r="B1594" s="14"/>
      <c r="C1594" s="32"/>
      <c r="D1594" s="33"/>
    </row>
    <row r="1595" spans="2:4">
      <c r="B1595" s="14"/>
      <c r="C1595" s="32"/>
      <c r="D1595" s="33"/>
    </row>
    <row r="1596" spans="2:4">
      <c r="B1596" s="14"/>
      <c r="C1596" s="32"/>
      <c r="D1596" s="33"/>
    </row>
    <row r="1597" spans="2:4">
      <c r="B1597" s="14"/>
      <c r="C1597" s="32"/>
      <c r="D1597" s="33"/>
    </row>
    <row r="1598" spans="2:4">
      <c r="B1598" s="14"/>
      <c r="C1598" s="32"/>
      <c r="D1598" s="33"/>
    </row>
    <row r="1599" spans="2:4">
      <c r="B1599" s="14"/>
      <c r="C1599" s="32"/>
      <c r="D1599" s="33"/>
    </row>
    <row r="1600" spans="2:4">
      <c r="B1600" s="14"/>
      <c r="C1600" s="32"/>
      <c r="D1600" s="33"/>
    </row>
    <row r="1601" spans="2:4">
      <c r="B1601" s="14"/>
      <c r="C1601" s="32"/>
      <c r="D1601" s="33"/>
    </row>
    <row r="1602" spans="2:4">
      <c r="B1602" s="14"/>
      <c r="C1602" s="32"/>
      <c r="D1602" s="33"/>
    </row>
    <row r="1603" spans="2:4">
      <c r="B1603" s="14"/>
      <c r="C1603" s="32"/>
      <c r="D1603" s="33"/>
    </row>
    <row r="1604" spans="2:4">
      <c r="B1604" s="14"/>
      <c r="C1604" s="32"/>
      <c r="D1604" s="33"/>
    </row>
    <row r="1605" spans="2:4">
      <c r="B1605" s="14"/>
      <c r="C1605" s="32"/>
      <c r="D1605" s="33"/>
    </row>
    <row r="1606" spans="2:4">
      <c r="B1606" s="14"/>
      <c r="C1606" s="32"/>
      <c r="D1606" s="33"/>
    </row>
    <row r="1607" spans="2:4">
      <c r="B1607" s="14"/>
      <c r="C1607" s="32"/>
      <c r="D1607" s="33"/>
    </row>
    <row r="1608" spans="2:4">
      <c r="B1608" s="14"/>
      <c r="C1608" s="32"/>
      <c r="D1608" s="33"/>
    </row>
    <row r="1609" spans="2:4">
      <c r="B1609" s="14"/>
      <c r="C1609" s="32"/>
      <c r="D1609" s="33"/>
    </row>
    <row r="1610" spans="2:4">
      <c r="B1610" s="14"/>
      <c r="C1610" s="32"/>
      <c r="D1610" s="33"/>
    </row>
    <row r="1611" spans="2:4">
      <c r="B1611" s="14"/>
      <c r="C1611" s="32"/>
      <c r="D1611" s="33"/>
    </row>
    <row r="1612" spans="2:4">
      <c r="B1612" s="14"/>
      <c r="C1612" s="32"/>
      <c r="D1612" s="33"/>
    </row>
    <row r="1613" spans="2:4">
      <c r="B1613" s="14"/>
      <c r="C1613" s="32"/>
      <c r="D1613" s="33"/>
    </row>
    <row r="1614" spans="2:4">
      <c r="B1614" s="14"/>
      <c r="C1614" s="32"/>
      <c r="D1614" s="33"/>
    </row>
    <row r="1615" spans="2:4">
      <c r="B1615" s="14"/>
      <c r="C1615" s="32"/>
      <c r="D1615" s="33"/>
    </row>
    <row r="1616" spans="2:4">
      <c r="B1616" s="14"/>
      <c r="C1616" s="32"/>
      <c r="D1616" s="33"/>
    </row>
    <row r="1617" spans="2:4">
      <c r="B1617" s="14"/>
      <c r="C1617" s="32"/>
      <c r="D1617" s="33"/>
    </row>
    <row r="1618" spans="2:4">
      <c r="B1618" s="14"/>
      <c r="C1618" s="32"/>
      <c r="D1618" s="33"/>
    </row>
    <row r="1619" spans="2:4">
      <c r="B1619" s="14"/>
      <c r="C1619" s="32"/>
      <c r="D1619" s="33"/>
    </row>
    <row r="1620" spans="2:4">
      <c r="B1620" s="14"/>
      <c r="C1620" s="32"/>
      <c r="D1620" s="33"/>
    </row>
    <row r="1621" spans="2:4">
      <c r="B1621" s="14"/>
      <c r="C1621" s="32"/>
      <c r="D1621" s="33"/>
    </row>
    <row r="1622" spans="2:4">
      <c r="B1622" s="14"/>
      <c r="C1622" s="32"/>
      <c r="D1622" s="33"/>
    </row>
    <row r="1623" spans="2:4">
      <c r="B1623" s="14"/>
      <c r="C1623" s="32"/>
      <c r="D1623" s="33"/>
    </row>
    <row r="1624" spans="2:4">
      <c r="B1624" s="14"/>
      <c r="C1624" s="32"/>
      <c r="D1624" s="33"/>
    </row>
    <row r="1625" spans="2:4">
      <c r="B1625" s="14"/>
      <c r="C1625" s="32"/>
      <c r="D1625" s="33"/>
    </row>
    <row r="1626" spans="2:4">
      <c r="B1626" s="14"/>
      <c r="C1626" s="32"/>
      <c r="D1626" s="33"/>
    </row>
    <row r="1627" spans="2:4">
      <c r="B1627" s="14"/>
      <c r="C1627" s="32"/>
      <c r="D1627" s="33"/>
    </row>
    <row r="1628" spans="2:4">
      <c r="B1628" s="14"/>
      <c r="C1628" s="32"/>
      <c r="D1628" s="33"/>
    </row>
    <row r="1629" spans="2:4">
      <c r="B1629" s="14"/>
      <c r="C1629" s="32"/>
      <c r="D1629" s="33"/>
    </row>
    <row r="1630" spans="2:4">
      <c r="B1630" s="14"/>
      <c r="C1630" s="32"/>
      <c r="D1630" s="33"/>
    </row>
    <row r="1631" spans="2:4">
      <c r="B1631" s="14"/>
      <c r="C1631" s="32"/>
      <c r="D1631" s="33"/>
    </row>
    <row r="1632" spans="2:4">
      <c r="B1632" s="14"/>
      <c r="C1632" s="32"/>
      <c r="D1632" s="33"/>
    </row>
    <row r="1633" spans="2:4">
      <c r="B1633" s="14"/>
      <c r="C1633" s="32"/>
      <c r="D1633" s="33"/>
    </row>
    <row r="1634" spans="2:4">
      <c r="B1634" s="14"/>
      <c r="C1634" s="32"/>
      <c r="D1634" s="33"/>
    </row>
    <row r="1635" spans="2:4">
      <c r="B1635" s="14"/>
      <c r="C1635" s="32"/>
      <c r="D1635" s="33"/>
    </row>
    <row r="1636" spans="2:4">
      <c r="B1636" s="14"/>
      <c r="C1636" s="32"/>
      <c r="D1636" s="33"/>
    </row>
    <row r="1637" spans="2:4">
      <c r="B1637" s="14"/>
      <c r="C1637" s="32"/>
      <c r="D1637" s="33"/>
    </row>
    <row r="1638" spans="2:4">
      <c r="B1638" s="14"/>
      <c r="C1638" s="32"/>
      <c r="D1638" s="33"/>
    </row>
    <row r="1639" spans="2:4">
      <c r="B1639" s="14"/>
      <c r="C1639" s="32"/>
      <c r="D1639" s="33"/>
    </row>
    <row r="1640" spans="2:4">
      <c r="B1640" s="14"/>
      <c r="C1640" s="32"/>
      <c r="D1640" s="33"/>
    </row>
    <row r="1641" spans="2:4">
      <c r="B1641" s="14"/>
      <c r="C1641" s="32"/>
      <c r="D1641" s="33"/>
    </row>
    <row r="1642" spans="2:4">
      <c r="B1642" s="14"/>
      <c r="C1642" s="32"/>
      <c r="D1642" s="33"/>
    </row>
    <row r="1643" spans="2:4">
      <c r="B1643" s="14"/>
      <c r="C1643" s="32"/>
      <c r="D1643" s="33"/>
    </row>
    <row r="1644" spans="2:4">
      <c r="B1644" s="14"/>
      <c r="C1644" s="32"/>
      <c r="D1644" s="33"/>
    </row>
    <row r="1645" spans="2:4">
      <c r="B1645" s="14"/>
      <c r="C1645" s="32"/>
      <c r="D1645" s="33"/>
    </row>
    <row r="1646" spans="2:4">
      <c r="B1646" s="14"/>
      <c r="C1646" s="32"/>
      <c r="D1646" s="33"/>
    </row>
    <row r="1647" spans="2:4">
      <c r="B1647" s="14"/>
      <c r="C1647" s="32"/>
      <c r="D1647" s="33"/>
    </row>
    <row r="1648" spans="2:4">
      <c r="B1648" s="14"/>
      <c r="C1648" s="32"/>
      <c r="D1648" s="33"/>
    </row>
    <row r="1649" spans="2:4">
      <c r="B1649" s="14"/>
      <c r="C1649" s="32"/>
      <c r="D1649" s="33"/>
    </row>
    <row r="1650" spans="2:4">
      <c r="B1650" s="14"/>
      <c r="C1650" s="32"/>
      <c r="D1650" s="33"/>
    </row>
    <row r="1651" spans="2:4">
      <c r="B1651" s="14"/>
      <c r="C1651" s="32"/>
      <c r="D1651" s="33"/>
    </row>
    <row r="1652" spans="2:4">
      <c r="B1652" s="14"/>
      <c r="C1652" s="32"/>
      <c r="D1652" s="33"/>
    </row>
    <row r="1653" spans="2:4">
      <c r="B1653" s="14"/>
      <c r="C1653" s="32"/>
      <c r="D1653" s="33"/>
    </row>
    <row r="1654" spans="2:4">
      <c r="B1654" s="14"/>
      <c r="C1654" s="32"/>
      <c r="D1654" s="33"/>
    </row>
    <row r="1655" spans="2:4">
      <c r="B1655" s="14"/>
      <c r="C1655" s="32"/>
      <c r="D1655" s="33"/>
    </row>
    <row r="1656" spans="2:4">
      <c r="B1656" s="14"/>
      <c r="C1656" s="32"/>
      <c r="D1656" s="33"/>
    </row>
    <row r="1657" spans="2:4">
      <c r="B1657" s="14"/>
      <c r="C1657" s="32"/>
      <c r="D1657" s="33"/>
    </row>
    <row r="1658" spans="2:4">
      <c r="B1658" s="14"/>
      <c r="C1658" s="32"/>
      <c r="D1658" s="33"/>
    </row>
    <row r="1659" spans="2:4">
      <c r="B1659" s="14"/>
      <c r="C1659" s="32"/>
      <c r="D1659" s="33"/>
    </row>
    <row r="1660" spans="2:4">
      <c r="B1660" s="14"/>
      <c r="C1660" s="32"/>
      <c r="D1660" s="33"/>
    </row>
    <row r="1661" spans="2:4">
      <c r="B1661" s="14"/>
      <c r="C1661" s="32"/>
      <c r="D1661" s="33"/>
    </row>
    <row r="1662" spans="2:4">
      <c r="B1662" s="14"/>
      <c r="C1662" s="32"/>
      <c r="D1662" s="33"/>
    </row>
    <row r="1663" spans="2:4">
      <c r="B1663" s="14"/>
      <c r="C1663" s="32"/>
      <c r="D1663" s="33"/>
    </row>
    <row r="1664" spans="2:4">
      <c r="B1664" s="14"/>
      <c r="C1664" s="32"/>
      <c r="D1664" s="33"/>
    </row>
    <row r="1665" spans="2:4">
      <c r="B1665" s="14"/>
      <c r="C1665" s="32"/>
      <c r="D1665" s="33"/>
    </row>
    <row r="1666" spans="2:4">
      <c r="B1666" s="14"/>
      <c r="C1666" s="32"/>
      <c r="D1666" s="33"/>
    </row>
    <row r="1667" spans="2:4">
      <c r="B1667" s="14"/>
      <c r="C1667" s="32"/>
      <c r="D1667" s="33"/>
    </row>
    <row r="1668" spans="2:4">
      <c r="B1668" s="14"/>
      <c r="C1668" s="32"/>
      <c r="D1668" s="33"/>
    </row>
    <row r="1669" spans="2:4">
      <c r="B1669" s="14"/>
      <c r="C1669" s="32"/>
      <c r="D1669" s="33"/>
    </row>
    <row r="1670" spans="2:4">
      <c r="B1670" s="14"/>
      <c r="C1670" s="32"/>
      <c r="D1670" s="33"/>
    </row>
    <row r="1671" spans="2:4">
      <c r="B1671" s="14"/>
      <c r="C1671" s="32"/>
      <c r="D1671" s="33"/>
    </row>
    <row r="1672" spans="2:4">
      <c r="B1672" s="14"/>
      <c r="C1672" s="32"/>
      <c r="D1672" s="33"/>
    </row>
    <row r="1673" spans="2:4">
      <c r="B1673" s="14"/>
      <c r="C1673" s="32"/>
      <c r="D1673" s="33"/>
    </row>
    <row r="1674" spans="2:4">
      <c r="B1674" s="14"/>
      <c r="C1674" s="32"/>
      <c r="D1674" s="33"/>
    </row>
    <row r="1675" spans="2:4">
      <c r="B1675" s="14"/>
      <c r="C1675" s="32"/>
      <c r="D1675" s="33"/>
    </row>
    <row r="1676" spans="2:4">
      <c r="B1676" s="14"/>
      <c r="C1676" s="32"/>
      <c r="D1676" s="33"/>
    </row>
    <row r="1677" spans="2:4">
      <c r="B1677" s="14"/>
      <c r="C1677" s="32"/>
      <c r="D1677" s="33"/>
    </row>
    <row r="1678" spans="2:4">
      <c r="B1678" s="14"/>
      <c r="C1678" s="32"/>
      <c r="D1678" s="33"/>
    </row>
    <row r="1679" spans="2:4">
      <c r="B1679" s="14"/>
      <c r="C1679" s="32"/>
      <c r="D1679" s="33"/>
    </row>
    <row r="1680" spans="2:4">
      <c r="B1680" s="14"/>
      <c r="C1680" s="32"/>
      <c r="D1680" s="33"/>
    </row>
    <row r="1681" spans="2:4">
      <c r="B1681" s="14"/>
      <c r="C1681" s="32"/>
      <c r="D1681" s="33"/>
    </row>
    <row r="1682" spans="2:4">
      <c r="B1682" s="14"/>
      <c r="C1682" s="32"/>
      <c r="D1682" s="33"/>
    </row>
    <row r="1683" spans="2:4">
      <c r="B1683" s="14"/>
      <c r="C1683" s="32"/>
      <c r="D1683" s="33"/>
    </row>
    <row r="1684" spans="2:4">
      <c r="B1684" s="14"/>
      <c r="C1684" s="32"/>
      <c r="D1684" s="33"/>
    </row>
    <row r="1685" spans="2:4">
      <c r="B1685" s="14"/>
      <c r="C1685" s="32"/>
      <c r="D1685" s="33"/>
    </row>
    <row r="1686" spans="2:4">
      <c r="B1686" s="14"/>
      <c r="C1686" s="32"/>
      <c r="D1686" s="33"/>
    </row>
    <row r="1687" spans="2:4">
      <c r="B1687" s="14"/>
      <c r="C1687" s="32"/>
      <c r="D1687" s="33"/>
    </row>
    <row r="1688" spans="2:4">
      <c r="B1688" s="14"/>
      <c r="C1688" s="32"/>
      <c r="D1688" s="33"/>
    </row>
    <row r="1689" spans="2:4">
      <c r="B1689" s="14"/>
      <c r="C1689" s="32"/>
      <c r="D1689" s="33"/>
    </row>
    <row r="1690" spans="2:4">
      <c r="B1690" s="14"/>
      <c r="C1690" s="32"/>
      <c r="D1690" s="33"/>
    </row>
    <row r="1691" spans="2:4">
      <c r="B1691" s="14"/>
      <c r="C1691" s="32"/>
      <c r="D1691" s="33"/>
    </row>
    <row r="1692" spans="2:4">
      <c r="B1692" s="14"/>
      <c r="C1692" s="32"/>
      <c r="D1692" s="33"/>
    </row>
    <row r="1693" spans="2:4">
      <c r="B1693" s="14"/>
      <c r="C1693" s="32"/>
      <c r="D1693" s="33"/>
    </row>
    <row r="1694" spans="2:4">
      <c r="B1694" s="14"/>
      <c r="C1694" s="32"/>
      <c r="D1694" s="33"/>
    </row>
    <row r="1695" spans="2:4">
      <c r="B1695" s="14"/>
      <c r="C1695" s="32"/>
      <c r="D1695" s="33"/>
    </row>
    <row r="1696" spans="2:4">
      <c r="B1696" s="14"/>
      <c r="C1696" s="32"/>
      <c r="D1696" s="33"/>
    </row>
    <row r="1697" spans="2:4">
      <c r="B1697" s="14"/>
      <c r="C1697" s="32"/>
      <c r="D1697" s="33"/>
    </row>
    <row r="1698" spans="2:4">
      <c r="B1698" s="14"/>
      <c r="C1698" s="32"/>
      <c r="D1698" s="33"/>
    </row>
    <row r="1699" spans="2:4">
      <c r="B1699" s="14"/>
      <c r="C1699" s="32"/>
      <c r="D1699" s="33"/>
    </row>
    <row r="1700" spans="2:4">
      <c r="B1700" s="14"/>
      <c r="C1700" s="32"/>
      <c r="D1700" s="33"/>
    </row>
    <row r="1701" spans="2:4">
      <c r="B1701" s="14"/>
      <c r="C1701" s="32"/>
      <c r="D1701" s="33"/>
    </row>
    <row r="1702" spans="2:4">
      <c r="B1702" s="14"/>
      <c r="C1702" s="32"/>
      <c r="D1702" s="33"/>
    </row>
    <row r="1703" spans="2:4">
      <c r="B1703" s="14"/>
      <c r="C1703" s="32"/>
      <c r="D1703" s="33"/>
    </row>
    <row r="1704" spans="2:4">
      <c r="B1704" s="14"/>
      <c r="C1704" s="32"/>
      <c r="D1704" s="33"/>
    </row>
    <row r="1705" spans="2:4">
      <c r="B1705" s="14"/>
      <c r="C1705" s="32"/>
      <c r="D1705" s="33"/>
    </row>
    <row r="1706" spans="2:4">
      <c r="B1706" s="14"/>
      <c r="C1706" s="32"/>
      <c r="D1706" s="33"/>
    </row>
    <row r="1707" spans="2:4">
      <c r="B1707" s="14"/>
      <c r="C1707" s="32"/>
      <c r="D1707" s="33"/>
    </row>
    <row r="1708" spans="2:4">
      <c r="B1708" s="14"/>
      <c r="C1708" s="32"/>
      <c r="D1708" s="33"/>
    </row>
    <row r="1709" spans="2:4">
      <c r="B1709" s="14"/>
      <c r="C1709" s="32"/>
      <c r="D1709" s="33"/>
    </row>
    <row r="1710" spans="2:4">
      <c r="B1710" s="14"/>
      <c r="C1710" s="32"/>
      <c r="D1710" s="33"/>
    </row>
    <row r="1711" spans="2:4">
      <c r="B1711" s="14"/>
      <c r="C1711" s="32"/>
      <c r="D1711" s="33"/>
    </row>
    <row r="1712" spans="2:4">
      <c r="B1712" s="14"/>
      <c r="C1712" s="32"/>
      <c r="D1712" s="33"/>
    </row>
    <row r="1713" spans="2:4">
      <c r="B1713" s="14"/>
      <c r="C1713" s="32"/>
      <c r="D1713" s="33"/>
    </row>
    <row r="1714" spans="2:4">
      <c r="B1714" s="14"/>
      <c r="C1714" s="32"/>
      <c r="D1714" s="33"/>
    </row>
    <row r="1715" spans="2:4">
      <c r="B1715" s="14"/>
      <c r="C1715" s="32"/>
      <c r="D1715" s="33"/>
    </row>
    <row r="1716" spans="2:4">
      <c r="B1716" s="14"/>
      <c r="C1716" s="32"/>
      <c r="D1716" s="33"/>
    </row>
    <row r="1717" spans="2:4">
      <c r="B1717" s="14"/>
      <c r="C1717" s="32"/>
      <c r="D1717" s="33"/>
    </row>
    <row r="1718" spans="2:4">
      <c r="B1718" s="14"/>
      <c r="C1718" s="32"/>
      <c r="D1718" s="33"/>
    </row>
    <row r="1719" spans="2:4">
      <c r="B1719" s="14"/>
      <c r="C1719" s="32"/>
      <c r="D1719" s="33"/>
    </row>
    <row r="1720" spans="2:4">
      <c r="B1720" s="14"/>
      <c r="C1720" s="32"/>
      <c r="D1720" s="33"/>
    </row>
    <row r="1721" spans="2:4">
      <c r="B1721" s="14"/>
      <c r="C1721" s="32"/>
      <c r="D1721" s="33"/>
    </row>
    <row r="1722" spans="2:4">
      <c r="B1722" s="14"/>
      <c r="C1722" s="32"/>
      <c r="D1722" s="33"/>
    </row>
    <row r="1723" spans="2:4">
      <c r="B1723" s="14"/>
      <c r="C1723" s="32"/>
      <c r="D1723" s="33"/>
    </row>
    <row r="1724" spans="2:4">
      <c r="B1724" s="14"/>
      <c r="C1724" s="32"/>
      <c r="D1724" s="33"/>
    </row>
    <row r="1725" spans="2:4">
      <c r="B1725" s="14"/>
      <c r="C1725" s="32"/>
      <c r="D1725" s="33"/>
    </row>
    <row r="1726" spans="2:4">
      <c r="B1726" s="14"/>
      <c r="C1726" s="32"/>
      <c r="D1726" s="33"/>
    </row>
    <row r="1727" spans="2:4">
      <c r="B1727" s="14"/>
      <c r="C1727" s="32"/>
      <c r="D1727" s="33"/>
    </row>
    <row r="1728" spans="2:4">
      <c r="B1728" s="14"/>
      <c r="C1728" s="32"/>
      <c r="D1728" s="33"/>
    </row>
    <row r="1729" spans="2:4">
      <c r="B1729" s="14"/>
      <c r="C1729" s="32"/>
      <c r="D1729" s="33"/>
    </row>
    <row r="1730" spans="2:4">
      <c r="B1730" s="14"/>
      <c r="C1730" s="32"/>
      <c r="D1730" s="33"/>
    </row>
    <row r="1731" spans="2:4">
      <c r="B1731" s="14"/>
      <c r="C1731" s="32"/>
      <c r="D1731" s="33"/>
    </row>
    <row r="1732" spans="2:4">
      <c r="B1732" s="14"/>
      <c r="C1732" s="32"/>
      <c r="D1732" s="33"/>
    </row>
    <row r="1733" spans="2:4">
      <c r="B1733" s="14"/>
      <c r="C1733" s="32"/>
      <c r="D1733" s="33"/>
    </row>
    <row r="1734" spans="2:4">
      <c r="B1734" s="14"/>
      <c r="C1734" s="32"/>
      <c r="D1734" s="33"/>
    </row>
    <row r="1735" spans="2:4">
      <c r="B1735" s="14"/>
      <c r="C1735" s="32"/>
      <c r="D1735" s="33"/>
    </row>
    <row r="1736" spans="2:4">
      <c r="B1736" s="14"/>
      <c r="C1736" s="32"/>
      <c r="D1736" s="33"/>
    </row>
    <row r="1737" spans="2:4">
      <c r="B1737" s="14"/>
      <c r="C1737" s="32"/>
      <c r="D1737" s="33"/>
    </row>
    <row r="1738" spans="2:4">
      <c r="B1738" s="14"/>
      <c r="C1738" s="32"/>
      <c r="D1738" s="33"/>
    </row>
    <row r="1739" spans="2:4">
      <c r="B1739" s="14"/>
      <c r="C1739" s="32"/>
      <c r="D1739" s="33"/>
    </row>
    <row r="1740" spans="2:4">
      <c r="B1740" s="14"/>
      <c r="C1740" s="32"/>
      <c r="D1740" s="33"/>
    </row>
    <row r="1741" spans="2:4">
      <c r="B1741" s="14"/>
      <c r="C1741" s="32"/>
      <c r="D1741" s="33"/>
    </row>
    <row r="1742" spans="2:4">
      <c r="B1742" s="14"/>
      <c r="C1742" s="32"/>
      <c r="D1742" s="33"/>
    </row>
    <row r="1743" spans="2:4">
      <c r="B1743" s="14"/>
      <c r="C1743" s="32"/>
      <c r="D1743" s="33"/>
    </row>
    <row r="1744" spans="2:4">
      <c r="B1744" s="14"/>
      <c r="C1744" s="32"/>
      <c r="D1744" s="33"/>
    </row>
    <row r="1745" spans="2:4">
      <c r="B1745" s="14"/>
      <c r="C1745" s="32"/>
      <c r="D1745" s="33"/>
    </row>
    <row r="1746" spans="2:4">
      <c r="B1746" s="14"/>
      <c r="C1746" s="32"/>
      <c r="D1746" s="33"/>
    </row>
    <row r="1747" spans="2:4">
      <c r="B1747" s="14"/>
      <c r="C1747" s="32"/>
      <c r="D1747" s="33"/>
    </row>
    <row r="1748" spans="2:4">
      <c r="B1748" s="14"/>
      <c r="C1748" s="32"/>
      <c r="D1748" s="33"/>
    </row>
    <row r="1749" spans="2:4">
      <c r="B1749" s="14"/>
      <c r="C1749" s="32"/>
      <c r="D1749" s="33"/>
    </row>
    <row r="1750" spans="2:4">
      <c r="B1750" s="14"/>
      <c r="C1750" s="32"/>
      <c r="D1750" s="33"/>
    </row>
    <row r="1751" spans="2:4">
      <c r="B1751" s="14"/>
      <c r="C1751" s="32"/>
      <c r="D1751" s="33"/>
    </row>
    <row r="1752" spans="2:4">
      <c r="B1752" s="14"/>
      <c r="C1752" s="32"/>
      <c r="D1752" s="33"/>
    </row>
    <row r="1753" spans="2:4">
      <c r="B1753" s="14"/>
      <c r="C1753" s="32"/>
      <c r="D1753" s="33"/>
    </row>
    <row r="1754" spans="2:4">
      <c r="B1754" s="14"/>
      <c r="C1754" s="32"/>
      <c r="D1754" s="33"/>
    </row>
    <row r="1755" spans="2:4">
      <c r="B1755" s="14"/>
      <c r="C1755" s="32"/>
      <c r="D1755" s="33"/>
    </row>
    <row r="1756" spans="2:4">
      <c r="B1756" s="14"/>
      <c r="C1756" s="32"/>
      <c r="D1756" s="33"/>
    </row>
    <row r="1757" spans="2:4">
      <c r="B1757" s="14"/>
      <c r="C1757" s="32"/>
      <c r="D1757" s="33"/>
    </row>
    <row r="1758" spans="2:4">
      <c r="B1758" s="14"/>
      <c r="C1758" s="32"/>
      <c r="D1758" s="33"/>
    </row>
    <row r="1759" spans="2:4">
      <c r="B1759" s="14"/>
      <c r="C1759" s="32"/>
      <c r="D1759" s="33"/>
    </row>
    <row r="1760" spans="2:4">
      <c r="B1760" s="14"/>
      <c r="C1760" s="32"/>
      <c r="D1760" s="33"/>
    </row>
    <row r="1761" spans="2:4">
      <c r="B1761" s="14"/>
      <c r="C1761" s="32"/>
      <c r="D1761" s="33"/>
    </row>
    <row r="1762" spans="2:4">
      <c r="B1762" s="14"/>
      <c r="C1762" s="32"/>
      <c r="D1762" s="33"/>
    </row>
    <row r="1763" spans="2:4">
      <c r="B1763" s="14"/>
      <c r="C1763" s="32"/>
      <c r="D1763" s="33"/>
    </row>
    <row r="1764" spans="2:4">
      <c r="B1764" s="14"/>
      <c r="C1764" s="32"/>
      <c r="D1764" s="33"/>
    </row>
    <row r="1765" spans="2:4">
      <c r="B1765" s="14"/>
      <c r="C1765" s="32"/>
      <c r="D1765" s="33"/>
    </row>
    <row r="1766" spans="2:4">
      <c r="B1766" s="14"/>
      <c r="C1766" s="32"/>
      <c r="D1766" s="33"/>
    </row>
    <row r="1767" spans="2:4">
      <c r="B1767" s="14"/>
      <c r="C1767" s="32"/>
      <c r="D1767" s="33"/>
    </row>
    <row r="1768" spans="2:4">
      <c r="B1768" s="14"/>
      <c r="C1768" s="32"/>
      <c r="D1768" s="33"/>
    </row>
    <row r="1769" spans="2:4">
      <c r="B1769" s="14"/>
      <c r="C1769" s="32"/>
      <c r="D1769" s="33"/>
    </row>
    <row r="1770" spans="2:4">
      <c r="B1770" s="14"/>
      <c r="C1770" s="32"/>
      <c r="D1770" s="33"/>
    </row>
    <row r="1771" spans="2:4">
      <c r="B1771" s="14"/>
      <c r="C1771" s="32"/>
      <c r="D1771" s="33"/>
    </row>
    <row r="1772" spans="2:4">
      <c r="B1772" s="14"/>
      <c r="C1772" s="32"/>
      <c r="D1772" s="33"/>
    </row>
    <row r="1773" spans="2:4">
      <c r="B1773" s="14"/>
      <c r="C1773" s="32"/>
      <c r="D1773" s="33"/>
    </row>
    <row r="1774" spans="2:4">
      <c r="B1774" s="14"/>
      <c r="C1774" s="32"/>
      <c r="D1774" s="33"/>
    </row>
    <row r="1775" spans="2:4">
      <c r="B1775" s="14"/>
      <c r="C1775" s="32"/>
      <c r="D1775" s="33"/>
    </row>
    <row r="1776" spans="2:4">
      <c r="B1776" s="14"/>
      <c r="C1776" s="32"/>
      <c r="D1776" s="33"/>
    </row>
    <row r="1777" spans="2:4">
      <c r="B1777" s="14"/>
      <c r="C1777" s="32"/>
      <c r="D1777" s="33"/>
    </row>
    <row r="1778" spans="2:4">
      <c r="B1778" s="14"/>
      <c r="C1778" s="32"/>
      <c r="D1778" s="33"/>
    </row>
    <row r="1779" spans="2:4">
      <c r="B1779" s="14"/>
      <c r="C1779" s="32"/>
      <c r="D1779" s="33"/>
    </row>
    <row r="1780" spans="2:4">
      <c r="B1780" s="14"/>
      <c r="C1780" s="32"/>
      <c r="D1780" s="33"/>
    </row>
    <row r="1781" spans="2:4">
      <c r="B1781" s="14"/>
      <c r="C1781" s="32"/>
      <c r="D1781" s="33"/>
    </row>
    <row r="1782" spans="2:4">
      <c r="B1782" s="14"/>
      <c r="C1782" s="32"/>
      <c r="D1782" s="33"/>
    </row>
    <row r="1783" spans="2:4">
      <c r="B1783" s="14"/>
      <c r="C1783" s="32"/>
      <c r="D1783" s="33"/>
    </row>
    <row r="1784" spans="2:4">
      <c r="B1784" s="14"/>
      <c r="C1784" s="32"/>
      <c r="D1784" s="33"/>
    </row>
    <row r="1785" spans="2:4">
      <c r="B1785" s="14"/>
      <c r="C1785" s="32"/>
      <c r="D1785" s="33"/>
    </row>
    <row r="1786" spans="2:4">
      <c r="B1786" s="14"/>
      <c r="C1786" s="32"/>
      <c r="D1786" s="33"/>
    </row>
    <row r="1787" spans="2:4">
      <c r="B1787" s="14"/>
      <c r="C1787" s="32"/>
      <c r="D1787" s="33"/>
    </row>
    <row r="1788" spans="2:4">
      <c r="B1788" s="14"/>
      <c r="C1788" s="32"/>
      <c r="D1788" s="33"/>
    </row>
    <row r="1789" spans="2:4">
      <c r="B1789" s="14"/>
      <c r="C1789" s="32"/>
      <c r="D1789" s="33"/>
    </row>
    <row r="1790" spans="2:4">
      <c r="B1790" s="14"/>
      <c r="C1790" s="32"/>
      <c r="D1790" s="33"/>
    </row>
    <row r="1791" spans="2:4">
      <c r="B1791" s="14"/>
      <c r="C1791" s="32"/>
      <c r="D1791" s="33"/>
    </row>
    <row r="1792" spans="2:4">
      <c r="B1792" s="14"/>
      <c r="C1792" s="32"/>
      <c r="D1792" s="33"/>
    </row>
    <row r="1793" spans="2:4">
      <c r="B1793" s="14"/>
      <c r="C1793" s="32"/>
      <c r="D1793" s="33"/>
    </row>
    <row r="1794" spans="2:4">
      <c r="B1794" s="14"/>
      <c r="C1794" s="32"/>
      <c r="D1794" s="33"/>
    </row>
    <row r="1795" spans="2:4">
      <c r="B1795" s="14"/>
      <c r="C1795" s="32"/>
      <c r="D1795" s="33"/>
    </row>
    <row r="1796" spans="2:4">
      <c r="B1796" s="14"/>
      <c r="C1796" s="32"/>
      <c r="D1796" s="33"/>
    </row>
    <row r="1797" spans="2:4">
      <c r="B1797" s="14"/>
      <c r="C1797" s="32"/>
      <c r="D1797" s="33"/>
    </row>
    <row r="1798" spans="2:4">
      <c r="B1798" s="14"/>
      <c r="C1798" s="32"/>
      <c r="D1798" s="33"/>
    </row>
    <row r="1799" spans="2:4">
      <c r="B1799" s="14"/>
      <c r="C1799" s="32"/>
      <c r="D1799" s="33"/>
    </row>
    <row r="1800" spans="2:4">
      <c r="B1800" s="14"/>
      <c r="C1800" s="32"/>
      <c r="D1800" s="33"/>
    </row>
    <row r="1801" spans="2:4">
      <c r="B1801" s="14"/>
      <c r="C1801" s="32"/>
      <c r="D1801" s="33"/>
    </row>
    <row r="1802" spans="2:4">
      <c r="B1802" s="14"/>
      <c r="C1802" s="32"/>
      <c r="D1802" s="33"/>
    </row>
    <row r="1803" spans="2:4">
      <c r="B1803" s="14"/>
      <c r="C1803" s="32"/>
      <c r="D1803" s="33"/>
    </row>
    <row r="1804" spans="2:4">
      <c r="B1804" s="14"/>
      <c r="C1804" s="32"/>
      <c r="D1804" s="33"/>
    </row>
    <row r="1805" spans="2:4">
      <c r="B1805" s="14"/>
      <c r="C1805" s="32"/>
      <c r="D1805" s="33"/>
    </row>
    <row r="1806" spans="2:4">
      <c r="B1806" s="14"/>
      <c r="C1806" s="32"/>
      <c r="D1806" s="33"/>
    </row>
    <row r="1807" spans="2:4">
      <c r="B1807" s="14"/>
      <c r="C1807" s="32"/>
      <c r="D1807" s="33"/>
    </row>
    <row r="1808" spans="2:4">
      <c r="B1808" s="14"/>
      <c r="C1808" s="32"/>
      <c r="D1808" s="33"/>
    </row>
    <row r="1809" spans="2:4">
      <c r="B1809" s="14"/>
      <c r="C1809" s="32"/>
      <c r="D1809" s="33"/>
    </row>
    <row r="1810" spans="2:4">
      <c r="B1810" s="14"/>
      <c r="C1810" s="32"/>
      <c r="D1810" s="33"/>
    </row>
    <row r="1811" spans="2:4">
      <c r="B1811" s="14"/>
      <c r="C1811" s="32"/>
      <c r="D1811" s="33"/>
    </row>
    <row r="1812" spans="2:4">
      <c r="B1812" s="14"/>
      <c r="C1812" s="32"/>
      <c r="D1812" s="33"/>
    </row>
    <row r="1813" spans="2:4">
      <c r="B1813" s="14"/>
      <c r="C1813" s="32"/>
      <c r="D1813" s="33"/>
    </row>
    <row r="1814" spans="2:4">
      <c r="B1814" s="14"/>
      <c r="C1814" s="32"/>
      <c r="D1814" s="33"/>
    </row>
    <row r="1815" spans="2:4">
      <c r="B1815" s="14"/>
      <c r="C1815" s="32"/>
      <c r="D1815" s="33"/>
    </row>
    <row r="1816" spans="2:4">
      <c r="B1816" s="14"/>
      <c r="C1816" s="32"/>
      <c r="D1816" s="33"/>
    </row>
    <row r="1817" spans="2:4">
      <c r="B1817" s="14"/>
      <c r="C1817" s="32"/>
      <c r="D1817" s="33"/>
    </row>
    <row r="1818" spans="2:4">
      <c r="B1818" s="14"/>
      <c r="C1818" s="32"/>
      <c r="D1818" s="33"/>
    </row>
    <row r="1819" spans="2:4">
      <c r="B1819" s="14"/>
      <c r="C1819" s="32"/>
      <c r="D1819" s="33"/>
    </row>
    <row r="1820" spans="2:4">
      <c r="B1820" s="14"/>
      <c r="C1820" s="32"/>
      <c r="D1820" s="33"/>
    </row>
    <row r="1821" spans="2:4">
      <c r="B1821" s="14"/>
      <c r="C1821" s="32"/>
      <c r="D1821" s="33"/>
    </row>
    <row r="1822" spans="2:4">
      <c r="B1822" s="14"/>
      <c r="C1822" s="32"/>
      <c r="D1822" s="33"/>
    </row>
    <row r="1823" spans="2:4">
      <c r="B1823" s="14"/>
      <c r="C1823" s="32"/>
      <c r="D1823" s="33"/>
    </row>
    <row r="1824" spans="2:4">
      <c r="B1824" s="14"/>
      <c r="C1824" s="32"/>
      <c r="D1824" s="33"/>
    </row>
    <row r="1825" spans="2:4">
      <c r="B1825" s="14"/>
      <c r="C1825" s="32"/>
      <c r="D1825" s="33"/>
    </row>
    <row r="1826" spans="2:4">
      <c r="B1826" s="14"/>
      <c r="C1826" s="32"/>
      <c r="D1826" s="33"/>
    </row>
    <row r="1827" spans="2:4">
      <c r="B1827" s="14"/>
      <c r="C1827" s="32"/>
      <c r="D1827" s="33"/>
    </row>
    <row r="1828" spans="2:4">
      <c r="B1828" s="14"/>
      <c r="C1828" s="32"/>
      <c r="D1828" s="33"/>
    </row>
    <row r="1829" spans="2:4">
      <c r="B1829" s="14"/>
      <c r="C1829" s="32"/>
      <c r="D1829" s="33"/>
    </row>
    <row r="1830" spans="2:4">
      <c r="B1830" s="14"/>
      <c r="C1830" s="32"/>
      <c r="D1830" s="33"/>
    </row>
    <row r="1831" spans="2:4">
      <c r="B1831" s="14"/>
      <c r="C1831" s="32"/>
      <c r="D1831" s="33"/>
    </row>
    <row r="1832" spans="2:4">
      <c r="B1832" s="14"/>
      <c r="C1832" s="32"/>
      <c r="D1832" s="33"/>
    </row>
    <row r="1833" spans="2:4">
      <c r="B1833" s="14"/>
      <c r="C1833" s="32"/>
      <c r="D1833" s="33"/>
    </row>
    <row r="1834" spans="2:4">
      <c r="B1834" s="14"/>
      <c r="C1834" s="32"/>
      <c r="D1834" s="33"/>
    </row>
    <row r="1835" spans="2:4">
      <c r="B1835" s="14"/>
      <c r="C1835" s="32"/>
      <c r="D1835" s="33"/>
    </row>
    <row r="1836" spans="2:4">
      <c r="B1836" s="14"/>
      <c r="C1836" s="32"/>
      <c r="D1836" s="33"/>
    </row>
    <row r="1837" spans="2:4">
      <c r="B1837" s="14"/>
      <c r="C1837" s="32"/>
      <c r="D1837" s="33"/>
    </row>
    <row r="1838" spans="2:4">
      <c r="B1838" s="14"/>
      <c r="C1838" s="32"/>
      <c r="D1838" s="33"/>
    </row>
    <row r="1839" spans="2:4">
      <c r="B1839" s="14"/>
      <c r="C1839" s="32"/>
      <c r="D1839" s="33"/>
    </row>
    <row r="1840" spans="2:4">
      <c r="B1840" s="14"/>
      <c r="C1840" s="32"/>
      <c r="D1840" s="33"/>
    </row>
    <row r="1841" spans="2:4">
      <c r="B1841" s="14"/>
      <c r="C1841" s="32"/>
      <c r="D1841" s="33"/>
    </row>
    <row r="1842" spans="2:4">
      <c r="B1842" s="14"/>
      <c r="C1842" s="32"/>
      <c r="D1842" s="33"/>
    </row>
    <row r="1843" spans="2:4">
      <c r="B1843" s="14"/>
      <c r="C1843" s="32"/>
      <c r="D1843" s="33"/>
    </row>
    <row r="1844" spans="2:4">
      <c r="B1844" s="14"/>
      <c r="C1844" s="32"/>
      <c r="D1844" s="33"/>
    </row>
    <row r="1845" spans="2:4">
      <c r="B1845" s="14"/>
      <c r="C1845" s="32"/>
      <c r="D1845" s="33"/>
    </row>
    <row r="1846" spans="2:4">
      <c r="B1846" s="14"/>
      <c r="C1846" s="32"/>
      <c r="D1846" s="33"/>
    </row>
    <row r="1847" spans="2:4">
      <c r="B1847" s="14"/>
      <c r="C1847" s="32"/>
      <c r="D1847" s="33"/>
    </row>
    <row r="1848" spans="2:4">
      <c r="B1848" s="14"/>
      <c r="C1848" s="32"/>
      <c r="D1848" s="33"/>
    </row>
    <row r="1849" spans="2:4">
      <c r="B1849" s="14"/>
      <c r="C1849" s="32"/>
      <c r="D1849" s="33"/>
    </row>
    <row r="1850" spans="2:4">
      <c r="B1850" s="14"/>
      <c r="C1850" s="32"/>
      <c r="D1850" s="33"/>
    </row>
    <row r="1851" spans="2:4">
      <c r="B1851" s="14"/>
      <c r="C1851" s="32"/>
      <c r="D1851" s="33"/>
    </row>
    <row r="1852" spans="2:4">
      <c r="B1852" s="14"/>
      <c r="C1852" s="32"/>
      <c r="D1852" s="33"/>
    </row>
    <row r="1853" spans="2:4">
      <c r="B1853" s="14"/>
      <c r="C1853" s="32"/>
      <c r="D1853" s="33"/>
    </row>
    <row r="1854" spans="2:4">
      <c r="B1854" s="14"/>
      <c r="C1854" s="32"/>
      <c r="D1854" s="33"/>
    </row>
    <row r="1855" spans="2:4">
      <c r="B1855" s="14"/>
      <c r="C1855" s="32"/>
      <c r="D1855" s="33"/>
    </row>
    <row r="1856" spans="2:4">
      <c r="B1856" s="14"/>
      <c r="C1856" s="32"/>
      <c r="D1856" s="33"/>
    </row>
    <row r="1857" spans="2:4">
      <c r="B1857" s="14"/>
      <c r="C1857" s="32"/>
      <c r="D1857" s="33"/>
    </row>
    <row r="1858" spans="2:4">
      <c r="B1858" s="14"/>
      <c r="C1858" s="32"/>
      <c r="D1858" s="33"/>
    </row>
    <row r="1859" spans="2:4">
      <c r="B1859" s="14"/>
      <c r="C1859" s="32"/>
      <c r="D1859" s="33"/>
    </row>
    <row r="1860" spans="2:4">
      <c r="B1860" s="14"/>
      <c r="C1860" s="32"/>
      <c r="D1860" s="33"/>
    </row>
    <row r="1861" spans="2:4">
      <c r="B1861" s="14"/>
      <c r="C1861" s="32"/>
      <c r="D1861" s="33"/>
    </row>
    <row r="1862" spans="2:4">
      <c r="B1862" s="14"/>
      <c r="C1862" s="32"/>
      <c r="D1862" s="33"/>
    </row>
    <row r="1863" spans="2:4">
      <c r="B1863" s="14"/>
      <c r="C1863" s="32"/>
      <c r="D1863" s="33"/>
    </row>
    <row r="1864" spans="2:4">
      <c r="B1864" s="14"/>
      <c r="C1864" s="32"/>
      <c r="D1864" s="33"/>
    </row>
    <row r="1865" spans="2:4">
      <c r="B1865" s="14"/>
      <c r="C1865" s="32"/>
      <c r="D1865" s="33"/>
    </row>
    <row r="1866" spans="2:4">
      <c r="B1866" s="14"/>
      <c r="C1866" s="32"/>
      <c r="D1866" s="33"/>
    </row>
    <row r="1867" spans="2:4">
      <c r="B1867" s="14"/>
      <c r="C1867" s="32"/>
      <c r="D1867" s="33"/>
    </row>
    <row r="1868" spans="2:4">
      <c r="B1868" s="14"/>
      <c r="C1868" s="32"/>
      <c r="D1868" s="33"/>
    </row>
    <row r="1869" spans="2:4">
      <c r="B1869" s="14"/>
      <c r="C1869" s="32"/>
      <c r="D1869" s="33"/>
    </row>
    <row r="1870" spans="2:4">
      <c r="B1870" s="14"/>
      <c r="C1870" s="32"/>
      <c r="D1870" s="33"/>
    </row>
    <row r="1871" spans="2:4">
      <c r="B1871" s="14"/>
      <c r="C1871" s="32"/>
      <c r="D1871" s="33"/>
    </row>
    <row r="1872" spans="2:4">
      <c r="B1872" s="14"/>
      <c r="C1872" s="32"/>
      <c r="D1872" s="33"/>
    </row>
    <row r="1873" spans="2:4">
      <c r="B1873" s="14"/>
      <c r="C1873" s="32"/>
      <c r="D1873" s="33"/>
    </row>
    <row r="1874" spans="2:4">
      <c r="B1874" s="14"/>
      <c r="C1874" s="32"/>
      <c r="D1874" s="33"/>
    </row>
    <row r="1875" spans="2:4">
      <c r="B1875" s="14"/>
      <c r="C1875" s="32"/>
      <c r="D1875" s="33"/>
    </row>
    <row r="1876" spans="2:4">
      <c r="B1876" s="14"/>
      <c r="C1876" s="32"/>
      <c r="D1876" s="33"/>
    </row>
    <row r="1877" spans="2:4">
      <c r="B1877" s="14"/>
      <c r="C1877" s="32"/>
      <c r="D1877" s="33"/>
    </row>
    <row r="1878" spans="2:4">
      <c r="B1878" s="14"/>
      <c r="C1878" s="32"/>
      <c r="D1878" s="33"/>
    </row>
    <row r="1879" spans="2:4">
      <c r="B1879" s="14"/>
      <c r="C1879" s="32"/>
      <c r="D1879" s="33"/>
    </row>
    <row r="1880" spans="2:4">
      <c r="B1880" s="14"/>
      <c r="C1880" s="32"/>
      <c r="D1880" s="33"/>
    </row>
    <row r="1881" spans="2:4">
      <c r="B1881" s="14"/>
      <c r="C1881" s="32"/>
      <c r="D1881" s="33"/>
    </row>
    <row r="1882" spans="2:4">
      <c r="B1882" s="14"/>
      <c r="C1882" s="32"/>
      <c r="D1882" s="33"/>
    </row>
    <row r="1883" spans="2:4">
      <c r="B1883" s="14"/>
      <c r="C1883" s="32"/>
      <c r="D1883" s="33"/>
    </row>
    <row r="1884" spans="2:4">
      <c r="B1884" s="14"/>
      <c r="C1884" s="32"/>
      <c r="D1884" s="33"/>
    </row>
    <row r="1885" spans="2:4">
      <c r="B1885" s="14"/>
      <c r="C1885" s="32"/>
      <c r="D1885" s="33"/>
    </row>
    <row r="1886" spans="2:4">
      <c r="B1886" s="14"/>
      <c r="C1886" s="32"/>
      <c r="D1886" s="33"/>
    </row>
    <row r="1887" spans="2:4">
      <c r="B1887" s="14"/>
      <c r="C1887" s="32"/>
      <c r="D1887" s="33"/>
    </row>
    <row r="1888" spans="2:4">
      <c r="B1888" s="14"/>
      <c r="C1888" s="32"/>
      <c r="D1888" s="33"/>
    </row>
    <row r="1889" spans="2:4">
      <c r="B1889" s="14"/>
      <c r="C1889" s="32"/>
      <c r="D1889" s="33"/>
    </row>
    <row r="1890" spans="2:4">
      <c r="B1890" s="14"/>
      <c r="C1890" s="32"/>
      <c r="D1890" s="33"/>
    </row>
    <row r="1891" spans="2:4">
      <c r="B1891" s="14"/>
      <c r="C1891" s="32"/>
      <c r="D1891" s="33"/>
    </row>
    <row r="1892" spans="2:4">
      <c r="B1892" s="14"/>
      <c r="C1892" s="32"/>
      <c r="D1892" s="33"/>
    </row>
    <row r="1893" spans="2:4">
      <c r="B1893" s="14"/>
      <c r="C1893" s="32"/>
      <c r="D1893" s="33"/>
    </row>
    <row r="1894" spans="2:4">
      <c r="B1894" s="14"/>
      <c r="C1894" s="32"/>
      <c r="D1894" s="33"/>
    </row>
    <row r="1895" spans="2:4">
      <c r="B1895" s="14"/>
      <c r="C1895" s="32"/>
      <c r="D1895" s="33"/>
    </row>
    <row r="1896" spans="2:4">
      <c r="B1896" s="14"/>
      <c r="C1896" s="32"/>
      <c r="D1896" s="33"/>
    </row>
    <row r="1897" spans="2:4">
      <c r="B1897" s="14"/>
      <c r="C1897" s="32"/>
      <c r="D1897" s="33"/>
    </row>
    <row r="1898" spans="2:4">
      <c r="B1898" s="14"/>
      <c r="C1898" s="32"/>
      <c r="D1898" s="33"/>
    </row>
    <row r="1899" spans="2:4">
      <c r="B1899" s="14"/>
      <c r="C1899" s="32"/>
      <c r="D1899" s="33"/>
    </row>
    <row r="1900" spans="2:4">
      <c r="B1900" s="14"/>
      <c r="C1900" s="32"/>
      <c r="D1900" s="33"/>
    </row>
    <row r="1901" spans="2:4">
      <c r="B1901" s="14"/>
      <c r="C1901" s="32"/>
      <c r="D1901" s="33"/>
    </row>
    <row r="1902" spans="2:4">
      <c r="B1902" s="14"/>
      <c r="C1902" s="32"/>
      <c r="D1902" s="33"/>
    </row>
    <row r="1903" spans="2:4">
      <c r="B1903" s="14"/>
      <c r="C1903" s="32"/>
      <c r="D1903" s="33"/>
    </row>
    <row r="1904" spans="2:4">
      <c r="B1904" s="14"/>
      <c r="C1904" s="32"/>
      <c r="D1904" s="33"/>
    </row>
    <row r="1905" spans="2:4">
      <c r="B1905" s="14"/>
      <c r="C1905" s="32"/>
      <c r="D1905" s="33"/>
    </row>
    <row r="1906" spans="2:4">
      <c r="B1906" s="14"/>
      <c r="C1906" s="32"/>
      <c r="D1906" s="33"/>
    </row>
    <row r="1907" spans="2:4">
      <c r="B1907" s="14"/>
      <c r="C1907" s="32"/>
      <c r="D1907" s="33"/>
    </row>
    <row r="1908" spans="2:4">
      <c r="B1908" s="14"/>
      <c r="C1908" s="32"/>
      <c r="D1908" s="33"/>
    </row>
    <row r="1909" spans="2:4">
      <c r="B1909" s="14"/>
      <c r="C1909" s="32"/>
      <c r="D1909" s="33"/>
    </row>
    <row r="1910" spans="2:4">
      <c r="B1910" s="14"/>
      <c r="C1910" s="32"/>
      <c r="D1910" s="33"/>
    </row>
    <row r="1911" spans="2:4">
      <c r="B1911" s="14"/>
      <c r="C1911" s="32"/>
      <c r="D1911" s="33"/>
    </row>
    <row r="1912" spans="2:4">
      <c r="B1912" s="14"/>
      <c r="C1912" s="32"/>
      <c r="D1912" s="33"/>
    </row>
    <row r="1913" spans="2:4">
      <c r="B1913" s="14"/>
      <c r="C1913" s="32"/>
      <c r="D1913" s="33"/>
    </row>
    <row r="1914" spans="2:4">
      <c r="B1914" s="14"/>
      <c r="C1914" s="32"/>
      <c r="D1914" s="33"/>
    </row>
    <row r="1915" spans="2:4">
      <c r="B1915" s="14"/>
      <c r="C1915" s="32"/>
      <c r="D1915" s="33"/>
    </row>
    <row r="1916" spans="2:4">
      <c r="B1916" s="14"/>
      <c r="C1916" s="32"/>
      <c r="D1916" s="33"/>
    </row>
    <row r="1917" spans="2:4">
      <c r="B1917" s="14"/>
      <c r="C1917" s="32"/>
      <c r="D1917" s="33"/>
    </row>
    <row r="1918" spans="2:4">
      <c r="B1918" s="14"/>
      <c r="C1918" s="32"/>
      <c r="D1918" s="33"/>
    </row>
    <row r="1919" spans="2:4">
      <c r="B1919" s="14"/>
      <c r="C1919" s="32"/>
      <c r="D1919" s="33"/>
    </row>
    <row r="1920" spans="2:4">
      <c r="B1920" s="14"/>
      <c r="C1920" s="32"/>
      <c r="D1920" s="33"/>
    </row>
    <row r="1921" spans="2:4">
      <c r="B1921" s="14"/>
      <c r="C1921" s="32"/>
      <c r="D1921" s="33"/>
    </row>
    <row r="1922" spans="2:4">
      <c r="B1922" s="14"/>
      <c r="C1922" s="32"/>
      <c r="D1922" s="33"/>
    </row>
    <row r="1923" spans="2:4">
      <c r="B1923" s="14"/>
      <c r="C1923" s="32"/>
      <c r="D1923" s="33"/>
    </row>
    <row r="1924" spans="2:4">
      <c r="B1924" s="14"/>
      <c r="C1924" s="32"/>
      <c r="D1924" s="33"/>
    </row>
    <row r="1925" spans="2:4">
      <c r="B1925" s="14"/>
      <c r="C1925" s="32"/>
      <c r="D1925" s="33"/>
    </row>
    <row r="1926" spans="2:4">
      <c r="B1926" s="14"/>
      <c r="C1926" s="32"/>
      <c r="D1926" s="33"/>
    </row>
    <row r="1927" spans="2:4">
      <c r="B1927" s="14"/>
      <c r="C1927" s="32"/>
      <c r="D1927" s="33"/>
    </row>
    <row r="1928" spans="2:4">
      <c r="B1928" s="14"/>
      <c r="C1928" s="32"/>
      <c r="D1928" s="33"/>
    </row>
    <row r="1929" spans="2:4">
      <c r="B1929" s="14"/>
      <c r="C1929" s="32"/>
      <c r="D1929" s="33"/>
    </row>
    <row r="1930" spans="2:4">
      <c r="B1930" s="14"/>
      <c r="C1930" s="32"/>
      <c r="D1930" s="33"/>
    </row>
    <row r="1931" spans="2:4">
      <c r="B1931" s="14"/>
      <c r="C1931" s="32"/>
      <c r="D1931" s="33"/>
    </row>
    <row r="1932" spans="2:4">
      <c r="B1932" s="14"/>
      <c r="C1932" s="32"/>
      <c r="D1932" s="33"/>
    </row>
    <row r="1933" spans="2:4">
      <c r="B1933" s="14"/>
      <c r="C1933" s="32"/>
      <c r="D1933" s="33"/>
    </row>
    <row r="1934" spans="2:4">
      <c r="B1934" s="14"/>
      <c r="C1934" s="32"/>
      <c r="D1934" s="33"/>
    </row>
    <row r="1935" spans="2:4">
      <c r="B1935" s="14"/>
      <c r="C1935" s="32"/>
      <c r="D1935" s="33"/>
    </row>
    <row r="1936" spans="2:4">
      <c r="B1936" s="14"/>
      <c r="C1936" s="32"/>
      <c r="D1936" s="33"/>
    </row>
    <row r="1937" spans="2:4">
      <c r="B1937" s="14"/>
      <c r="C1937" s="32"/>
      <c r="D1937" s="33"/>
    </row>
    <row r="1938" spans="2:4">
      <c r="B1938" s="14"/>
      <c r="C1938" s="32"/>
      <c r="D1938" s="33"/>
    </row>
    <row r="1939" spans="2:4">
      <c r="B1939" s="14"/>
      <c r="C1939" s="32"/>
      <c r="D1939" s="33"/>
    </row>
    <row r="1940" spans="2:4">
      <c r="B1940" s="14"/>
      <c r="C1940" s="32"/>
      <c r="D1940" s="33"/>
    </row>
    <row r="1941" spans="2:4">
      <c r="B1941" s="14"/>
      <c r="C1941" s="32"/>
      <c r="D1941" s="33"/>
    </row>
    <row r="1942" spans="2:4">
      <c r="B1942" s="14"/>
      <c r="C1942" s="32"/>
      <c r="D1942" s="33"/>
    </row>
    <row r="1943" spans="2:4">
      <c r="B1943" s="14"/>
      <c r="C1943" s="32"/>
      <c r="D1943" s="33"/>
    </row>
    <row r="1944" spans="2:4">
      <c r="B1944" s="14"/>
      <c r="C1944" s="32"/>
      <c r="D1944" s="33"/>
    </row>
    <row r="1945" spans="2:4">
      <c r="B1945" s="14"/>
      <c r="C1945" s="32"/>
      <c r="D1945" s="33"/>
    </row>
    <row r="1946" spans="2:4">
      <c r="B1946" s="14"/>
      <c r="C1946" s="32"/>
      <c r="D1946" s="33"/>
    </row>
    <row r="1947" spans="2:4">
      <c r="B1947" s="14"/>
      <c r="C1947" s="32"/>
      <c r="D1947" s="33"/>
    </row>
    <row r="1948" spans="2:4">
      <c r="B1948" s="14"/>
      <c r="C1948" s="32"/>
      <c r="D1948" s="33"/>
    </row>
    <row r="1949" spans="2:4">
      <c r="B1949" s="14"/>
      <c r="C1949" s="32"/>
      <c r="D1949" s="33"/>
    </row>
    <row r="1950" spans="2:4">
      <c r="B1950" s="14"/>
      <c r="C1950" s="32"/>
      <c r="D1950" s="33"/>
    </row>
    <row r="1951" spans="2:4">
      <c r="B1951" s="14"/>
      <c r="C1951" s="32"/>
      <c r="D1951" s="33"/>
    </row>
    <row r="1952" spans="2:4">
      <c r="B1952" s="14"/>
      <c r="C1952" s="32"/>
      <c r="D1952" s="33"/>
    </row>
    <row r="1953" spans="2:4">
      <c r="B1953" s="14"/>
      <c r="C1953" s="32"/>
      <c r="D1953" s="33"/>
    </row>
    <row r="1954" spans="2:4">
      <c r="B1954" s="14"/>
      <c r="C1954" s="32"/>
      <c r="D1954" s="33"/>
    </row>
    <row r="1955" spans="2:4">
      <c r="B1955" s="14"/>
      <c r="C1955" s="32"/>
      <c r="D1955" s="33"/>
    </row>
    <row r="1956" spans="2:4">
      <c r="B1956" s="14"/>
      <c r="C1956" s="32"/>
      <c r="D1956" s="33"/>
    </row>
    <row r="1957" spans="2:4">
      <c r="B1957" s="14"/>
      <c r="C1957" s="32"/>
      <c r="D1957" s="33"/>
    </row>
    <row r="1958" spans="2:4">
      <c r="B1958" s="14"/>
      <c r="C1958" s="32"/>
      <c r="D1958" s="33"/>
    </row>
    <row r="1959" spans="2:4">
      <c r="B1959" s="14"/>
      <c r="C1959" s="32"/>
      <c r="D1959" s="33"/>
    </row>
    <row r="1960" spans="2:4">
      <c r="B1960" s="14"/>
      <c r="C1960" s="32"/>
      <c r="D1960" s="33"/>
    </row>
    <row r="1961" spans="2:4">
      <c r="B1961" s="14"/>
      <c r="C1961" s="32"/>
      <c r="D1961" s="33"/>
    </row>
    <row r="1962" spans="2:4">
      <c r="B1962" s="14"/>
      <c r="C1962" s="32"/>
      <c r="D1962" s="33"/>
    </row>
    <row r="1963" spans="2:4">
      <c r="B1963" s="14"/>
      <c r="C1963" s="32"/>
      <c r="D1963" s="33"/>
    </row>
    <row r="1964" spans="2:4">
      <c r="B1964" s="14"/>
      <c r="C1964" s="32"/>
      <c r="D1964" s="33"/>
    </row>
    <row r="1965" spans="2:4">
      <c r="B1965" s="14"/>
      <c r="C1965" s="32"/>
      <c r="D1965" s="33"/>
    </row>
    <row r="1966" spans="2:4">
      <c r="B1966" s="14"/>
      <c r="C1966" s="32"/>
      <c r="D1966" s="33"/>
    </row>
    <row r="1967" spans="2:4">
      <c r="B1967" s="14"/>
      <c r="C1967" s="32"/>
      <c r="D1967" s="33"/>
    </row>
    <row r="1968" spans="2:4">
      <c r="B1968" s="14"/>
      <c r="C1968" s="32"/>
      <c r="D1968" s="33"/>
    </row>
    <row r="1969" spans="2:4">
      <c r="B1969" s="14"/>
      <c r="C1969" s="32"/>
      <c r="D1969" s="33"/>
    </row>
    <row r="1970" spans="2:4">
      <c r="B1970" s="14"/>
      <c r="C1970" s="32"/>
      <c r="D1970" s="33"/>
    </row>
    <row r="1971" spans="2:4">
      <c r="B1971" s="14"/>
      <c r="C1971" s="32"/>
      <c r="D1971" s="33"/>
    </row>
    <row r="1972" spans="2:4">
      <c r="B1972" s="14"/>
      <c r="C1972" s="32"/>
      <c r="D1972" s="33"/>
    </row>
    <row r="1973" spans="2:4">
      <c r="B1973" s="14"/>
      <c r="C1973" s="32"/>
      <c r="D1973" s="33"/>
    </row>
    <row r="1974" spans="2:4">
      <c r="B1974" s="14"/>
      <c r="C1974" s="32"/>
      <c r="D1974" s="33"/>
    </row>
    <row r="1975" spans="2:4">
      <c r="B1975" s="14"/>
      <c r="C1975" s="32"/>
      <c r="D1975" s="33"/>
    </row>
    <row r="1976" spans="2:4">
      <c r="B1976" s="14"/>
      <c r="C1976" s="32"/>
      <c r="D1976" s="33"/>
    </row>
    <row r="1977" spans="2:4">
      <c r="B1977" s="14"/>
      <c r="C1977" s="32"/>
      <c r="D1977" s="33"/>
    </row>
    <row r="1978" spans="2:4">
      <c r="B1978" s="14"/>
      <c r="C1978" s="32"/>
      <c r="D1978" s="33"/>
    </row>
    <row r="1979" spans="2:4">
      <c r="B1979" s="14"/>
      <c r="C1979" s="32"/>
      <c r="D1979" s="33"/>
    </row>
    <row r="1980" spans="2:4">
      <c r="B1980" s="14"/>
      <c r="C1980" s="32"/>
      <c r="D1980" s="33"/>
    </row>
    <row r="1981" spans="2:4">
      <c r="B1981" s="14"/>
      <c r="C1981" s="32"/>
      <c r="D1981" s="33"/>
    </row>
    <row r="1982" spans="2:4">
      <c r="B1982" s="14"/>
      <c r="C1982" s="32"/>
      <c r="D1982" s="33"/>
    </row>
    <row r="1983" spans="2:4">
      <c r="B1983" s="14"/>
      <c r="C1983" s="32"/>
      <c r="D1983" s="33"/>
    </row>
    <row r="1984" spans="2:4">
      <c r="B1984" s="14"/>
      <c r="C1984" s="32"/>
      <c r="D1984" s="33"/>
    </row>
    <row r="1985" spans="2:4">
      <c r="B1985" s="14"/>
      <c r="C1985" s="32"/>
      <c r="D1985" s="33"/>
    </row>
    <row r="1986" spans="2:4">
      <c r="B1986" s="14"/>
      <c r="C1986" s="32"/>
      <c r="D1986" s="33"/>
    </row>
    <row r="1987" spans="2:4">
      <c r="B1987" s="14"/>
      <c r="C1987" s="32"/>
      <c r="D1987" s="33"/>
    </row>
    <row r="1988" spans="2:4">
      <c r="B1988" s="14"/>
      <c r="C1988" s="32"/>
      <c r="D1988" s="33"/>
    </row>
    <row r="1989" spans="2:4">
      <c r="B1989" s="14"/>
      <c r="C1989" s="32"/>
      <c r="D1989" s="33"/>
    </row>
    <row r="1990" spans="2:4">
      <c r="B1990" s="14"/>
      <c r="C1990" s="32"/>
      <c r="D1990" s="33"/>
    </row>
    <row r="1991" spans="2:4">
      <c r="B1991" s="14"/>
      <c r="C1991" s="32"/>
      <c r="D1991" s="33"/>
    </row>
    <row r="1992" spans="2:4">
      <c r="B1992" s="14"/>
      <c r="C1992" s="32"/>
      <c r="D1992" s="33"/>
    </row>
    <row r="1993" spans="2:4">
      <c r="B1993" s="14"/>
      <c r="C1993" s="32"/>
      <c r="D1993" s="33"/>
    </row>
    <row r="1994" spans="2:4">
      <c r="B1994" s="14"/>
      <c r="C1994" s="32"/>
      <c r="D1994" s="33"/>
    </row>
    <row r="1995" spans="2:4">
      <c r="B1995" s="14"/>
      <c r="C1995" s="32"/>
      <c r="D1995" s="33"/>
    </row>
    <row r="1996" spans="2:4">
      <c r="B1996" s="14"/>
      <c r="C1996" s="32"/>
      <c r="D1996" s="33"/>
    </row>
    <row r="1997" spans="2:4">
      <c r="B1997" s="14"/>
      <c r="C1997" s="32"/>
      <c r="D1997" s="33"/>
    </row>
    <row r="1998" spans="2:4">
      <c r="B1998" s="14"/>
      <c r="C1998" s="32"/>
      <c r="D1998" s="33"/>
    </row>
    <row r="1999" spans="2:4">
      <c r="B1999" s="14"/>
      <c r="C1999" s="32"/>
      <c r="D1999" s="33"/>
    </row>
    <row r="2000" spans="2:4">
      <c r="B2000" s="14"/>
      <c r="C2000" s="32"/>
      <c r="D2000" s="33"/>
    </row>
    <row r="2001" spans="2:4">
      <c r="B2001" s="14"/>
      <c r="C2001" s="32"/>
      <c r="D2001" s="33"/>
    </row>
    <row r="2002" spans="2:4">
      <c r="B2002" s="14"/>
      <c r="C2002" s="32"/>
      <c r="D2002" s="33"/>
    </row>
    <row r="2003" spans="2:4">
      <c r="B2003" s="14"/>
      <c r="C2003" s="32"/>
      <c r="D2003" s="33"/>
    </row>
    <row r="2004" spans="2:4">
      <c r="B2004" s="14"/>
      <c r="C2004" s="32"/>
      <c r="D2004" s="33"/>
    </row>
    <row r="2005" spans="2:4">
      <c r="B2005" s="14"/>
      <c r="C2005" s="32"/>
      <c r="D2005" s="33"/>
    </row>
    <row r="2006" spans="2:4">
      <c r="B2006" s="14"/>
      <c r="C2006" s="32"/>
      <c r="D2006" s="33"/>
    </row>
    <row r="2007" spans="2:4">
      <c r="B2007" s="14"/>
      <c r="C2007" s="32"/>
      <c r="D2007" s="33"/>
    </row>
    <row r="2008" spans="2:4">
      <c r="B2008" s="14"/>
      <c r="C2008" s="32"/>
      <c r="D2008" s="33"/>
    </row>
    <row r="2009" spans="2:4">
      <c r="B2009" s="14"/>
      <c r="C2009" s="32"/>
      <c r="D2009" s="33"/>
    </row>
    <row r="2010" spans="2:4">
      <c r="B2010" s="14"/>
      <c r="C2010" s="32"/>
      <c r="D2010" s="33"/>
    </row>
    <row r="2011" spans="2:4">
      <c r="B2011" s="14"/>
      <c r="C2011" s="32"/>
      <c r="D2011" s="33"/>
    </row>
    <row r="2012" spans="2:4">
      <c r="B2012" s="14"/>
      <c r="C2012" s="32"/>
      <c r="D2012" s="33"/>
    </row>
    <row r="2013" spans="2:4">
      <c r="B2013" s="14"/>
      <c r="C2013" s="32"/>
      <c r="D2013" s="33"/>
    </row>
    <row r="2014" spans="2:4">
      <c r="B2014" s="14"/>
      <c r="C2014" s="32"/>
      <c r="D2014" s="33"/>
    </row>
    <row r="2015" spans="2:4">
      <c r="B2015" s="14"/>
      <c r="C2015" s="32"/>
      <c r="D2015" s="33"/>
    </row>
    <row r="2016" spans="2:4">
      <c r="B2016" s="14"/>
      <c r="C2016" s="32"/>
      <c r="D2016" s="33"/>
    </row>
    <row r="2017" spans="2:4">
      <c r="B2017" s="14"/>
      <c r="C2017" s="32"/>
      <c r="D2017" s="33"/>
    </row>
    <row r="2018" spans="2:4">
      <c r="B2018" s="14"/>
      <c r="C2018" s="32"/>
      <c r="D2018" s="33"/>
    </row>
    <row r="2019" spans="2:4">
      <c r="B2019" s="14"/>
      <c r="C2019" s="32"/>
      <c r="D2019" s="33"/>
    </row>
    <row r="2020" spans="2:4">
      <c r="B2020" s="14"/>
      <c r="C2020" s="32"/>
      <c r="D2020" s="33"/>
    </row>
    <row r="2021" spans="2:4">
      <c r="B2021" s="14"/>
      <c r="C2021" s="32"/>
      <c r="D2021" s="33"/>
    </row>
    <row r="2022" spans="2:4">
      <c r="B2022" s="14"/>
      <c r="C2022" s="32"/>
      <c r="D2022" s="33"/>
    </row>
    <row r="2023" spans="2:4">
      <c r="B2023" s="14"/>
      <c r="C2023" s="32"/>
      <c r="D2023" s="33"/>
    </row>
    <row r="2024" spans="2:4">
      <c r="B2024" s="14"/>
      <c r="C2024" s="32"/>
      <c r="D2024" s="33"/>
    </row>
    <row r="2025" spans="2:4">
      <c r="B2025" s="14"/>
      <c r="C2025" s="32"/>
      <c r="D2025" s="33"/>
    </row>
    <row r="2026" spans="2:4">
      <c r="B2026" s="14"/>
      <c r="C2026" s="32"/>
      <c r="D2026" s="33"/>
    </row>
    <row r="2027" spans="2:4">
      <c r="B2027" s="14"/>
      <c r="C2027" s="32"/>
      <c r="D2027" s="33"/>
    </row>
    <row r="2028" spans="2:4">
      <c r="B2028" s="14"/>
      <c r="C2028" s="32"/>
      <c r="D2028" s="33"/>
    </row>
    <row r="2029" spans="2:4">
      <c r="B2029" s="14"/>
      <c r="C2029" s="32"/>
      <c r="D2029" s="33"/>
    </row>
    <row r="2030" spans="2:4">
      <c r="B2030" s="14"/>
      <c r="C2030" s="32"/>
      <c r="D2030" s="33"/>
    </row>
    <row r="2031" spans="2:4">
      <c r="B2031" s="14"/>
      <c r="C2031" s="32"/>
      <c r="D2031" s="33"/>
    </row>
    <row r="2032" spans="2:4">
      <c r="B2032" s="14"/>
      <c r="C2032" s="32"/>
      <c r="D2032" s="33"/>
    </row>
    <row r="2033" spans="2:4">
      <c r="B2033" s="14"/>
      <c r="C2033" s="32"/>
      <c r="D2033" s="33"/>
    </row>
    <row r="2034" spans="2:4">
      <c r="B2034" s="14"/>
      <c r="C2034" s="32"/>
      <c r="D2034" s="33"/>
    </row>
    <row r="2035" spans="2:4">
      <c r="B2035" s="14"/>
      <c r="C2035" s="32"/>
      <c r="D2035" s="33"/>
    </row>
    <row r="2036" spans="2:4">
      <c r="B2036" s="14"/>
      <c r="C2036" s="32"/>
      <c r="D2036" s="33"/>
    </row>
    <row r="2037" spans="2:4">
      <c r="B2037" s="14"/>
      <c r="C2037" s="32"/>
      <c r="D2037" s="33"/>
    </row>
    <row r="2038" spans="2:4">
      <c r="B2038" s="14"/>
      <c r="C2038" s="32"/>
      <c r="D2038" s="33"/>
    </row>
    <row r="2039" spans="2:4">
      <c r="B2039" s="14"/>
      <c r="C2039" s="32"/>
      <c r="D2039" s="33"/>
    </row>
    <row r="2040" spans="2:4">
      <c r="B2040" s="14"/>
      <c r="C2040" s="32"/>
      <c r="D2040" s="33"/>
    </row>
    <row r="2041" spans="2:4">
      <c r="B2041" s="14"/>
      <c r="C2041" s="32"/>
      <c r="D2041" s="33"/>
    </row>
    <row r="2042" spans="2:4">
      <c r="B2042" s="14"/>
      <c r="C2042" s="32"/>
      <c r="D2042" s="33"/>
    </row>
    <row r="2043" spans="2:4">
      <c r="B2043" s="14"/>
      <c r="C2043" s="32"/>
      <c r="D2043" s="33"/>
    </row>
    <row r="2044" spans="2:4">
      <c r="B2044" s="14"/>
      <c r="C2044" s="32"/>
      <c r="D2044" s="33"/>
    </row>
    <row r="2045" spans="2:4">
      <c r="B2045" s="14"/>
      <c r="C2045" s="32"/>
      <c r="D2045" s="33"/>
    </row>
    <row r="2046" spans="2:4">
      <c r="B2046" s="14"/>
      <c r="C2046" s="32"/>
      <c r="D2046" s="33"/>
    </row>
    <row r="2047" spans="2:4">
      <c r="B2047" s="14"/>
      <c r="C2047" s="32"/>
      <c r="D2047" s="33"/>
    </row>
    <row r="2048" spans="2:4">
      <c r="B2048" s="14"/>
      <c r="C2048" s="32"/>
      <c r="D2048" s="33"/>
    </row>
    <row r="2049" spans="2:4">
      <c r="B2049" s="14"/>
      <c r="C2049" s="32"/>
      <c r="D2049" s="33"/>
    </row>
    <row r="2050" spans="2:4">
      <c r="B2050" s="14"/>
      <c r="C2050" s="32"/>
      <c r="D2050" s="33"/>
    </row>
    <row r="2051" spans="2:4">
      <c r="B2051" s="14"/>
      <c r="C2051" s="32"/>
      <c r="D2051" s="33"/>
    </row>
    <row r="2052" spans="2:4">
      <c r="B2052" s="14"/>
      <c r="C2052" s="32"/>
      <c r="D2052" s="33"/>
    </row>
    <row r="2053" spans="2:4">
      <c r="B2053" s="14"/>
      <c r="C2053" s="32"/>
      <c r="D2053" s="33"/>
    </row>
    <row r="2054" spans="2:4">
      <c r="B2054" s="14"/>
      <c r="C2054" s="32"/>
      <c r="D2054" s="33"/>
    </row>
    <row r="2055" spans="2:4">
      <c r="B2055" s="14"/>
      <c r="C2055" s="32"/>
      <c r="D2055" s="33"/>
    </row>
    <row r="2056" spans="2:4">
      <c r="B2056" s="14"/>
      <c r="C2056" s="32"/>
      <c r="D2056" s="33"/>
    </row>
    <row r="2057" spans="2:4">
      <c r="B2057" s="14"/>
      <c r="C2057" s="32"/>
      <c r="D2057" s="33"/>
    </row>
    <row r="2058" spans="2:4">
      <c r="B2058" s="14"/>
      <c r="C2058" s="32"/>
      <c r="D2058" s="33"/>
    </row>
    <row r="2059" spans="2:4">
      <c r="B2059" s="14"/>
      <c r="C2059" s="32"/>
      <c r="D2059" s="33"/>
    </row>
    <row r="2060" spans="2:4">
      <c r="B2060" s="14"/>
      <c r="C2060" s="32"/>
      <c r="D2060" s="33"/>
    </row>
    <row r="2061" spans="2:4">
      <c r="B2061" s="14"/>
      <c r="C2061" s="32"/>
      <c r="D2061" s="33"/>
    </row>
    <row r="2062" spans="2:4">
      <c r="B2062" s="14"/>
      <c r="C2062" s="32"/>
      <c r="D2062" s="33"/>
    </row>
    <row r="2063" spans="2:4">
      <c r="B2063" s="14"/>
      <c r="C2063" s="32"/>
      <c r="D2063" s="33"/>
    </row>
    <row r="2064" spans="2:4">
      <c r="B2064" s="14"/>
      <c r="C2064" s="32"/>
      <c r="D2064" s="33"/>
    </row>
    <row r="2065" spans="2:4">
      <c r="B2065" s="14"/>
      <c r="C2065" s="32"/>
      <c r="D2065" s="33"/>
    </row>
    <row r="2066" spans="2:4">
      <c r="B2066" s="14"/>
      <c r="C2066" s="32"/>
      <c r="D2066" s="33"/>
    </row>
    <row r="2067" spans="2:4">
      <c r="B2067" s="14"/>
      <c r="C2067" s="32"/>
      <c r="D2067" s="33"/>
    </row>
    <row r="2068" spans="2:4">
      <c r="B2068" s="14"/>
      <c r="C2068" s="32"/>
      <c r="D2068" s="33"/>
    </row>
    <row r="2069" spans="2:4">
      <c r="B2069" s="14"/>
      <c r="C2069" s="32"/>
      <c r="D2069" s="33"/>
    </row>
    <row r="2070" spans="2:4">
      <c r="B2070" s="14"/>
      <c r="C2070" s="32"/>
      <c r="D2070" s="33"/>
    </row>
    <row r="2071" spans="2:4">
      <c r="B2071" s="14"/>
      <c r="C2071" s="32"/>
      <c r="D2071" s="33"/>
    </row>
    <row r="2072" spans="2:4">
      <c r="B2072" s="14"/>
      <c r="C2072" s="32"/>
      <c r="D2072" s="33"/>
    </row>
    <row r="2073" spans="2:4">
      <c r="B2073" s="14"/>
      <c r="C2073" s="32"/>
      <c r="D2073" s="33"/>
    </row>
    <row r="2074" spans="2:4">
      <c r="B2074" s="14"/>
      <c r="C2074" s="32"/>
      <c r="D2074" s="33"/>
    </row>
    <row r="2075" spans="2:4">
      <c r="B2075" s="14"/>
      <c r="C2075" s="32"/>
      <c r="D2075" s="33"/>
    </row>
    <row r="2076" spans="2:4">
      <c r="B2076" s="14"/>
      <c r="C2076" s="32"/>
      <c r="D2076" s="33"/>
    </row>
    <row r="2077" spans="2:4">
      <c r="B2077" s="14"/>
      <c r="C2077" s="32"/>
      <c r="D2077" s="33"/>
    </row>
    <row r="2078" spans="2:4">
      <c r="B2078" s="14"/>
      <c r="C2078" s="32"/>
      <c r="D2078" s="33"/>
    </row>
    <row r="2079" spans="2:4">
      <c r="B2079" s="14"/>
      <c r="C2079" s="32"/>
      <c r="D2079" s="33"/>
    </row>
    <row r="2080" spans="2:4">
      <c r="B2080" s="14"/>
      <c r="C2080" s="32"/>
      <c r="D2080" s="33"/>
    </row>
    <row r="2081" spans="2:4">
      <c r="B2081" s="14"/>
      <c r="C2081" s="32"/>
      <c r="D2081" s="33"/>
    </row>
    <row r="2082" spans="2:4">
      <c r="B2082" s="14"/>
      <c r="C2082" s="32"/>
      <c r="D2082" s="33"/>
    </row>
    <row r="2083" spans="2:4">
      <c r="B2083" s="14"/>
      <c r="C2083" s="32"/>
      <c r="D2083" s="33"/>
    </row>
    <row r="2084" spans="2:4">
      <c r="B2084" s="14"/>
      <c r="C2084" s="32"/>
      <c r="D2084" s="33"/>
    </row>
    <row r="2085" spans="2:4">
      <c r="B2085" s="14"/>
      <c r="C2085" s="32"/>
      <c r="D2085" s="33"/>
    </row>
    <row r="2086" spans="2:4">
      <c r="B2086" s="14"/>
      <c r="C2086" s="32"/>
      <c r="D2086" s="33"/>
    </row>
    <row r="2087" spans="2:4">
      <c r="B2087" s="14"/>
      <c r="C2087" s="32"/>
      <c r="D2087" s="33"/>
    </row>
    <row r="2088" spans="2:4">
      <c r="B2088" s="14"/>
      <c r="C2088" s="32"/>
      <c r="D2088" s="33"/>
    </row>
    <row r="2089" spans="2:4">
      <c r="B2089" s="14"/>
      <c r="C2089" s="32"/>
      <c r="D2089" s="33"/>
    </row>
    <row r="2090" spans="2:4">
      <c r="B2090" s="14"/>
      <c r="C2090" s="32"/>
      <c r="D2090" s="33"/>
    </row>
    <row r="2091" spans="2:4">
      <c r="B2091" s="14"/>
      <c r="C2091" s="32"/>
      <c r="D2091" s="33"/>
    </row>
    <row r="2092" spans="2:4">
      <c r="B2092" s="14"/>
      <c r="C2092" s="32"/>
      <c r="D2092" s="33"/>
    </row>
    <row r="2093" spans="2:4">
      <c r="B2093" s="14"/>
      <c r="C2093" s="32"/>
      <c r="D2093" s="33"/>
    </row>
    <row r="2094" spans="2:4">
      <c r="B2094" s="14"/>
      <c r="C2094" s="32"/>
      <c r="D2094" s="33"/>
    </row>
    <row r="2095" spans="2:4">
      <c r="B2095" s="14"/>
      <c r="C2095" s="32"/>
      <c r="D2095" s="33"/>
    </row>
    <row r="2096" spans="2:4">
      <c r="B2096" s="14"/>
      <c r="C2096" s="32"/>
      <c r="D2096" s="33"/>
    </row>
    <row r="2097" spans="2:4">
      <c r="B2097" s="14"/>
      <c r="C2097" s="32"/>
      <c r="D2097" s="33"/>
    </row>
    <row r="2098" spans="2:4">
      <c r="B2098" s="14"/>
      <c r="C2098" s="32"/>
      <c r="D2098" s="33"/>
    </row>
    <row r="2099" spans="2:4">
      <c r="B2099" s="14"/>
      <c r="C2099" s="32"/>
      <c r="D2099" s="33"/>
    </row>
    <row r="2100" spans="2:4">
      <c r="B2100" s="14"/>
      <c r="C2100" s="32"/>
      <c r="D2100" s="33"/>
    </row>
    <row r="2101" spans="2:4">
      <c r="B2101" s="14"/>
      <c r="C2101" s="32"/>
      <c r="D2101" s="33"/>
    </row>
    <row r="2102" spans="2:4">
      <c r="B2102" s="14"/>
      <c r="C2102" s="32"/>
      <c r="D2102" s="33"/>
    </row>
    <row r="2103" spans="2:4">
      <c r="B2103" s="14"/>
      <c r="C2103" s="32"/>
      <c r="D2103" s="33"/>
    </row>
    <row r="2104" spans="2:4">
      <c r="B2104" s="14"/>
      <c r="C2104" s="32"/>
      <c r="D2104" s="33"/>
    </row>
    <row r="2105" spans="2:4">
      <c r="B2105" s="14"/>
      <c r="C2105" s="32"/>
      <c r="D2105" s="33"/>
    </row>
    <row r="2106" spans="2:4">
      <c r="B2106" s="14"/>
      <c r="C2106" s="32"/>
      <c r="D2106" s="33"/>
    </row>
    <row r="2107" spans="2:4">
      <c r="B2107" s="14"/>
      <c r="C2107" s="32"/>
      <c r="D2107" s="33"/>
    </row>
    <row r="2108" spans="2:4">
      <c r="B2108" s="14"/>
      <c r="C2108" s="32"/>
      <c r="D2108" s="33"/>
    </row>
    <row r="2109" spans="2:4">
      <c r="B2109" s="14"/>
      <c r="C2109" s="32"/>
      <c r="D2109" s="33"/>
    </row>
    <row r="2110" spans="2:4">
      <c r="B2110" s="14"/>
      <c r="C2110" s="32"/>
      <c r="D2110" s="33"/>
    </row>
    <row r="2111" spans="2:4">
      <c r="B2111" s="14"/>
      <c r="C2111" s="32"/>
      <c r="D2111" s="33"/>
    </row>
    <row r="2112" spans="2:4">
      <c r="B2112" s="14"/>
      <c r="C2112" s="32"/>
      <c r="D2112" s="33"/>
    </row>
    <row r="2113" spans="2:4">
      <c r="B2113" s="14"/>
      <c r="C2113" s="32"/>
      <c r="D2113" s="33"/>
    </row>
    <row r="2114" spans="2:4">
      <c r="B2114" s="14"/>
      <c r="C2114" s="32"/>
      <c r="D2114" s="33"/>
    </row>
    <row r="2115" spans="2:4">
      <c r="B2115" s="14"/>
      <c r="C2115" s="32"/>
      <c r="D2115" s="33"/>
    </row>
    <row r="2116" spans="2:4">
      <c r="B2116" s="14"/>
      <c r="C2116" s="32"/>
      <c r="D2116" s="33"/>
    </row>
    <row r="2117" spans="2:4">
      <c r="B2117" s="14"/>
      <c r="C2117" s="32"/>
      <c r="D2117" s="33"/>
    </row>
    <row r="2118" spans="2:4">
      <c r="B2118" s="14"/>
      <c r="C2118" s="32"/>
      <c r="D2118" s="33"/>
    </row>
    <row r="2119" spans="2:4">
      <c r="B2119" s="14"/>
      <c r="C2119" s="32"/>
      <c r="D2119" s="33"/>
    </row>
    <row r="2120" spans="2:4">
      <c r="B2120" s="14"/>
      <c r="C2120" s="32"/>
      <c r="D2120" s="33"/>
    </row>
    <row r="2121" spans="2:4">
      <c r="B2121" s="14"/>
      <c r="C2121" s="32"/>
      <c r="D2121" s="33"/>
    </row>
    <row r="2122" spans="2:4">
      <c r="B2122" s="14"/>
      <c r="C2122" s="32"/>
      <c r="D2122" s="33"/>
    </row>
    <row r="2123" spans="2:4">
      <c r="B2123" s="14"/>
      <c r="C2123" s="32"/>
      <c r="D2123" s="33"/>
    </row>
    <row r="2124" spans="2:4">
      <c r="B2124" s="14"/>
      <c r="C2124" s="32"/>
      <c r="D2124" s="33"/>
    </row>
    <row r="2125" spans="2:4">
      <c r="B2125" s="14"/>
      <c r="C2125" s="32"/>
      <c r="D2125" s="33"/>
    </row>
    <row r="2126" spans="2:4">
      <c r="B2126" s="14"/>
      <c r="C2126" s="32"/>
      <c r="D2126" s="33"/>
    </row>
    <row r="2127" spans="2:4">
      <c r="B2127" s="14"/>
      <c r="C2127" s="32"/>
      <c r="D2127" s="33"/>
    </row>
    <row r="2128" spans="2:4">
      <c r="B2128" s="14"/>
      <c r="C2128" s="32"/>
      <c r="D2128" s="33"/>
    </row>
    <row r="2129" spans="2:4">
      <c r="B2129" s="14"/>
      <c r="C2129" s="32"/>
      <c r="D2129" s="33"/>
    </row>
    <row r="2130" spans="2:4">
      <c r="B2130" s="14"/>
      <c r="C2130" s="32"/>
      <c r="D2130" s="33"/>
    </row>
    <row r="2131" spans="2:4">
      <c r="B2131" s="14"/>
      <c r="C2131" s="32"/>
      <c r="D2131" s="33"/>
    </row>
    <row r="2132" spans="2:4">
      <c r="B2132" s="14"/>
      <c r="C2132" s="32"/>
      <c r="D2132" s="33"/>
    </row>
    <row r="2133" spans="2:4">
      <c r="B2133" s="14"/>
      <c r="C2133" s="32"/>
      <c r="D2133" s="33"/>
    </row>
    <row r="2134" spans="2:4">
      <c r="B2134" s="14"/>
      <c r="C2134" s="32"/>
      <c r="D2134" s="33"/>
    </row>
    <row r="2135" spans="2:4">
      <c r="B2135" s="14"/>
      <c r="C2135" s="32"/>
      <c r="D2135" s="33"/>
    </row>
    <row r="2136" spans="2:4">
      <c r="B2136" s="14"/>
      <c r="C2136" s="32"/>
      <c r="D2136" s="33"/>
    </row>
    <row r="2137" spans="2:4">
      <c r="B2137" s="14"/>
      <c r="C2137" s="32"/>
      <c r="D2137" s="33"/>
    </row>
    <row r="2138" spans="2:4">
      <c r="B2138" s="14"/>
      <c r="C2138" s="32"/>
      <c r="D2138" s="33"/>
    </row>
    <row r="2139" spans="2:4">
      <c r="B2139" s="14"/>
      <c r="C2139" s="32"/>
      <c r="D2139" s="33"/>
    </row>
    <row r="2140" spans="2:4">
      <c r="B2140" s="14"/>
      <c r="C2140" s="32"/>
      <c r="D2140" s="33"/>
    </row>
    <row r="2141" spans="2:4">
      <c r="B2141" s="14"/>
      <c r="C2141" s="32"/>
      <c r="D2141" s="33"/>
    </row>
    <row r="2142" spans="2:4">
      <c r="B2142" s="14"/>
      <c r="C2142" s="32"/>
      <c r="D2142" s="33"/>
    </row>
    <row r="2143" spans="2:4">
      <c r="B2143" s="14"/>
      <c r="C2143" s="32"/>
      <c r="D2143" s="33"/>
    </row>
    <row r="2144" spans="2:4">
      <c r="B2144" s="14"/>
      <c r="C2144" s="32"/>
      <c r="D2144" s="33"/>
    </row>
    <row r="2145" spans="2:4">
      <c r="B2145" s="14"/>
      <c r="C2145" s="32"/>
      <c r="D2145" s="33"/>
    </row>
    <row r="2146" spans="2:4">
      <c r="B2146" s="14"/>
      <c r="C2146" s="32"/>
      <c r="D2146" s="33"/>
    </row>
    <row r="2147" spans="2:4">
      <c r="B2147" s="14"/>
      <c r="C2147" s="32"/>
      <c r="D2147" s="33"/>
    </row>
    <row r="2148" spans="2:4">
      <c r="B2148" s="14"/>
      <c r="C2148" s="32"/>
      <c r="D2148" s="33"/>
    </row>
    <row r="2149" spans="2:4">
      <c r="B2149" s="14"/>
      <c r="C2149" s="32"/>
      <c r="D2149" s="33"/>
    </row>
    <row r="2150" spans="2:4">
      <c r="B2150" s="14"/>
      <c r="C2150" s="32"/>
      <c r="D2150" s="33"/>
    </row>
    <row r="2151" spans="2:4">
      <c r="B2151" s="14"/>
      <c r="C2151" s="32"/>
      <c r="D2151" s="33"/>
    </row>
    <row r="2152" spans="2:4">
      <c r="B2152" s="14"/>
      <c r="C2152" s="32"/>
      <c r="D2152" s="33"/>
    </row>
    <row r="2153" spans="2:4">
      <c r="B2153" s="14"/>
      <c r="C2153" s="32"/>
      <c r="D2153" s="33"/>
    </row>
    <row r="2154" spans="2:4">
      <c r="B2154" s="14"/>
      <c r="C2154" s="32"/>
      <c r="D2154" s="33"/>
    </row>
    <row r="2155" spans="2:4">
      <c r="B2155" s="14"/>
      <c r="C2155" s="32"/>
      <c r="D2155" s="33"/>
    </row>
    <row r="2156" spans="2:4">
      <c r="B2156" s="14"/>
      <c r="C2156" s="32"/>
      <c r="D2156" s="33"/>
    </row>
    <row r="2157" spans="2:4">
      <c r="B2157" s="14"/>
      <c r="C2157" s="32"/>
      <c r="D2157" s="33"/>
    </row>
    <row r="2158" spans="2:4">
      <c r="B2158" s="14"/>
      <c r="C2158" s="32"/>
      <c r="D2158" s="33"/>
    </row>
    <row r="2159" spans="2:4">
      <c r="B2159" s="14"/>
      <c r="C2159" s="32"/>
      <c r="D2159" s="33"/>
    </row>
    <row r="2160" spans="2:4">
      <c r="B2160" s="14"/>
      <c r="C2160" s="32"/>
      <c r="D2160" s="33"/>
    </row>
    <row r="2161" spans="2:4">
      <c r="B2161" s="14"/>
      <c r="C2161" s="32"/>
      <c r="D2161" s="33"/>
    </row>
    <row r="2162" spans="2:4">
      <c r="B2162" s="14"/>
      <c r="C2162" s="32"/>
      <c r="D2162" s="33"/>
    </row>
    <row r="2163" spans="2:4">
      <c r="B2163" s="14"/>
      <c r="C2163" s="32"/>
      <c r="D2163" s="33"/>
    </row>
    <row r="2164" spans="2:4">
      <c r="B2164" s="14"/>
      <c r="C2164" s="32"/>
      <c r="D2164" s="33"/>
    </row>
    <row r="2165" spans="2:4">
      <c r="B2165" s="14"/>
      <c r="C2165" s="32"/>
      <c r="D2165" s="33"/>
    </row>
    <row r="2166" spans="2:4">
      <c r="B2166" s="14"/>
      <c r="C2166" s="32"/>
      <c r="D2166" s="33"/>
    </row>
    <row r="2167" spans="2:4">
      <c r="B2167" s="14"/>
      <c r="C2167" s="32"/>
      <c r="D2167" s="33"/>
    </row>
    <row r="2168" spans="2:4">
      <c r="B2168" s="14"/>
      <c r="C2168" s="32"/>
      <c r="D2168" s="33"/>
    </row>
    <row r="2169" spans="2:4">
      <c r="B2169" s="14"/>
      <c r="C2169" s="32"/>
      <c r="D2169" s="33"/>
    </row>
    <row r="2170" spans="2:4">
      <c r="B2170" s="14"/>
      <c r="C2170" s="32"/>
      <c r="D2170" s="33"/>
    </row>
    <row r="2171" spans="2:4">
      <c r="B2171" s="14"/>
      <c r="C2171" s="32"/>
      <c r="D2171" s="33"/>
    </row>
    <row r="2172" spans="2:4">
      <c r="B2172" s="14"/>
      <c r="C2172" s="32"/>
      <c r="D2172" s="33"/>
    </row>
    <row r="2173" spans="2:4">
      <c r="B2173" s="14"/>
      <c r="C2173" s="32"/>
      <c r="D2173" s="33"/>
    </row>
    <row r="2174" spans="2:4">
      <c r="B2174" s="14"/>
      <c r="C2174" s="32"/>
      <c r="D2174" s="33"/>
    </row>
    <row r="2175" spans="2:4">
      <c r="B2175" s="14"/>
      <c r="C2175" s="32"/>
      <c r="D2175" s="33"/>
    </row>
    <row r="2176" spans="2:4">
      <c r="B2176" s="14"/>
      <c r="C2176" s="32"/>
      <c r="D2176" s="33"/>
    </row>
    <row r="2177" spans="2:4">
      <c r="B2177" s="14"/>
      <c r="C2177" s="32"/>
      <c r="D2177" s="33"/>
    </row>
    <row r="2178" spans="2:4">
      <c r="B2178" s="14"/>
      <c r="C2178" s="32"/>
      <c r="D2178" s="33"/>
    </row>
    <row r="2179" spans="2:4">
      <c r="B2179" s="14"/>
      <c r="C2179" s="32"/>
      <c r="D2179" s="33"/>
    </row>
    <row r="2180" spans="2:4">
      <c r="B2180" s="14"/>
      <c r="C2180" s="32"/>
      <c r="D2180" s="33"/>
    </row>
    <row r="2181" spans="2:4">
      <c r="B2181" s="14"/>
      <c r="C2181" s="32"/>
      <c r="D2181" s="33"/>
    </row>
    <row r="2182" spans="2:4">
      <c r="B2182" s="14"/>
      <c r="C2182" s="32"/>
      <c r="D2182" s="33"/>
    </row>
    <row r="2183" spans="2:4">
      <c r="B2183" s="14"/>
      <c r="C2183" s="32"/>
      <c r="D2183" s="33"/>
    </row>
    <row r="2184" spans="2:4">
      <c r="B2184" s="14"/>
      <c r="C2184" s="32"/>
      <c r="D2184" s="33"/>
    </row>
    <row r="2185" spans="2:4">
      <c r="B2185" s="14"/>
      <c r="C2185" s="32"/>
      <c r="D2185" s="33"/>
    </row>
    <row r="2186" spans="2:4">
      <c r="B2186" s="14"/>
      <c r="C2186" s="32"/>
      <c r="D2186" s="33"/>
    </row>
    <row r="2187" spans="2:4">
      <c r="B2187" s="14"/>
      <c r="C2187" s="32"/>
      <c r="D2187" s="33"/>
    </row>
    <row r="2188" spans="2:4">
      <c r="B2188" s="14"/>
      <c r="C2188" s="32"/>
      <c r="D2188" s="33"/>
    </row>
    <row r="2189" spans="2:4">
      <c r="B2189" s="14"/>
      <c r="C2189" s="32"/>
      <c r="D2189" s="33"/>
    </row>
    <row r="2190" spans="2:4">
      <c r="B2190" s="14"/>
      <c r="C2190" s="32"/>
      <c r="D2190" s="33"/>
    </row>
    <row r="2191" spans="2:4">
      <c r="B2191" s="14"/>
      <c r="C2191" s="32"/>
      <c r="D2191" s="33"/>
    </row>
    <row r="2192" spans="2:4">
      <c r="B2192" s="14"/>
      <c r="C2192" s="32"/>
      <c r="D2192" s="33"/>
    </row>
    <row r="2193" spans="2:4">
      <c r="B2193" s="14"/>
      <c r="C2193" s="32"/>
      <c r="D2193" s="33"/>
    </row>
    <row r="2194" spans="2:4">
      <c r="B2194" s="14"/>
      <c r="C2194" s="32"/>
      <c r="D2194" s="33"/>
    </row>
    <row r="2195" spans="2:4">
      <c r="B2195" s="14"/>
      <c r="C2195" s="32"/>
      <c r="D2195" s="33"/>
    </row>
    <row r="2196" spans="2:4">
      <c r="B2196" s="14"/>
      <c r="C2196" s="32"/>
      <c r="D2196" s="33"/>
    </row>
    <row r="2197" spans="2:4">
      <c r="B2197" s="14"/>
      <c r="C2197" s="32"/>
      <c r="D2197" s="33"/>
    </row>
    <row r="2198" spans="2:4">
      <c r="B2198" s="14"/>
      <c r="C2198" s="32"/>
      <c r="D2198" s="33"/>
    </row>
    <row r="2199" spans="2:4">
      <c r="B2199" s="14"/>
      <c r="C2199" s="32"/>
      <c r="D2199" s="33"/>
    </row>
    <row r="2200" spans="2:4">
      <c r="B2200" s="14"/>
      <c r="C2200" s="32"/>
      <c r="D2200" s="33"/>
    </row>
    <row r="2201" spans="2:4">
      <c r="B2201" s="14"/>
      <c r="C2201" s="32"/>
      <c r="D2201" s="33"/>
    </row>
    <row r="2202" spans="2:4">
      <c r="B2202" s="14"/>
      <c r="C2202" s="32"/>
      <c r="D2202" s="33"/>
    </row>
    <row r="2203" spans="2:4">
      <c r="B2203" s="14"/>
      <c r="C2203" s="32"/>
      <c r="D2203" s="33"/>
    </row>
    <row r="2204" spans="2:4">
      <c r="B2204" s="14"/>
      <c r="C2204" s="32"/>
      <c r="D2204" s="33"/>
    </row>
    <row r="2205" spans="2:4">
      <c r="B2205" s="14"/>
      <c r="C2205" s="32"/>
      <c r="D2205" s="33"/>
    </row>
    <row r="2206" spans="2:4">
      <c r="B2206" s="14"/>
      <c r="C2206" s="32"/>
      <c r="D2206" s="33"/>
    </row>
    <row r="2207" spans="2:4">
      <c r="B2207" s="14"/>
      <c r="C2207" s="32"/>
      <c r="D2207" s="33"/>
    </row>
    <row r="2208" spans="2:4">
      <c r="B2208" s="14"/>
      <c r="C2208" s="32"/>
      <c r="D2208" s="33"/>
    </row>
    <row r="2209" spans="2:4">
      <c r="B2209" s="14"/>
      <c r="C2209" s="32"/>
      <c r="D2209" s="33"/>
    </row>
    <row r="2210" spans="2:4">
      <c r="B2210" s="14"/>
      <c r="C2210" s="32"/>
      <c r="D2210" s="33"/>
    </row>
    <row r="2211" spans="2:4">
      <c r="B2211" s="14"/>
      <c r="C2211" s="32"/>
      <c r="D2211" s="33"/>
    </row>
    <row r="2212" spans="2:4">
      <c r="B2212" s="14"/>
      <c r="C2212" s="32"/>
      <c r="D2212" s="33"/>
    </row>
    <row r="2213" spans="2:4">
      <c r="B2213" s="14"/>
      <c r="C2213" s="32"/>
      <c r="D2213" s="33"/>
    </row>
    <row r="2214" spans="2:4">
      <c r="B2214" s="14"/>
      <c r="C2214" s="32"/>
      <c r="D2214" s="33"/>
    </row>
    <row r="2215" spans="2:4">
      <c r="B2215" s="14"/>
      <c r="C2215" s="32"/>
      <c r="D2215" s="33"/>
    </row>
    <row r="2216" spans="2:4">
      <c r="B2216" s="14"/>
      <c r="C2216" s="32"/>
      <c r="D2216" s="33"/>
    </row>
    <row r="2217" spans="2:4">
      <c r="B2217" s="14"/>
      <c r="C2217" s="32"/>
      <c r="D2217" s="33"/>
    </row>
    <row r="2218" spans="2:4">
      <c r="B2218" s="14"/>
      <c r="C2218" s="32"/>
      <c r="D2218" s="33"/>
    </row>
    <row r="2219" spans="2:4">
      <c r="B2219" s="14"/>
      <c r="C2219" s="32"/>
      <c r="D2219" s="33"/>
    </row>
    <row r="2220" spans="2:4">
      <c r="B2220" s="14"/>
      <c r="C2220" s="32"/>
      <c r="D2220" s="33"/>
    </row>
    <row r="2221" spans="2:4">
      <c r="B2221" s="14"/>
      <c r="C2221" s="32"/>
      <c r="D2221" s="33"/>
    </row>
    <row r="2222" spans="2:4">
      <c r="B2222" s="14"/>
      <c r="C2222" s="32"/>
      <c r="D2222" s="33"/>
    </row>
    <row r="2223" spans="2:4">
      <c r="B2223" s="14"/>
      <c r="C2223" s="32"/>
      <c r="D2223" s="33"/>
    </row>
    <row r="2224" spans="2:4">
      <c r="B2224" s="14"/>
      <c r="C2224" s="32"/>
      <c r="D2224" s="33"/>
    </row>
    <row r="2225" spans="2:4">
      <c r="B2225" s="14"/>
      <c r="C2225" s="32"/>
      <c r="D2225" s="33"/>
    </row>
    <row r="2226" spans="2:4">
      <c r="B2226" s="14"/>
      <c r="C2226" s="32"/>
      <c r="D2226" s="33"/>
    </row>
    <row r="2227" spans="2:4">
      <c r="B2227" s="14"/>
      <c r="C2227" s="32"/>
      <c r="D2227" s="33"/>
    </row>
    <row r="2228" spans="2:4">
      <c r="B2228" s="14"/>
      <c r="C2228" s="32"/>
      <c r="D2228" s="33"/>
    </row>
    <row r="2229" spans="2:4">
      <c r="B2229" s="14"/>
      <c r="C2229" s="32"/>
      <c r="D2229" s="33"/>
    </row>
    <row r="2230" spans="2:4">
      <c r="B2230" s="14"/>
      <c r="C2230" s="32"/>
      <c r="D2230" s="33"/>
    </row>
    <row r="2231" spans="2:4">
      <c r="B2231" s="14"/>
      <c r="C2231" s="32"/>
      <c r="D2231" s="33"/>
    </row>
    <row r="2232" spans="2:4">
      <c r="B2232" s="14"/>
      <c r="C2232" s="32"/>
      <c r="D2232" s="33"/>
    </row>
    <row r="2233" spans="2:4">
      <c r="B2233" s="14"/>
      <c r="C2233" s="32"/>
      <c r="D2233" s="33"/>
    </row>
    <row r="2234" spans="2:4">
      <c r="B2234" s="14"/>
      <c r="C2234" s="32"/>
      <c r="D2234" s="33"/>
    </row>
    <row r="2235" spans="2:4">
      <c r="B2235" s="14"/>
      <c r="C2235" s="32"/>
      <c r="D2235" s="33"/>
    </row>
    <row r="2236" spans="2:4">
      <c r="B2236" s="14"/>
      <c r="C2236" s="32"/>
      <c r="D2236" s="33"/>
    </row>
    <row r="2237" spans="2:4">
      <c r="B2237" s="14"/>
      <c r="C2237" s="32"/>
      <c r="D2237" s="33"/>
    </row>
    <row r="2238" spans="2:4">
      <c r="B2238" s="14"/>
      <c r="C2238" s="32"/>
      <c r="D2238" s="33"/>
    </row>
    <row r="2239" spans="2:4">
      <c r="B2239" s="14"/>
      <c r="C2239" s="32"/>
      <c r="D2239" s="33"/>
    </row>
    <row r="2240" spans="2:4">
      <c r="B2240" s="14"/>
      <c r="C2240" s="32"/>
      <c r="D2240" s="33"/>
    </row>
    <row r="2241" spans="2:4">
      <c r="B2241" s="14"/>
      <c r="C2241" s="32"/>
      <c r="D2241" s="33"/>
    </row>
    <row r="2242" spans="2:4">
      <c r="B2242" s="14"/>
      <c r="C2242" s="32"/>
      <c r="D2242" s="33"/>
    </row>
    <row r="2243" spans="2:4">
      <c r="B2243" s="14"/>
      <c r="C2243" s="32"/>
      <c r="D2243" s="33"/>
    </row>
    <row r="2244" spans="2:4">
      <c r="B2244" s="14"/>
      <c r="C2244" s="32"/>
      <c r="D2244" s="33"/>
    </row>
    <row r="2245" spans="2:4">
      <c r="B2245" s="14"/>
      <c r="C2245" s="32"/>
      <c r="D2245" s="33"/>
    </row>
    <row r="2246" spans="2:4">
      <c r="B2246" s="14"/>
      <c r="C2246" s="32"/>
      <c r="D2246" s="33"/>
    </row>
    <row r="2247" spans="2:4">
      <c r="B2247" s="14"/>
      <c r="C2247" s="32"/>
      <c r="D2247" s="33"/>
    </row>
    <row r="2248" spans="2:4">
      <c r="B2248" s="14"/>
      <c r="C2248" s="32"/>
      <c r="D2248" s="33"/>
    </row>
    <row r="2249" spans="2:4">
      <c r="B2249" s="14"/>
      <c r="C2249" s="32"/>
      <c r="D2249" s="33"/>
    </row>
    <row r="2250" spans="2:4">
      <c r="B2250" s="14"/>
      <c r="C2250" s="32"/>
      <c r="D2250" s="33"/>
    </row>
    <row r="2251" spans="2:4">
      <c r="B2251" s="14"/>
      <c r="C2251" s="32"/>
      <c r="D2251" s="33"/>
    </row>
    <row r="2252" spans="2:4">
      <c r="B2252" s="14"/>
      <c r="C2252" s="32"/>
      <c r="D2252" s="33"/>
    </row>
    <row r="2253" spans="2:4">
      <c r="B2253" s="14"/>
      <c r="C2253" s="32"/>
      <c r="D2253" s="33"/>
    </row>
    <row r="2254" spans="2:4">
      <c r="B2254" s="14"/>
      <c r="C2254" s="32"/>
      <c r="D2254" s="33"/>
    </row>
    <row r="2255" spans="2:4">
      <c r="B2255" s="14"/>
      <c r="C2255" s="32"/>
      <c r="D2255" s="33"/>
    </row>
    <row r="2256" spans="2:4">
      <c r="B2256" s="14"/>
      <c r="C2256" s="32"/>
      <c r="D2256" s="33"/>
    </row>
    <row r="2257" spans="2:4">
      <c r="B2257" s="14"/>
      <c r="C2257" s="32"/>
      <c r="D2257" s="33"/>
    </row>
    <row r="2258" spans="2:4">
      <c r="B2258" s="14"/>
      <c r="C2258" s="32"/>
      <c r="D2258" s="33"/>
    </row>
    <row r="2259" spans="2:4">
      <c r="B2259" s="14"/>
      <c r="C2259" s="32"/>
      <c r="D2259" s="33"/>
    </row>
    <row r="2260" spans="2:4">
      <c r="B2260" s="14"/>
      <c r="C2260" s="32"/>
      <c r="D2260" s="33"/>
    </row>
    <row r="2261" spans="2:4">
      <c r="B2261" s="14"/>
      <c r="C2261" s="32"/>
      <c r="D2261" s="33"/>
    </row>
    <row r="2262" spans="2:4">
      <c r="B2262" s="14"/>
      <c r="C2262" s="32"/>
      <c r="D2262" s="33"/>
    </row>
    <row r="2263" spans="2:4">
      <c r="B2263" s="14"/>
      <c r="C2263" s="32"/>
      <c r="D2263" s="33"/>
    </row>
    <row r="2264" spans="2:4">
      <c r="B2264" s="14"/>
      <c r="C2264" s="32"/>
      <c r="D2264" s="33"/>
    </row>
    <row r="2265" spans="2:4">
      <c r="B2265" s="14"/>
      <c r="C2265" s="32"/>
      <c r="D2265" s="33"/>
    </row>
    <row r="2266" spans="2:4">
      <c r="B2266" s="14"/>
      <c r="C2266" s="32"/>
      <c r="D2266" s="33"/>
    </row>
    <row r="2267" spans="2:4">
      <c r="B2267" s="14"/>
      <c r="C2267" s="32"/>
      <c r="D2267" s="33"/>
    </row>
    <row r="2268" spans="2:4">
      <c r="B2268" s="14"/>
      <c r="C2268" s="32"/>
      <c r="D2268" s="33"/>
    </row>
    <row r="2269" spans="2:4">
      <c r="B2269" s="14"/>
      <c r="C2269" s="32"/>
      <c r="D2269" s="33"/>
    </row>
    <row r="2270" spans="2:4">
      <c r="B2270" s="14"/>
      <c r="C2270" s="32"/>
      <c r="D2270" s="33"/>
    </row>
    <row r="2271" spans="2:4">
      <c r="B2271" s="14"/>
      <c r="C2271" s="32"/>
      <c r="D2271" s="33"/>
    </row>
    <row r="2272" spans="2:4">
      <c r="B2272" s="14"/>
      <c r="C2272" s="32"/>
      <c r="D2272" s="33"/>
    </row>
    <row r="2273" spans="2:4">
      <c r="B2273" s="14"/>
      <c r="C2273" s="32"/>
      <c r="D2273" s="33"/>
    </row>
    <row r="2274" spans="2:4">
      <c r="B2274" s="14"/>
      <c r="C2274" s="32"/>
      <c r="D2274" s="33"/>
    </row>
    <row r="2275" spans="2:4">
      <c r="B2275" s="14"/>
      <c r="C2275" s="32"/>
      <c r="D2275" s="33"/>
    </row>
    <row r="2276" spans="2:4">
      <c r="B2276" s="14"/>
      <c r="C2276" s="32"/>
      <c r="D2276" s="33"/>
    </row>
    <row r="2277" spans="2:4">
      <c r="B2277" s="14"/>
      <c r="C2277" s="32"/>
      <c r="D2277" s="33"/>
    </row>
    <row r="2278" spans="2:4">
      <c r="B2278" s="14"/>
      <c r="C2278" s="32"/>
      <c r="D2278" s="33"/>
    </row>
    <row r="2279" spans="2:4">
      <c r="B2279" s="14"/>
      <c r="C2279" s="32"/>
      <c r="D2279" s="33"/>
    </row>
    <row r="2280" spans="2:4">
      <c r="B2280" s="14"/>
      <c r="C2280" s="32"/>
      <c r="D2280" s="33"/>
    </row>
    <row r="2281" spans="2:4">
      <c r="B2281" s="14"/>
      <c r="C2281" s="32"/>
      <c r="D2281" s="33"/>
    </row>
    <row r="2282" spans="2:4">
      <c r="B2282" s="14"/>
      <c r="C2282" s="32"/>
      <c r="D2282" s="33"/>
    </row>
    <row r="2283" spans="2:4">
      <c r="B2283" s="14"/>
      <c r="C2283" s="32"/>
      <c r="D2283" s="33"/>
    </row>
    <row r="2284" spans="2:4">
      <c r="B2284" s="14"/>
      <c r="C2284" s="32"/>
      <c r="D2284" s="33"/>
    </row>
    <row r="2285" spans="2:4">
      <c r="B2285" s="14"/>
      <c r="C2285" s="32"/>
      <c r="D2285" s="33"/>
    </row>
    <row r="2286" spans="2:4">
      <c r="B2286" s="14"/>
      <c r="C2286" s="32"/>
      <c r="D2286" s="33"/>
    </row>
    <row r="2287" spans="2:4">
      <c r="B2287" s="14"/>
      <c r="C2287" s="32"/>
      <c r="D2287" s="33"/>
    </row>
    <row r="2288" spans="2:4">
      <c r="B2288" s="14"/>
      <c r="C2288" s="32"/>
      <c r="D2288" s="33"/>
    </row>
    <row r="2289" spans="2:4">
      <c r="B2289" s="14"/>
      <c r="C2289" s="32"/>
      <c r="D2289" s="33"/>
    </row>
    <row r="2290" spans="2:4">
      <c r="B2290" s="14"/>
      <c r="C2290" s="32"/>
      <c r="D2290" s="33"/>
    </row>
    <row r="2291" spans="2:4">
      <c r="B2291" s="14"/>
      <c r="C2291" s="32"/>
      <c r="D2291" s="33"/>
    </row>
    <row r="2292" spans="2:4">
      <c r="B2292" s="14"/>
      <c r="C2292" s="32"/>
      <c r="D2292" s="33"/>
    </row>
    <row r="2293" spans="2:4">
      <c r="B2293" s="14"/>
      <c r="C2293" s="32"/>
      <c r="D2293" s="33"/>
    </row>
    <row r="2294" spans="2:4">
      <c r="B2294" s="14"/>
      <c r="C2294" s="32"/>
      <c r="D2294" s="33"/>
    </row>
    <row r="2295" spans="2:4">
      <c r="B2295" s="14"/>
      <c r="C2295" s="32"/>
      <c r="D2295" s="33"/>
    </row>
    <row r="2296" spans="2:4">
      <c r="B2296" s="14"/>
      <c r="C2296" s="32"/>
      <c r="D2296" s="33"/>
    </row>
    <row r="2297" spans="2:4">
      <c r="B2297" s="14"/>
      <c r="C2297" s="32"/>
      <c r="D2297" s="33"/>
    </row>
    <row r="2298" spans="2:4">
      <c r="B2298" s="14"/>
      <c r="C2298" s="32"/>
      <c r="D2298" s="33"/>
    </row>
    <row r="2299" spans="2:4">
      <c r="B2299" s="14"/>
      <c r="C2299" s="32"/>
      <c r="D2299" s="33"/>
    </row>
    <row r="2300" spans="2:4">
      <c r="B2300" s="14"/>
      <c r="C2300" s="32"/>
      <c r="D2300" s="33"/>
    </row>
    <row r="2301" spans="2:4">
      <c r="B2301" s="14"/>
      <c r="C2301" s="32"/>
      <c r="D2301" s="33"/>
    </row>
    <row r="2302" spans="2:4">
      <c r="B2302" s="14"/>
      <c r="C2302" s="32"/>
      <c r="D2302" s="33"/>
    </row>
    <row r="2303" spans="2:4">
      <c r="B2303" s="14"/>
      <c r="C2303" s="32"/>
      <c r="D2303" s="33"/>
    </row>
    <row r="2304" spans="2:4">
      <c r="B2304" s="14"/>
      <c r="C2304" s="32"/>
      <c r="D2304" s="33"/>
    </row>
    <row r="2305" spans="2:4">
      <c r="B2305" s="14"/>
      <c r="C2305" s="32"/>
      <c r="D2305" s="33"/>
    </row>
    <row r="2306" spans="2:4">
      <c r="B2306" s="14"/>
      <c r="C2306" s="32"/>
      <c r="D2306" s="33"/>
    </row>
    <row r="2307" spans="2:4">
      <c r="B2307" s="14"/>
      <c r="C2307" s="32"/>
      <c r="D2307" s="33"/>
    </row>
    <row r="2308" spans="2:4">
      <c r="B2308" s="14"/>
      <c r="C2308" s="32"/>
      <c r="D2308" s="33"/>
    </row>
    <row r="2309" spans="2:4">
      <c r="B2309" s="14"/>
      <c r="C2309" s="32"/>
      <c r="D2309" s="33"/>
    </row>
    <row r="2310" spans="2:4">
      <c r="B2310" s="14"/>
      <c r="C2310" s="32"/>
      <c r="D2310" s="33"/>
    </row>
    <row r="2311" spans="2:4">
      <c r="B2311" s="14"/>
      <c r="C2311" s="32"/>
      <c r="D2311" s="33"/>
    </row>
    <row r="2312" spans="2:4">
      <c r="B2312" s="14"/>
      <c r="C2312" s="32"/>
      <c r="D2312" s="33"/>
    </row>
    <row r="2313" spans="2:4">
      <c r="B2313" s="14"/>
      <c r="C2313" s="32"/>
      <c r="D2313" s="33"/>
    </row>
    <row r="2314" spans="2:4">
      <c r="B2314" s="14"/>
      <c r="C2314" s="32"/>
      <c r="D2314" s="33"/>
    </row>
    <row r="2315" spans="2:4">
      <c r="B2315" s="14"/>
      <c r="C2315" s="32"/>
      <c r="D2315" s="33"/>
    </row>
    <row r="2316" spans="2:4">
      <c r="B2316" s="14"/>
      <c r="C2316" s="32"/>
      <c r="D2316" s="33"/>
    </row>
    <row r="2317" spans="2:4">
      <c r="B2317" s="14"/>
      <c r="C2317" s="32"/>
      <c r="D2317" s="33"/>
    </row>
    <row r="2318" spans="2:4">
      <c r="B2318" s="14"/>
      <c r="C2318" s="32"/>
      <c r="D2318" s="33"/>
    </row>
    <row r="2319" spans="2:4">
      <c r="B2319" s="14"/>
      <c r="C2319" s="32"/>
      <c r="D2319" s="33"/>
    </row>
    <row r="2320" spans="2:4">
      <c r="B2320" s="14"/>
      <c r="C2320" s="32"/>
      <c r="D2320" s="33"/>
    </row>
    <row r="2321" spans="2:4">
      <c r="B2321" s="14"/>
      <c r="C2321" s="32"/>
      <c r="D2321" s="33"/>
    </row>
    <row r="2322" spans="2:4">
      <c r="B2322" s="14"/>
      <c r="C2322" s="32"/>
      <c r="D2322" s="33"/>
    </row>
    <row r="2323" spans="2:4">
      <c r="B2323" s="14"/>
      <c r="C2323" s="32"/>
      <c r="D2323" s="33"/>
    </row>
    <row r="2324" spans="2:4">
      <c r="B2324" s="14"/>
      <c r="C2324" s="32"/>
      <c r="D2324" s="33"/>
    </row>
    <row r="2325" spans="2:4">
      <c r="B2325" s="14"/>
      <c r="C2325" s="32"/>
      <c r="D2325" s="33"/>
    </row>
    <row r="2326" spans="2:4">
      <c r="B2326" s="14"/>
      <c r="C2326" s="32"/>
      <c r="D2326" s="33"/>
    </row>
    <row r="2327" spans="2:4">
      <c r="B2327" s="14"/>
      <c r="C2327" s="32"/>
      <c r="D2327" s="33"/>
    </row>
    <row r="2328" spans="2:4">
      <c r="B2328" s="14"/>
      <c r="C2328" s="32"/>
      <c r="D2328" s="33"/>
    </row>
    <row r="2329" spans="2:4">
      <c r="B2329" s="14"/>
      <c r="C2329" s="32"/>
      <c r="D2329" s="33"/>
    </row>
    <row r="2330" spans="2:4">
      <c r="B2330" s="14"/>
      <c r="C2330" s="32"/>
      <c r="D2330" s="33"/>
    </row>
    <row r="2331" spans="2:4">
      <c r="B2331" s="14"/>
      <c r="C2331" s="32"/>
      <c r="D2331" s="33"/>
    </row>
    <row r="2332" spans="2:4">
      <c r="B2332" s="14"/>
      <c r="C2332" s="32"/>
      <c r="D2332" s="33"/>
    </row>
    <row r="2333" spans="2:4">
      <c r="B2333" s="14"/>
      <c r="C2333" s="32"/>
      <c r="D2333" s="33"/>
    </row>
    <row r="2334" spans="2:4">
      <c r="B2334" s="14"/>
      <c r="C2334" s="32"/>
      <c r="D2334" s="33"/>
    </row>
    <row r="2335" spans="2:4">
      <c r="B2335" s="14"/>
      <c r="C2335" s="32"/>
      <c r="D2335" s="33"/>
    </row>
    <row r="2336" spans="2:4">
      <c r="B2336" s="14"/>
      <c r="C2336" s="32"/>
      <c r="D2336" s="33"/>
    </row>
    <row r="2337" spans="2:4">
      <c r="B2337" s="14"/>
      <c r="C2337" s="32"/>
      <c r="D2337" s="33"/>
    </row>
    <row r="2338" spans="2:4">
      <c r="B2338" s="14"/>
      <c r="C2338" s="32"/>
      <c r="D2338" s="33"/>
    </row>
    <row r="2339" spans="2:4">
      <c r="B2339" s="14"/>
      <c r="C2339" s="32"/>
      <c r="D2339" s="33"/>
    </row>
    <row r="2340" spans="2:4">
      <c r="B2340" s="14"/>
      <c r="C2340" s="32"/>
      <c r="D2340" s="33"/>
    </row>
    <row r="2341" spans="2:4">
      <c r="B2341" s="14"/>
      <c r="C2341" s="32"/>
      <c r="D2341" s="33"/>
    </row>
    <row r="2342" spans="2:4">
      <c r="B2342" s="14"/>
      <c r="C2342" s="32"/>
      <c r="D2342" s="33"/>
    </row>
    <row r="2343" spans="2:4">
      <c r="B2343" s="14"/>
      <c r="C2343" s="32"/>
      <c r="D2343" s="33"/>
    </row>
    <row r="2344" spans="2:4">
      <c r="B2344" s="14"/>
      <c r="C2344" s="32"/>
      <c r="D2344" s="33"/>
    </row>
    <row r="2345" spans="2:4">
      <c r="B2345" s="14"/>
      <c r="C2345" s="32"/>
      <c r="D2345" s="33"/>
    </row>
    <row r="2346" spans="2:4">
      <c r="B2346" s="14"/>
      <c r="C2346" s="32"/>
      <c r="D2346" s="33"/>
    </row>
    <row r="2347" spans="2:4">
      <c r="B2347" s="14"/>
      <c r="C2347" s="32"/>
      <c r="D2347" s="33"/>
    </row>
    <row r="2348" spans="2:4">
      <c r="B2348" s="14"/>
      <c r="C2348" s="32"/>
      <c r="D2348" s="33"/>
    </row>
    <row r="2349" spans="2:4">
      <c r="B2349" s="14"/>
      <c r="C2349" s="32"/>
      <c r="D2349" s="33"/>
    </row>
    <row r="2350" spans="2:4">
      <c r="B2350" s="14"/>
      <c r="C2350" s="32"/>
      <c r="D2350" s="33"/>
    </row>
    <row r="2351" spans="2:4">
      <c r="B2351" s="14"/>
      <c r="C2351" s="32"/>
      <c r="D2351" s="33"/>
    </row>
    <row r="2352" spans="2:4">
      <c r="B2352" s="14"/>
      <c r="C2352" s="32"/>
      <c r="D2352" s="33"/>
    </row>
    <row r="2353" spans="2:4">
      <c r="B2353" s="14"/>
      <c r="C2353" s="32"/>
      <c r="D2353" s="33"/>
    </row>
    <row r="2354" spans="2:4">
      <c r="B2354" s="14"/>
      <c r="C2354" s="32"/>
      <c r="D2354" s="33"/>
    </row>
    <row r="2355" spans="2:4">
      <c r="B2355" s="14"/>
      <c r="C2355" s="32"/>
      <c r="D2355" s="33"/>
    </row>
    <row r="2356" spans="2:4">
      <c r="B2356" s="14"/>
      <c r="C2356" s="32"/>
      <c r="D2356" s="33"/>
    </row>
    <row r="2357" spans="2:4">
      <c r="B2357" s="14"/>
      <c r="C2357" s="32"/>
      <c r="D2357" s="33"/>
    </row>
    <row r="2358" spans="2:4">
      <c r="B2358" s="14"/>
      <c r="C2358" s="32"/>
      <c r="D2358" s="33"/>
    </row>
    <row r="2359" spans="2:4">
      <c r="B2359" s="14"/>
      <c r="C2359" s="32"/>
      <c r="D2359" s="33"/>
    </row>
    <row r="2360" spans="2:4">
      <c r="B2360" s="14"/>
      <c r="C2360" s="32"/>
      <c r="D2360" s="33"/>
    </row>
    <row r="2361" spans="2:4">
      <c r="B2361" s="14"/>
      <c r="C2361" s="32"/>
      <c r="D2361" s="33"/>
    </row>
    <row r="2362" spans="2:4">
      <c r="B2362" s="14"/>
      <c r="C2362" s="32"/>
      <c r="D2362" s="33"/>
    </row>
    <row r="2363" spans="2:4">
      <c r="B2363" s="14"/>
      <c r="C2363" s="32"/>
      <c r="D2363" s="33"/>
    </row>
    <row r="2364" spans="2:4">
      <c r="B2364" s="14"/>
      <c r="C2364" s="32"/>
      <c r="D2364" s="33"/>
    </row>
    <row r="2365" spans="2:4">
      <c r="B2365" s="14"/>
      <c r="C2365" s="32"/>
      <c r="D2365" s="33"/>
    </row>
    <row r="2366" spans="2:4">
      <c r="B2366" s="14"/>
      <c r="C2366" s="32"/>
      <c r="D2366" s="33"/>
    </row>
    <row r="2367" spans="2:4">
      <c r="B2367" s="14"/>
      <c r="C2367" s="32"/>
      <c r="D2367" s="33"/>
    </row>
    <row r="2368" spans="2:4">
      <c r="B2368" s="14"/>
      <c r="C2368" s="32"/>
      <c r="D2368" s="33"/>
    </row>
    <row r="2369" spans="2:4">
      <c r="B2369" s="14"/>
      <c r="C2369" s="32"/>
      <c r="D2369" s="33"/>
    </row>
    <row r="2370" spans="2:4">
      <c r="B2370" s="14"/>
      <c r="C2370" s="32"/>
      <c r="D2370" s="33"/>
    </row>
    <row r="2371" spans="2:4">
      <c r="B2371" s="14"/>
      <c r="C2371" s="32"/>
      <c r="D2371" s="33"/>
    </row>
    <row r="2372" spans="2:4">
      <c r="B2372" s="14"/>
      <c r="C2372" s="32"/>
      <c r="D2372" s="33"/>
    </row>
    <row r="2373" spans="2:4">
      <c r="B2373" s="14"/>
      <c r="C2373" s="32"/>
      <c r="D2373" s="33"/>
    </row>
    <row r="2374" spans="2:4">
      <c r="B2374" s="14"/>
      <c r="C2374" s="32"/>
      <c r="D2374" s="33"/>
    </row>
    <row r="2375" spans="2:4">
      <c r="B2375" s="14"/>
      <c r="C2375" s="32"/>
      <c r="D2375" s="33"/>
    </row>
    <row r="2376" spans="2:4">
      <c r="B2376" s="14"/>
      <c r="C2376" s="32"/>
      <c r="D2376" s="33"/>
    </row>
    <row r="2377" spans="2:4">
      <c r="B2377" s="14"/>
      <c r="C2377" s="32"/>
      <c r="D2377" s="33"/>
    </row>
    <row r="2378" spans="2:4">
      <c r="B2378" s="14"/>
      <c r="C2378" s="32"/>
      <c r="D2378" s="33"/>
    </row>
    <row r="2379" spans="2:4">
      <c r="B2379" s="14"/>
      <c r="C2379" s="32"/>
      <c r="D2379" s="33"/>
    </row>
    <row r="2380" spans="2:4">
      <c r="B2380" s="14"/>
      <c r="C2380" s="32"/>
      <c r="D2380" s="33"/>
    </row>
    <row r="2381" spans="2:4">
      <c r="B2381" s="14"/>
      <c r="C2381" s="32"/>
      <c r="D2381" s="33"/>
    </row>
    <row r="2382" spans="2:4">
      <c r="B2382" s="14"/>
      <c r="C2382" s="32"/>
      <c r="D2382" s="33"/>
    </row>
    <row r="2383" spans="2:4">
      <c r="B2383" s="14"/>
      <c r="C2383" s="32"/>
      <c r="D2383" s="33"/>
    </row>
    <row r="2384" spans="2:4">
      <c r="B2384" s="14"/>
      <c r="C2384" s="32"/>
      <c r="D2384" s="33"/>
    </row>
    <row r="2385" spans="2:4">
      <c r="B2385" s="14"/>
      <c r="C2385" s="32"/>
      <c r="D2385" s="33"/>
    </row>
    <row r="2386" spans="2:4">
      <c r="B2386" s="14"/>
      <c r="C2386" s="32"/>
      <c r="D2386" s="33"/>
    </row>
    <row r="2387" spans="2:4">
      <c r="B2387" s="14"/>
      <c r="C2387" s="32"/>
      <c r="D2387" s="33"/>
    </row>
    <row r="2388" spans="2:4">
      <c r="B2388" s="14"/>
      <c r="C2388" s="32"/>
      <c r="D2388" s="33"/>
    </row>
    <row r="2389" spans="2:4">
      <c r="B2389" s="14"/>
      <c r="C2389" s="32"/>
      <c r="D2389" s="33"/>
    </row>
    <row r="2390" spans="2:4">
      <c r="B2390" s="14"/>
      <c r="C2390" s="32"/>
      <c r="D2390" s="33"/>
    </row>
    <row r="2391" spans="2:4">
      <c r="B2391" s="14"/>
      <c r="C2391" s="32"/>
      <c r="D2391" s="33"/>
    </row>
    <row r="2392" spans="2:4">
      <c r="B2392" s="14"/>
      <c r="C2392" s="32"/>
      <c r="D2392" s="33"/>
    </row>
    <row r="2393" spans="2:4">
      <c r="B2393" s="14"/>
      <c r="C2393" s="32"/>
      <c r="D2393" s="33"/>
    </row>
    <row r="2394" spans="2:4">
      <c r="B2394" s="14"/>
      <c r="C2394" s="32"/>
      <c r="D2394" s="33"/>
    </row>
    <row r="2395" spans="2:4">
      <c r="B2395" s="14"/>
      <c r="C2395" s="32"/>
      <c r="D2395" s="33"/>
    </row>
    <row r="2396" spans="2:4">
      <c r="B2396" s="14"/>
      <c r="C2396" s="32"/>
      <c r="D2396" s="33"/>
    </row>
    <row r="2397" spans="2:4">
      <c r="B2397" s="14"/>
      <c r="C2397" s="32"/>
      <c r="D2397" s="33"/>
    </row>
    <row r="2398" spans="2:4">
      <c r="B2398" s="14"/>
      <c r="C2398" s="32"/>
      <c r="D2398" s="33"/>
    </row>
    <row r="2399" spans="2:4">
      <c r="B2399" s="14"/>
      <c r="C2399" s="32"/>
      <c r="D2399" s="33"/>
    </row>
    <row r="2400" spans="2:4">
      <c r="B2400" s="14"/>
      <c r="C2400" s="32"/>
      <c r="D2400" s="33"/>
    </row>
    <row r="2401" spans="2:4">
      <c r="B2401" s="14"/>
      <c r="C2401" s="32"/>
      <c r="D2401" s="33"/>
    </row>
    <row r="2402" spans="2:4">
      <c r="B2402" s="14"/>
      <c r="C2402" s="32"/>
      <c r="D2402" s="33"/>
    </row>
    <row r="2403" spans="2:4">
      <c r="B2403" s="14"/>
      <c r="C2403" s="32"/>
      <c r="D2403" s="33"/>
    </row>
    <row r="2404" spans="2:4">
      <c r="B2404" s="14"/>
      <c r="C2404" s="32"/>
      <c r="D2404" s="33"/>
    </row>
    <row r="2405" spans="2:4">
      <c r="B2405" s="14"/>
      <c r="C2405" s="32"/>
      <c r="D2405" s="33"/>
    </row>
    <row r="2406" spans="2:4">
      <c r="B2406" s="14"/>
      <c r="C2406" s="32"/>
      <c r="D2406" s="33"/>
    </row>
    <row r="2407" spans="2:4">
      <c r="B2407" s="14"/>
      <c r="C2407" s="32"/>
      <c r="D2407" s="33"/>
    </row>
    <row r="2408" spans="2:4">
      <c r="B2408" s="14"/>
      <c r="C2408" s="32"/>
      <c r="D2408" s="33"/>
    </row>
    <row r="2409" spans="2:4">
      <c r="B2409" s="14"/>
      <c r="C2409" s="32"/>
      <c r="D2409" s="33"/>
    </row>
    <row r="2410" spans="2:4">
      <c r="B2410" s="14"/>
      <c r="C2410" s="32"/>
      <c r="D2410" s="33"/>
    </row>
    <row r="2411" spans="2:4">
      <c r="B2411" s="14"/>
      <c r="C2411" s="32"/>
      <c r="D2411" s="33"/>
    </row>
    <row r="2412" spans="2:4">
      <c r="B2412" s="14"/>
      <c r="C2412" s="32"/>
      <c r="D2412" s="33"/>
    </row>
    <row r="2413" spans="2:4">
      <c r="B2413" s="14"/>
      <c r="C2413" s="32"/>
      <c r="D2413" s="33"/>
    </row>
    <row r="2414" spans="2:4">
      <c r="B2414" s="14"/>
      <c r="C2414" s="32"/>
      <c r="D2414" s="33"/>
    </row>
    <row r="2415" spans="2:4">
      <c r="B2415" s="14"/>
      <c r="C2415" s="32"/>
      <c r="D2415" s="33"/>
    </row>
    <row r="2416" spans="2:4">
      <c r="B2416" s="14"/>
      <c r="C2416" s="32"/>
      <c r="D2416" s="33"/>
    </row>
    <row r="2417" spans="2:4">
      <c r="B2417" s="14"/>
      <c r="C2417" s="32"/>
      <c r="D2417" s="33"/>
    </row>
    <row r="2418" spans="2:4">
      <c r="B2418" s="14"/>
      <c r="C2418" s="32"/>
      <c r="D2418" s="33"/>
    </row>
    <row r="2419" spans="2:4">
      <c r="B2419" s="14"/>
      <c r="C2419" s="32"/>
      <c r="D2419" s="33"/>
    </row>
    <row r="2420" spans="2:4">
      <c r="B2420" s="14"/>
      <c r="C2420" s="32"/>
      <c r="D2420" s="33"/>
    </row>
    <row r="2421" spans="2:4">
      <c r="B2421" s="14"/>
      <c r="C2421" s="32"/>
      <c r="D2421" s="33"/>
    </row>
    <row r="2422" spans="2:4">
      <c r="B2422" s="14"/>
      <c r="C2422" s="32"/>
      <c r="D2422" s="33"/>
    </row>
    <row r="2423" spans="2:4">
      <c r="B2423" s="14"/>
      <c r="C2423" s="32"/>
      <c r="D2423" s="33"/>
    </row>
    <row r="2424" spans="2:4">
      <c r="B2424" s="14"/>
      <c r="C2424" s="32"/>
      <c r="D2424" s="33"/>
    </row>
    <row r="2425" spans="2:4">
      <c r="B2425" s="14"/>
      <c r="C2425" s="32"/>
      <c r="D2425" s="33"/>
    </row>
    <row r="2426" spans="2:4">
      <c r="B2426" s="14"/>
      <c r="C2426" s="32"/>
      <c r="D2426" s="33"/>
    </row>
    <row r="2427" spans="2:4">
      <c r="B2427" s="14"/>
      <c r="C2427" s="32"/>
      <c r="D2427" s="33"/>
    </row>
    <row r="2428" spans="2:4">
      <c r="B2428" s="14"/>
      <c r="C2428" s="32"/>
      <c r="D2428" s="33"/>
    </row>
    <row r="2429" spans="2:4">
      <c r="B2429" s="14"/>
      <c r="C2429" s="32"/>
      <c r="D2429" s="33"/>
    </row>
    <row r="2430" spans="2:4">
      <c r="B2430" s="14"/>
      <c r="C2430" s="32"/>
      <c r="D2430" s="33"/>
    </row>
    <row r="2431" spans="2:4">
      <c r="B2431" s="14"/>
      <c r="C2431" s="32"/>
      <c r="D2431" s="33"/>
    </row>
    <row r="2432" spans="2:4">
      <c r="B2432" s="14"/>
      <c r="C2432" s="32"/>
      <c r="D2432" s="33"/>
    </row>
    <row r="2433" spans="2:4">
      <c r="B2433" s="14"/>
      <c r="C2433" s="32"/>
      <c r="D2433" s="33"/>
    </row>
    <row r="2434" spans="2:4">
      <c r="B2434" s="14"/>
      <c r="C2434" s="32"/>
      <c r="D2434" s="33"/>
    </row>
    <row r="2435" spans="2:4">
      <c r="B2435" s="14"/>
      <c r="C2435" s="32"/>
      <c r="D2435" s="33"/>
    </row>
    <row r="2436" spans="2:4">
      <c r="B2436" s="14"/>
      <c r="C2436" s="32"/>
      <c r="D2436" s="33"/>
    </row>
    <row r="2437" spans="2:4">
      <c r="B2437" s="14"/>
      <c r="C2437" s="32"/>
      <c r="D2437" s="33"/>
    </row>
    <row r="2438" spans="2:4">
      <c r="B2438" s="14"/>
      <c r="C2438" s="32"/>
      <c r="D2438" s="33"/>
    </row>
    <row r="2439" spans="2:4">
      <c r="B2439" s="14"/>
      <c r="C2439" s="32"/>
      <c r="D2439" s="33"/>
    </row>
    <row r="2440" spans="2:4">
      <c r="B2440" s="14"/>
      <c r="C2440" s="32"/>
      <c r="D2440" s="33"/>
    </row>
    <row r="2441" spans="2:4">
      <c r="B2441" s="14"/>
      <c r="C2441" s="32"/>
      <c r="D2441" s="33"/>
    </row>
    <row r="2442" spans="2:4">
      <c r="B2442" s="14"/>
      <c r="C2442" s="32"/>
      <c r="D2442" s="33"/>
    </row>
    <row r="2443" spans="2:4">
      <c r="B2443" s="14"/>
      <c r="C2443" s="32"/>
      <c r="D2443" s="33"/>
    </row>
    <row r="2444" spans="2:4">
      <c r="B2444" s="14"/>
      <c r="C2444" s="32"/>
      <c r="D2444" s="33"/>
    </row>
    <row r="2445" spans="2:4">
      <c r="B2445" s="14"/>
      <c r="C2445" s="32"/>
      <c r="D2445" s="33"/>
    </row>
    <row r="2446" spans="2:4">
      <c r="B2446" s="14"/>
      <c r="C2446" s="32"/>
      <c r="D2446" s="33"/>
    </row>
    <row r="2447" spans="2:4">
      <c r="B2447" s="14"/>
      <c r="C2447" s="32"/>
      <c r="D2447" s="33"/>
    </row>
    <row r="2448" spans="2:4">
      <c r="B2448" s="14"/>
      <c r="C2448" s="32"/>
      <c r="D2448" s="33"/>
    </row>
    <row r="2449" spans="2:4">
      <c r="B2449" s="14"/>
      <c r="C2449" s="32"/>
      <c r="D2449" s="33"/>
    </row>
    <row r="2450" spans="2:4">
      <c r="B2450" s="14"/>
      <c r="C2450" s="32"/>
      <c r="D2450" s="33"/>
    </row>
    <row r="2451" spans="2:4">
      <c r="B2451" s="14"/>
      <c r="C2451" s="32"/>
      <c r="D2451" s="33"/>
    </row>
    <row r="2452" spans="2:4">
      <c r="B2452" s="14"/>
      <c r="C2452" s="32"/>
      <c r="D2452" s="33"/>
    </row>
    <row r="2453" spans="2:4">
      <c r="B2453" s="14"/>
      <c r="C2453" s="32"/>
      <c r="D2453" s="33"/>
    </row>
    <row r="2454" spans="2:4">
      <c r="B2454" s="14"/>
      <c r="C2454" s="32"/>
      <c r="D2454" s="33"/>
    </row>
    <row r="2455" spans="2:4">
      <c r="B2455" s="14"/>
      <c r="C2455" s="32"/>
      <c r="D2455" s="33"/>
    </row>
    <row r="2456" spans="2:4">
      <c r="B2456" s="14"/>
      <c r="C2456" s="32"/>
      <c r="D2456" s="33"/>
    </row>
    <row r="2457" spans="2:4">
      <c r="B2457" s="14"/>
      <c r="C2457" s="32"/>
      <c r="D2457" s="33"/>
    </row>
    <row r="2458" spans="2:4">
      <c r="B2458" s="14"/>
      <c r="C2458" s="32"/>
      <c r="D2458" s="33"/>
    </row>
    <row r="2459" spans="2:4">
      <c r="B2459" s="14"/>
      <c r="C2459" s="32"/>
      <c r="D2459" s="33"/>
    </row>
    <row r="2460" spans="2:4">
      <c r="B2460" s="14"/>
      <c r="C2460" s="32"/>
      <c r="D2460" s="33"/>
    </row>
    <row r="2461" spans="2:4">
      <c r="B2461" s="14"/>
      <c r="C2461" s="32"/>
      <c r="D2461" s="33"/>
    </row>
    <row r="2462" spans="2:4">
      <c r="B2462" s="14"/>
      <c r="C2462" s="32"/>
      <c r="D2462" s="33"/>
    </row>
    <row r="2463" spans="2:4">
      <c r="B2463" s="14"/>
      <c r="C2463" s="32"/>
      <c r="D2463" s="33"/>
    </row>
    <row r="2464" spans="2:4">
      <c r="B2464" s="14"/>
      <c r="C2464" s="32"/>
      <c r="D2464" s="33"/>
    </row>
    <row r="2465" spans="2:4">
      <c r="B2465" s="14"/>
      <c r="C2465" s="32"/>
      <c r="D2465" s="33"/>
    </row>
    <row r="2466" spans="2:4">
      <c r="B2466" s="14"/>
      <c r="C2466" s="32"/>
      <c r="D2466" s="33"/>
    </row>
    <row r="2467" spans="2:4">
      <c r="B2467" s="14"/>
      <c r="C2467" s="32"/>
      <c r="D2467" s="33"/>
    </row>
    <row r="2468" spans="2:4">
      <c r="B2468" s="14"/>
      <c r="C2468" s="32"/>
      <c r="D2468" s="33"/>
    </row>
    <row r="2469" spans="2:4">
      <c r="B2469" s="14"/>
      <c r="C2469" s="32"/>
      <c r="D2469" s="33"/>
    </row>
    <row r="2470" spans="2:4">
      <c r="B2470" s="14"/>
      <c r="C2470" s="32"/>
      <c r="D2470" s="33"/>
    </row>
    <row r="2471" spans="2:4">
      <c r="B2471" s="14"/>
      <c r="C2471" s="32"/>
      <c r="D2471" s="33"/>
    </row>
    <row r="2472" spans="2:4">
      <c r="B2472" s="14"/>
      <c r="C2472" s="32"/>
      <c r="D2472" s="33"/>
    </row>
    <row r="2473" spans="2:4">
      <c r="B2473" s="14"/>
      <c r="C2473" s="32"/>
      <c r="D2473" s="33"/>
    </row>
    <row r="2474" spans="2:4">
      <c r="B2474" s="14"/>
      <c r="C2474" s="32"/>
      <c r="D2474" s="33"/>
    </row>
    <row r="2475" spans="2:4">
      <c r="B2475" s="14"/>
      <c r="C2475" s="32"/>
      <c r="D2475" s="33"/>
    </row>
    <row r="2476" spans="2:4">
      <c r="B2476" s="14"/>
      <c r="C2476" s="32"/>
      <c r="D2476" s="33"/>
    </row>
    <row r="2477" spans="2:4">
      <c r="B2477" s="14"/>
      <c r="C2477" s="32"/>
      <c r="D2477" s="33"/>
    </row>
    <row r="2478" spans="2:4">
      <c r="B2478" s="14"/>
      <c r="C2478" s="32"/>
      <c r="D2478" s="33"/>
    </row>
    <row r="2479" spans="2:4">
      <c r="B2479" s="14"/>
      <c r="C2479" s="32"/>
      <c r="D2479" s="33"/>
    </row>
    <row r="2480" spans="2:4">
      <c r="B2480" s="14"/>
      <c r="C2480" s="32"/>
      <c r="D2480" s="33"/>
    </row>
    <row r="2481" spans="2:4">
      <c r="B2481" s="14"/>
      <c r="C2481" s="32"/>
      <c r="D2481" s="33"/>
    </row>
    <row r="2482" spans="2:4">
      <c r="B2482" s="14"/>
      <c r="C2482" s="32"/>
      <c r="D2482" s="33"/>
    </row>
    <row r="2483" spans="2:4">
      <c r="B2483" s="14"/>
      <c r="C2483" s="32"/>
      <c r="D2483" s="33"/>
    </row>
    <row r="2484" spans="2:4">
      <c r="B2484" s="14"/>
      <c r="C2484" s="32"/>
      <c r="D2484" s="33"/>
    </row>
    <row r="2485" spans="2:4">
      <c r="B2485" s="14"/>
      <c r="C2485" s="32"/>
      <c r="D2485" s="33"/>
    </row>
    <row r="2486" spans="2:4">
      <c r="B2486" s="14"/>
      <c r="C2486" s="32"/>
      <c r="D2486" s="33"/>
    </row>
    <row r="2487" spans="2:4">
      <c r="B2487" s="14"/>
      <c r="C2487" s="32"/>
      <c r="D2487" s="33"/>
    </row>
    <row r="2488" spans="2:4">
      <c r="B2488" s="14"/>
      <c r="C2488" s="32"/>
      <c r="D2488" s="33"/>
    </row>
    <row r="2489" spans="2:4">
      <c r="B2489" s="14"/>
      <c r="C2489" s="32"/>
      <c r="D2489" s="33"/>
    </row>
    <row r="2490" spans="2:4">
      <c r="B2490" s="14"/>
      <c r="C2490" s="32"/>
      <c r="D2490" s="33"/>
    </row>
    <row r="2491" spans="2:4">
      <c r="B2491" s="14"/>
      <c r="C2491" s="32"/>
      <c r="D2491" s="33"/>
    </row>
    <row r="2492" spans="2:4">
      <c r="B2492" s="14"/>
      <c r="C2492" s="32"/>
      <c r="D2492" s="33"/>
    </row>
    <row r="2493" spans="2:4">
      <c r="B2493" s="14"/>
      <c r="C2493" s="32"/>
      <c r="D2493" s="33"/>
    </row>
    <row r="2494" spans="2:4">
      <c r="B2494" s="14"/>
      <c r="C2494" s="32"/>
      <c r="D2494" s="33"/>
    </row>
    <row r="2495" spans="2:4">
      <c r="B2495" s="14"/>
      <c r="C2495" s="32"/>
      <c r="D2495" s="33"/>
    </row>
    <row r="2496" spans="2:4">
      <c r="B2496" s="14"/>
      <c r="C2496" s="32"/>
      <c r="D2496" s="33"/>
    </row>
    <row r="2497" spans="2:4">
      <c r="B2497" s="14"/>
      <c r="C2497" s="32"/>
      <c r="D2497" s="33"/>
    </row>
    <row r="2498" spans="2:4">
      <c r="B2498" s="14"/>
      <c r="C2498" s="32"/>
      <c r="D2498" s="33"/>
    </row>
    <row r="2499" spans="2:4">
      <c r="B2499" s="14"/>
      <c r="C2499" s="32"/>
      <c r="D2499" s="33"/>
    </row>
    <row r="2500" spans="2:4">
      <c r="B2500" s="14"/>
      <c r="C2500" s="32"/>
      <c r="D2500" s="33"/>
    </row>
    <row r="2501" spans="2:4">
      <c r="B2501" s="14"/>
      <c r="C2501" s="32"/>
      <c r="D2501" s="33"/>
    </row>
    <row r="2502" spans="2:4">
      <c r="B2502" s="14"/>
      <c r="C2502" s="32"/>
      <c r="D2502" s="33"/>
    </row>
    <row r="2503" spans="2:4">
      <c r="B2503" s="14"/>
      <c r="C2503" s="32"/>
      <c r="D2503" s="33"/>
    </row>
    <row r="2504" spans="2:4">
      <c r="B2504" s="14"/>
      <c r="C2504" s="32"/>
      <c r="D2504" s="33"/>
    </row>
    <row r="2505" spans="2:4">
      <c r="B2505" s="14"/>
      <c r="C2505" s="32"/>
      <c r="D2505" s="33"/>
    </row>
    <row r="2506" spans="2:4">
      <c r="B2506" s="14"/>
      <c r="C2506" s="32"/>
      <c r="D2506" s="33"/>
    </row>
    <row r="2507" spans="2:4">
      <c r="B2507" s="14"/>
      <c r="C2507" s="32"/>
      <c r="D2507" s="33"/>
    </row>
    <row r="2508" spans="2:4">
      <c r="B2508" s="14"/>
      <c r="C2508" s="32"/>
      <c r="D2508" s="33"/>
    </row>
    <row r="2509" spans="2:4">
      <c r="B2509" s="14"/>
      <c r="C2509" s="32"/>
      <c r="D2509" s="33"/>
    </row>
    <row r="2510" spans="2:4">
      <c r="B2510" s="14"/>
      <c r="C2510" s="32"/>
      <c r="D2510" s="33"/>
    </row>
    <row r="2511" spans="2:4">
      <c r="B2511" s="14"/>
      <c r="C2511" s="32"/>
      <c r="D2511" s="33"/>
    </row>
    <row r="2512" spans="2:4">
      <c r="B2512" s="14"/>
      <c r="C2512" s="32"/>
      <c r="D2512" s="33"/>
    </row>
    <row r="2513" spans="2:4">
      <c r="B2513" s="14"/>
      <c r="C2513" s="32"/>
      <c r="D2513" s="33"/>
    </row>
    <row r="2514" spans="2:4">
      <c r="B2514" s="14"/>
      <c r="C2514" s="32"/>
      <c r="D2514" s="33"/>
    </row>
    <row r="2515" spans="2:4">
      <c r="B2515" s="14"/>
      <c r="C2515" s="32"/>
      <c r="D2515" s="33"/>
    </row>
    <row r="2516" spans="2:4">
      <c r="B2516" s="14"/>
      <c r="C2516" s="32"/>
      <c r="D2516" s="33"/>
    </row>
    <row r="2517" spans="2:4">
      <c r="B2517" s="14"/>
      <c r="C2517" s="32"/>
      <c r="D2517" s="33"/>
    </row>
    <row r="2518" spans="2:4">
      <c r="B2518" s="14"/>
      <c r="C2518" s="32"/>
      <c r="D2518" s="33"/>
    </row>
    <row r="2519" spans="2:4">
      <c r="B2519" s="14"/>
      <c r="C2519" s="32"/>
      <c r="D2519" s="33"/>
    </row>
    <row r="2520" spans="2:4">
      <c r="B2520" s="14"/>
      <c r="C2520" s="32"/>
      <c r="D2520" s="33"/>
    </row>
    <row r="2521" spans="2:4">
      <c r="B2521" s="14"/>
      <c r="C2521" s="32"/>
      <c r="D2521" s="33"/>
    </row>
    <row r="2522" spans="2:4">
      <c r="B2522" s="14"/>
      <c r="C2522" s="32"/>
      <c r="D2522" s="33"/>
    </row>
    <row r="2523" spans="2:4">
      <c r="B2523" s="14"/>
      <c r="C2523" s="32"/>
      <c r="D2523" s="33"/>
    </row>
    <row r="2524" spans="2:4">
      <c r="B2524" s="14"/>
      <c r="C2524" s="32"/>
      <c r="D2524" s="33"/>
    </row>
    <row r="2525" spans="2:4">
      <c r="B2525" s="14"/>
      <c r="C2525" s="32"/>
      <c r="D2525" s="33"/>
    </row>
    <row r="2526" spans="2:4">
      <c r="B2526" s="14"/>
      <c r="C2526" s="32"/>
      <c r="D2526" s="33"/>
    </row>
    <row r="2527" spans="2:4">
      <c r="B2527" s="14"/>
      <c r="C2527" s="32"/>
      <c r="D2527" s="33"/>
    </row>
    <row r="2528" spans="2:4">
      <c r="B2528" s="14"/>
      <c r="C2528" s="32"/>
      <c r="D2528" s="33"/>
    </row>
    <row r="2529" spans="2:4">
      <c r="B2529" s="14"/>
      <c r="C2529" s="32"/>
      <c r="D2529" s="33"/>
    </row>
    <row r="2530" spans="2:4">
      <c r="B2530" s="14"/>
      <c r="C2530" s="32"/>
      <c r="D2530" s="33"/>
    </row>
    <row r="2531" spans="2:4">
      <c r="B2531" s="14"/>
      <c r="C2531" s="32"/>
      <c r="D2531" s="33"/>
    </row>
    <row r="2532" spans="2:4">
      <c r="B2532" s="14"/>
      <c r="C2532" s="32"/>
      <c r="D2532" s="33"/>
    </row>
    <row r="2533" spans="2:4">
      <c r="B2533" s="14"/>
      <c r="C2533" s="32"/>
      <c r="D2533" s="33"/>
    </row>
    <row r="2534" spans="2:4">
      <c r="B2534" s="14"/>
      <c r="C2534" s="32"/>
      <c r="D2534" s="33"/>
    </row>
    <row r="2535" spans="2:4">
      <c r="B2535" s="14"/>
      <c r="C2535" s="32"/>
      <c r="D2535" s="33"/>
    </row>
    <row r="2536" spans="2:4">
      <c r="B2536" s="14"/>
      <c r="C2536" s="32"/>
      <c r="D2536" s="33"/>
    </row>
    <row r="2537" spans="2:4">
      <c r="B2537" s="14"/>
      <c r="C2537" s="32"/>
      <c r="D2537" s="33"/>
    </row>
    <row r="2538" spans="2:4">
      <c r="B2538" s="14"/>
      <c r="C2538" s="32"/>
      <c r="D2538" s="33"/>
    </row>
    <row r="2539" spans="2:4">
      <c r="B2539" s="14"/>
      <c r="C2539" s="32"/>
      <c r="D2539" s="33"/>
    </row>
    <row r="2540" spans="2:4">
      <c r="B2540" s="14"/>
      <c r="C2540" s="32"/>
      <c r="D2540" s="33"/>
    </row>
    <row r="2541" spans="2:4">
      <c r="B2541" s="14"/>
      <c r="C2541" s="32"/>
      <c r="D2541" s="33"/>
    </row>
    <row r="2542" spans="2:4">
      <c r="B2542" s="14"/>
      <c r="C2542" s="32"/>
      <c r="D2542" s="33"/>
    </row>
    <row r="2543" spans="2:4">
      <c r="B2543" s="14"/>
      <c r="C2543" s="32"/>
      <c r="D2543" s="33"/>
    </row>
    <row r="2544" spans="2:4">
      <c r="B2544" s="14"/>
      <c r="C2544" s="32"/>
      <c r="D2544" s="33"/>
    </row>
    <row r="2545" spans="2:4">
      <c r="B2545" s="14"/>
      <c r="C2545" s="32"/>
      <c r="D2545" s="33"/>
    </row>
    <row r="2546" spans="2:4">
      <c r="B2546" s="14"/>
      <c r="C2546" s="32"/>
      <c r="D2546" s="33"/>
    </row>
    <row r="2547" spans="2:4">
      <c r="B2547" s="14"/>
      <c r="C2547" s="32"/>
      <c r="D2547" s="33"/>
    </row>
    <row r="2548" spans="2:4">
      <c r="B2548" s="14"/>
      <c r="C2548" s="32"/>
      <c r="D2548" s="33"/>
    </row>
    <row r="2549" spans="2:4">
      <c r="B2549" s="14"/>
      <c r="C2549" s="32"/>
      <c r="D2549" s="33"/>
    </row>
    <row r="2550" spans="2:4">
      <c r="B2550" s="14"/>
      <c r="C2550" s="32"/>
      <c r="D2550" s="33"/>
    </row>
    <row r="2551" spans="2:4">
      <c r="B2551" s="14"/>
      <c r="C2551" s="32"/>
      <c r="D2551" s="33"/>
    </row>
    <row r="2552" spans="2:4">
      <c r="B2552" s="14"/>
      <c r="C2552" s="32"/>
      <c r="D2552" s="33"/>
    </row>
    <row r="2553" spans="2:4">
      <c r="B2553" s="14"/>
      <c r="C2553" s="32"/>
      <c r="D2553" s="33"/>
    </row>
    <row r="2554" spans="2:4">
      <c r="B2554" s="14"/>
      <c r="C2554" s="32"/>
      <c r="D2554" s="33"/>
    </row>
    <row r="2555" spans="2:4">
      <c r="B2555" s="14"/>
      <c r="C2555" s="32"/>
      <c r="D2555" s="33"/>
    </row>
    <row r="2556" spans="2:4">
      <c r="B2556" s="14"/>
      <c r="C2556" s="32"/>
      <c r="D2556" s="33"/>
    </row>
    <row r="2557" spans="2:4">
      <c r="B2557" s="14"/>
      <c r="C2557" s="32"/>
      <c r="D2557" s="33"/>
    </row>
    <row r="2558" spans="2:4">
      <c r="B2558" s="14"/>
      <c r="C2558" s="32"/>
      <c r="D2558" s="33"/>
    </row>
    <row r="2559" spans="2:4">
      <c r="B2559" s="14"/>
      <c r="C2559" s="32"/>
      <c r="D2559" s="33"/>
    </row>
    <row r="2560" spans="2:4">
      <c r="B2560" s="14"/>
      <c r="C2560" s="32"/>
      <c r="D2560" s="33"/>
    </row>
    <row r="2561" spans="2:4">
      <c r="B2561" s="14"/>
      <c r="C2561" s="32"/>
      <c r="D2561" s="33"/>
    </row>
    <row r="2562" spans="2:4">
      <c r="B2562" s="14"/>
      <c r="C2562" s="32"/>
      <c r="D2562" s="33"/>
    </row>
    <row r="2563" spans="2:4">
      <c r="B2563" s="14"/>
      <c r="C2563" s="32"/>
      <c r="D2563" s="33"/>
    </row>
    <row r="2564" spans="2:4">
      <c r="B2564" s="14"/>
      <c r="C2564" s="32"/>
      <c r="D2564" s="33"/>
    </row>
    <row r="2565" spans="2:4">
      <c r="B2565" s="14"/>
      <c r="C2565" s="32"/>
      <c r="D2565" s="33"/>
    </row>
    <row r="2566" spans="2:4">
      <c r="B2566" s="14"/>
      <c r="C2566" s="32"/>
      <c r="D2566" s="33"/>
    </row>
    <row r="2567" spans="2:4">
      <c r="B2567" s="14"/>
      <c r="C2567" s="32"/>
      <c r="D2567" s="33"/>
    </row>
    <row r="2568" spans="2:4">
      <c r="B2568" s="14"/>
      <c r="C2568" s="32"/>
      <c r="D2568" s="33"/>
    </row>
    <row r="2569" spans="2:4">
      <c r="B2569" s="14"/>
      <c r="C2569" s="32"/>
      <c r="D2569" s="33"/>
    </row>
    <row r="2570" spans="2:4">
      <c r="B2570" s="14"/>
      <c r="C2570" s="32"/>
      <c r="D2570" s="33"/>
    </row>
    <row r="2571" spans="2:4">
      <c r="B2571" s="14"/>
      <c r="C2571" s="32"/>
      <c r="D2571" s="33"/>
    </row>
    <row r="2572" spans="2:4">
      <c r="B2572" s="14"/>
      <c r="C2572" s="32"/>
      <c r="D2572" s="33"/>
    </row>
    <row r="2573" spans="2:4">
      <c r="B2573" s="14"/>
      <c r="C2573" s="32"/>
      <c r="D2573" s="33"/>
    </row>
    <row r="2574" spans="2:4">
      <c r="B2574" s="14"/>
      <c r="C2574" s="32"/>
      <c r="D2574" s="33"/>
    </row>
    <row r="2575" spans="2:4">
      <c r="B2575" s="14"/>
      <c r="C2575" s="32"/>
      <c r="D2575" s="33"/>
    </row>
    <row r="2576" spans="2:4">
      <c r="B2576" s="14"/>
      <c r="C2576" s="32"/>
      <c r="D2576" s="33"/>
    </row>
    <row r="2577" spans="2:4">
      <c r="B2577" s="14"/>
      <c r="C2577" s="32"/>
      <c r="D2577" s="33"/>
    </row>
    <row r="2578" spans="2:4">
      <c r="B2578" s="14"/>
      <c r="C2578" s="32"/>
      <c r="D2578" s="33"/>
    </row>
    <row r="2579" spans="2:4">
      <c r="B2579" s="14"/>
      <c r="C2579" s="32"/>
      <c r="D2579" s="33"/>
    </row>
    <row r="2580" spans="2:4">
      <c r="B2580" s="14"/>
      <c r="C2580" s="32"/>
      <c r="D2580" s="33"/>
    </row>
    <row r="2581" spans="2:4">
      <c r="B2581" s="14"/>
      <c r="C2581" s="32"/>
      <c r="D2581" s="33"/>
    </row>
    <row r="2582" spans="2:4">
      <c r="B2582" s="14"/>
      <c r="C2582" s="32"/>
      <c r="D2582" s="33"/>
    </row>
    <row r="2583" spans="2:4">
      <c r="B2583" s="14"/>
      <c r="C2583" s="32"/>
      <c r="D2583" s="33"/>
    </row>
    <row r="2584" spans="2:4">
      <c r="B2584" s="14"/>
      <c r="C2584" s="32"/>
      <c r="D2584" s="33"/>
    </row>
    <row r="2585" spans="2:4">
      <c r="B2585" s="14"/>
      <c r="C2585" s="32"/>
      <c r="D2585" s="33"/>
    </row>
    <row r="2586" spans="2:4">
      <c r="B2586" s="14"/>
      <c r="C2586" s="32"/>
      <c r="D2586" s="33"/>
    </row>
    <row r="2587" spans="2:4">
      <c r="B2587" s="14"/>
      <c r="C2587" s="32"/>
      <c r="D2587" s="33"/>
    </row>
    <row r="2588" spans="2:4">
      <c r="B2588" s="14"/>
      <c r="C2588" s="32"/>
      <c r="D2588" s="33"/>
    </row>
    <row r="2589" spans="2:4">
      <c r="B2589" s="14"/>
      <c r="C2589" s="32"/>
      <c r="D2589" s="33"/>
    </row>
    <row r="2590" spans="2:4">
      <c r="B2590" s="14"/>
      <c r="C2590" s="32"/>
      <c r="D2590" s="33"/>
    </row>
    <row r="2591" spans="2:4">
      <c r="B2591" s="14"/>
      <c r="C2591" s="32"/>
      <c r="D2591" s="33"/>
    </row>
    <row r="2592" spans="2:4">
      <c r="B2592" s="14"/>
      <c r="C2592" s="32"/>
      <c r="D2592" s="33"/>
    </row>
    <row r="2593" spans="2:4">
      <c r="B2593" s="14"/>
      <c r="C2593" s="32"/>
      <c r="D2593" s="33"/>
    </row>
    <row r="2594" spans="2:4">
      <c r="B2594" s="14"/>
      <c r="C2594" s="32"/>
      <c r="D2594" s="33"/>
    </row>
    <row r="2595" spans="2:4">
      <c r="B2595" s="14"/>
      <c r="C2595" s="32"/>
      <c r="D2595" s="33"/>
    </row>
    <row r="2596" spans="2:4">
      <c r="B2596" s="14"/>
      <c r="C2596" s="32"/>
      <c r="D2596" s="33"/>
    </row>
    <row r="2597" spans="2:4">
      <c r="B2597" s="14"/>
      <c r="C2597" s="32"/>
      <c r="D2597" s="33"/>
    </row>
    <row r="2598" spans="2:4">
      <c r="B2598" s="14"/>
      <c r="C2598" s="32"/>
      <c r="D2598" s="33"/>
    </row>
    <row r="2599" spans="2:4">
      <c r="B2599" s="14"/>
      <c r="C2599" s="32"/>
      <c r="D2599" s="33"/>
    </row>
    <row r="2600" spans="2:4">
      <c r="B2600" s="14"/>
      <c r="C2600" s="32"/>
      <c r="D2600" s="33"/>
    </row>
    <row r="2601" spans="2:4">
      <c r="B2601" s="14"/>
      <c r="C2601" s="32"/>
      <c r="D2601" s="33"/>
    </row>
    <row r="2602" spans="2:4">
      <c r="B2602" s="14"/>
      <c r="C2602" s="32"/>
      <c r="D2602" s="33"/>
    </row>
    <row r="2603" spans="2:4">
      <c r="B2603" s="14"/>
      <c r="C2603" s="32"/>
      <c r="D2603" s="33"/>
    </row>
    <row r="2604" spans="2:4">
      <c r="B2604" s="14"/>
      <c r="C2604" s="32"/>
      <c r="D2604" s="33"/>
    </row>
    <row r="2605" spans="2:4">
      <c r="B2605" s="14"/>
      <c r="C2605" s="32"/>
      <c r="D2605" s="33"/>
    </row>
    <row r="2606" spans="2:4">
      <c r="B2606" s="14"/>
      <c r="C2606" s="32"/>
      <c r="D2606" s="33"/>
    </row>
    <row r="2607" spans="2:4">
      <c r="B2607" s="14"/>
      <c r="C2607" s="32"/>
      <c r="D2607" s="33"/>
    </row>
    <row r="2608" spans="2:4">
      <c r="B2608" s="14"/>
      <c r="C2608" s="32"/>
      <c r="D2608" s="33"/>
    </row>
    <row r="2609" spans="2:4">
      <c r="B2609" s="14"/>
      <c r="C2609" s="32"/>
      <c r="D2609" s="33"/>
    </row>
    <row r="2610" spans="2:4">
      <c r="B2610" s="14"/>
      <c r="C2610" s="32"/>
      <c r="D2610" s="33"/>
    </row>
    <row r="2611" spans="2:4">
      <c r="B2611" s="14"/>
      <c r="C2611" s="32"/>
      <c r="D2611" s="33"/>
    </row>
    <row r="2612" spans="2:4">
      <c r="B2612" s="14"/>
      <c r="C2612" s="32"/>
      <c r="D2612" s="33"/>
    </row>
    <row r="2613" spans="2:4">
      <c r="B2613" s="14"/>
      <c r="C2613" s="32"/>
      <c r="D2613" s="33"/>
    </row>
    <row r="2614" spans="2:4">
      <c r="B2614" s="14"/>
      <c r="C2614" s="32"/>
      <c r="D2614" s="33"/>
    </row>
    <row r="2615" spans="2:4">
      <c r="B2615" s="14"/>
      <c r="C2615" s="32"/>
      <c r="D2615" s="33"/>
    </row>
    <row r="2616" spans="2:4">
      <c r="B2616" s="14"/>
      <c r="C2616" s="32"/>
      <c r="D2616" s="33"/>
    </row>
    <row r="2617" spans="2:4">
      <c r="B2617" s="14"/>
      <c r="C2617" s="32"/>
      <c r="D2617" s="33"/>
    </row>
    <row r="2618" spans="2:4">
      <c r="B2618" s="14"/>
      <c r="C2618" s="32"/>
      <c r="D2618" s="33"/>
    </row>
    <row r="2619" spans="2:4">
      <c r="B2619" s="14"/>
      <c r="C2619" s="32"/>
      <c r="D2619" s="33"/>
    </row>
    <row r="2620" spans="2:4">
      <c r="B2620" s="14"/>
      <c r="C2620" s="32"/>
      <c r="D2620" s="33"/>
    </row>
    <row r="2621" spans="2:4">
      <c r="B2621" s="14"/>
      <c r="C2621" s="32"/>
      <c r="D2621" s="33"/>
    </row>
    <row r="2622" spans="2:4">
      <c r="B2622" s="14"/>
      <c r="C2622" s="32"/>
      <c r="D2622" s="33"/>
    </row>
    <row r="2623" spans="2:4">
      <c r="B2623" s="14"/>
      <c r="C2623" s="32"/>
      <c r="D2623" s="33"/>
    </row>
    <row r="2624" spans="2:4">
      <c r="B2624" s="14"/>
      <c r="C2624" s="32"/>
      <c r="D2624" s="33"/>
    </row>
    <row r="2625" spans="2:4">
      <c r="B2625" s="14"/>
      <c r="C2625" s="32"/>
      <c r="D2625" s="33"/>
    </row>
    <row r="2626" spans="2:4">
      <c r="B2626" s="14"/>
      <c r="C2626" s="32"/>
      <c r="D2626" s="33"/>
    </row>
    <row r="2627" spans="2:4">
      <c r="B2627" s="14"/>
      <c r="C2627" s="32"/>
      <c r="D2627" s="33"/>
    </row>
    <row r="2628" spans="2:4">
      <c r="B2628" s="14"/>
      <c r="C2628" s="32"/>
      <c r="D2628" s="33"/>
    </row>
    <row r="2629" spans="2:4">
      <c r="B2629" s="14"/>
      <c r="C2629" s="32"/>
      <c r="D2629" s="33"/>
    </row>
    <row r="2630" spans="2:4">
      <c r="B2630" s="14"/>
      <c r="C2630" s="32"/>
      <c r="D2630" s="33"/>
    </row>
    <row r="2631" spans="2:4">
      <c r="B2631" s="14"/>
      <c r="C2631" s="32"/>
      <c r="D2631" s="33"/>
    </row>
    <row r="2632" spans="2:4">
      <c r="B2632" s="14"/>
      <c r="C2632" s="32"/>
      <c r="D2632" s="33"/>
    </row>
    <row r="2633" spans="2:4">
      <c r="B2633" s="14"/>
      <c r="C2633" s="32"/>
      <c r="D2633" s="33"/>
    </row>
    <row r="2634" spans="2:4">
      <c r="B2634" s="14"/>
      <c r="C2634" s="32"/>
      <c r="D2634" s="33"/>
    </row>
    <row r="2635" spans="2:4">
      <c r="B2635" s="14"/>
      <c r="C2635" s="32"/>
      <c r="D2635" s="33"/>
    </row>
    <row r="2636" spans="2:4">
      <c r="B2636" s="14"/>
      <c r="C2636" s="32"/>
      <c r="D2636" s="33"/>
    </row>
    <row r="2637" spans="2:4">
      <c r="B2637" s="14"/>
      <c r="C2637" s="32"/>
      <c r="D2637" s="33"/>
    </row>
    <row r="2638" spans="2:4">
      <c r="B2638" s="14"/>
      <c r="C2638" s="32"/>
      <c r="D2638" s="33"/>
    </row>
    <row r="2639" spans="2:4">
      <c r="B2639" s="14"/>
      <c r="C2639" s="32"/>
      <c r="D2639" s="33"/>
    </row>
    <row r="2640" spans="2:4">
      <c r="B2640" s="14"/>
      <c r="C2640" s="32"/>
      <c r="D2640" s="33"/>
    </row>
    <row r="2641" spans="2:4">
      <c r="B2641" s="14"/>
      <c r="C2641" s="32"/>
      <c r="D2641" s="33"/>
    </row>
    <row r="2642" spans="2:4">
      <c r="B2642" s="14"/>
      <c r="C2642" s="32"/>
      <c r="D2642" s="33"/>
    </row>
    <row r="2643" spans="2:4">
      <c r="B2643" s="14"/>
      <c r="C2643" s="32"/>
      <c r="D2643" s="33"/>
    </row>
    <row r="2644" spans="2:4">
      <c r="B2644" s="14"/>
      <c r="C2644" s="32"/>
      <c r="D2644" s="33"/>
    </row>
    <row r="2645" spans="2:4">
      <c r="B2645" s="14"/>
      <c r="C2645" s="32"/>
      <c r="D2645" s="33"/>
    </row>
    <row r="2646" spans="2:4">
      <c r="B2646" s="14"/>
      <c r="C2646" s="32"/>
      <c r="D2646" s="33"/>
    </row>
    <row r="2647" spans="2:4">
      <c r="B2647" s="14"/>
      <c r="C2647" s="32"/>
      <c r="D2647" s="33"/>
    </row>
    <row r="2648" spans="2:4">
      <c r="B2648" s="14"/>
      <c r="C2648" s="32"/>
      <c r="D2648" s="33"/>
    </row>
    <row r="2649" spans="2:4">
      <c r="B2649" s="14"/>
      <c r="C2649" s="32"/>
      <c r="D2649" s="33"/>
    </row>
    <row r="2650" spans="2:4">
      <c r="B2650" s="14"/>
      <c r="C2650" s="32"/>
      <c r="D2650" s="33"/>
    </row>
    <row r="2651" spans="2:4">
      <c r="B2651" s="14"/>
      <c r="C2651" s="32"/>
      <c r="D2651" s="33"/>
    </row>
    <row r="2652" spans="2:4">
      <c r="B2652" s="14"/>
      <c r="C2652" s="32"/>
      <c r="D2652" s="33"/>
    </row>
    <row r="2653" spans="2:4">
      <c r="B2653" s="14"/>
      <c r="C2653" s="32"/>
      <c r="D2653" s="33"/>
    </row>
    <row r="2654" spans="2:4">
      <c r="B2654" s="14"/>
      <c r="C2654" s="32"/>
      <c r="D2654" s="33"/>
    </row>
    <row r="2655" spans="2:4">
      <c r="B2655" s="14"/>
      <c r="C2655" s="32"/>
      <c r="D2655" s="33"/>
    </row>
    <row r="2656" spans="2:4">
      <c r="B2656" s="14"/>
      <c r="C2656" s="32"/>
      <c r="D2656" s="33"/>
    </row>
    <row r="2657" spans="2:4">
      <c r="B2657" s="14"/>
      <c r="C2657" s="32"/>
      <c r="D2657" s="33"/>
    </row>
    <row r="2658" spans="2:4">
      <c r="B2658" s="14"/>
      <c r="C2658" s="32"/>
      <c r="D2658" s="33"/>
    </row>
    <row r="2659" spans="2:4">
      <c r="B2659" s="14"/>
      <c r="C2659" s="32"/>
      <c r="D2659" s="33"/>
    </row>
    <row r="2660" spans="2:4">
      <c r="B2660" s="14"/>
      <c r="C2660" s="32"/>
      <c r="D2660" s="33"/>
    </row>
    <row r="2661" spans="2:4">
      <c r="B2661" s="14"/>
      <c r="C2661" s="32"/>
      <c r="D2661" s="33"/>
    </row>
    <row r="2662" spans="2:4">
      <c r="B2662" s="14"/>
      <c r="C2662" s="32"/>
      <c r="D2662" s="33"/>
    </row>
    <row r="2663" spans="2:4">
      <c r="B2663" s="14"/>
      <c r="C2663" s="32"/>
      <c r="D2663" s="33"/>
    </row>
    <row r="2664" spans="2:4">
      <c r="B2664" s="14"/>
      <c r="C2664" s="32"/>
      <c r="D2664" s="33"/>
    </row>
    <row r="2665" spans="2:4">
      <c r="B2665" s="14"/>
      <c r="C2665" s="32"/>
      <c r="D2665" s="33"/>
    </row>
    <row r="2666" spans="2:4">
      <c r="B2666" s="14"/>
      <c r="C2666" s="32"/>
      <c r="D2666" s="33"/>
    </row>
    <row r="2667" spans="2:4">
      <c r="B2667" s="14"/>
      <c r="C2667" s="32"/>
      <c r="D2667" s="33"/>
    </row>
    <row r="2668" spans="2:4">
      <c r="B2668" s="14"/>
      <c r="C2668" s="32"/>
      <c r="D2668" s="33"/>
    </row>
    <row r="2669" spans="2:4">
      <c r="B2669" s="14"/>
      <c r="C2669" s="32"/>
      <c r="D2669" s="33"/>
    </row>
    <row r="2670" spans="2:4">
      <c r="B2670" s="14"/>
      <c r="C2670" s="32"/>
      <c r="D2670" s="33"/>
    </row>
    <row r="2671" spans="2:4">
      <c r="B2671" s="14"/>
      <c r="C2671" s="32"/>
      <c r="D2671" s="33"/>
    </row>
    <row r="2672" spans="2:4">
      <c r="B2672" s="14"/>
      <c r="C2672" s="32"/>
      <c r="D2672" s="33"/>
    </row>
    <row r="2673" spans="2:4">
      <c r="B2673" s="14"/>
      <c r="C2673" s="32"/>
      <c r="D2673" s="33"/>
    </row>
    <row r="2674" spans="2:4">
      <c r="B2674" s="14"/>
      <c r="C2674" s="32"/>
      <c r="D2674" s="33"/>
    </row>
    <row r="2675" spans="2:4">
      <c r="B2675" s="14"/>
      <c r="C2675" s="32"/>
      <c r="D2675" s="33"/>
    </row>
    <row r="2676" spans="2:4">
      <c r="B2676" s="14"/>
      <c r="C2676" s="32"/>
      <c r="D2676" s="33"/>
    </row>
    <row r="2677" spans="2:4">
      <c r="B2677" s="14"/>
      <c r="C2677" s="32"/>
      <c r="D2677" s="33"/>
    </row>
    <row r="2678" spans="2:4">
      <c r="B2678" s="14"/>
      <c r="C2678" s="32"/>
      <c r="D2678" s="33"/>
    </row>
    <row r="2679" spans="2:4">
      <c r="B2679" s="14"/>
      <c r="C2679" s="32"/>
      <c r="D2679" s="33"/>
    </row>
    <row r="2680" spans="2:4">
      <c r="B2680" s="14"/>
      <c r="C2680" s="32"/>
      <c r="D2680" s="33"/>
    </row>
    <row r="2681" spans="2:4">
      <c r="B2681" s="14"/>
      <c r="C2681" s="32"/>
      <c r="D2681" s="33"/>
    </row>
    <row r="2682" spans="2:4">
      <c r="B2682" s="14"/>
      <c r="C2682" s="32"/>
      <c r="D2682" s="33"/>
    </row>
    <row r="2683" spans="2:4">
      <c r="B2683" s="14"/>
      <c r="C2683" s="32"/>
      <c r="D2683" s="33"/>
    </row>
    <row r="2684" spans="2:4">
      <c r="B2684" s="14"/>
      <c r="C2684" s="32"/>
      <c r="D2684" s="33"/>
    </row>
    <row r="2685" spans="2:4">
      <c r="B2685" s="14"/>
      <c r="C2685" s="32"/>
      <c r="D2685" s="33"/>
    </row>
    <row r="2686" spans="2:4">
      <c r="B2686" s="14"/>
      <c r="C2686" s="32"/>
      <c r="D2686" s="33"/>
    </row>
    <row r="2687" spans="2:4">
      <c r="B2687" s="14"/>
      <c r="C2687" s="32"/>
      <c r="D2687" s="33"/>
    </row>
    <row r="2688" spans="2:4">
      <c r="B2688" s="14"/>
      <c r="C2688" s="32"/>
      <c r="D2688" s="33"/>
    </row>
    <row r="2689" spans="2:4">
      <c r="B2689" s="14"/>
      <c r="C2689" s="32"/>
      <c r="D2689" s="33"/>
    </row>
    <row r="2690" spans="2:4">
      <c r="B2690" s="14"/>
      <c r="C2690" s="32"/>
      <c r="D2690" s="33"/>
    </row>
    <row r="2691" spans="2:4">
      <c r="B2691" s="14"/>
      <c r="C2691" s="32"/>
      <c r="D2691" s="33"/>
    </row>
    <row r="2692" spans="2:4">
      <c r="B2692" s="14"/>
      <c r="C2692" s="32"/>
      <c r="D2692" s="33"/>
    </row>
    <row r="2693" spans="2:4">
      <c r="B2693" s="14"/>
      <c r="C2693" s="32"/>
      <c r="D2693" s="33"/>
    </row>
    <row r="2694" spans="2:4">
      <c r="B2694" s="14"/>
      <c r="C2694" s="32"/>
      <c r="D2694" s="33"/>
    </row>
    <row r="2695" spans="2:4">
      <c r="B2695" s="14"/>
      <c r="C2695" s="32"/>
      <c r="D2695" s="33"/>
    </row>
    <row r="2696" spans="2:4">
      <c r="B2696" s="14"/>
      <c r="C2696" s="32"/>
      <c r="D2696" s="33"/>
    </row>
    <row r="2697" spans="2:4">
      <c r="B2697" s="14"/>
      <c r="C2697" s="32"/>
      <c r="D2697" s="33"/>
    </row>
    <row r="2698" spans="2:4">
      <c r="B2698" s="14"/>
      <c r="C2698" s="32"/>
      <c r="D2698" s="33"/>
    </row>
    <row r="2699" spans="2:4">
      <c r="B2699" s="14"/>
      <c r="C2699" s="32"/>
      <c r="D2699" s="33"/>
    </row>
    <row r="2700" spans="2:4">
      <c r="B2700" s="14"/>
      <c r="C2700" s="32"/>
      <c r="D2700" s="33"/>
    </row>
    <row r="2701" spans="2:4">
      <c r="B2701" s="14"/>
      <c r="C2701" s="32"/>
      <c r="D2701" s="33"/>
    </row>
    <row r="2702" spans="2:4">
      <c r="B2702" s="14"/>
      <c r="C2702" s="32"/>
      <c r="D2702" s="33"/>
    </row>
    <row r="2703" spans="2:4">
      <c r="B2703" s="14"/>
      <c r="C2703" s="32"/>
      <c r="D2703" s="33"/>
    </row>
    <row r="2704" spans="2:4">
      <c r="B2704" s="14"/>
      <c r="C2704" s="32"/>
      <c r="D2704" s="33"/>
    </row>
    <row r="2705" spans="2:4">
      <c r="B2705" s="14"/>
      <c r="C2705" s="32"/>
      <c r="D2705" s="33"/>
    </row>
    <row r="2706" spans="2:4">
      <c r="B2706" s="14"/>
      <c r="C2706" s="32"/>
      <c r="D2706" s="33"/>
    </row>
    <row r="2707" spans="2:4">
      <c r="B2707" s="14"/>
      <c r="C2707" s="32"/>
      <c r="D2707" s="33"/>
    </row>
    <row r="2708" spans="2:4">
      <c r="B2708" s="14"/>
      <c r="C2708" s="32"/>
      <c r="D2708" s="33"/>
    </row>
    <row r="2709" spans="2:4">
      <c r="B2709" s="14"/>
      <c r="C2709" s="32"/>
      <c r="D2709" s="33"/>
    </row>
    <row r="2710" spans="2:4">
      <c r="B2710" s="14"/>
      <c r="C2710" s="32"/>
      <c r="D2710" s="33"/>
    </row>
    <row r="2711" spans="2:4">
      <c r="B2711" s="14"/>
      <c r="C2711" s="32"/>
      <c r="D2711" s="33"/>
    </row>
    <row r="2712" spans="2:4">
      <c r="B2712" s="14"/>
      <c r="C2712" s="32"/>
      <c r="D2712" s="33"/>
    </row>
    <row r="2713" spans="2:4">
      <c r="B2713" s="14"/>
      <c r="C2713" s="32"/>
      <c r="D2713" s="33"/>
    </row>
    <row r="2714" spans="2:4">
      <c r="B2714" s="14"/>
      <c r="C2714" s="32"/>
      <c r="D2714" s="33"/>
    </row>
    <row r="2715" spans="2:4">
      <c r="B2715" s="14"/>
      <c r="C2715" s="32"/>
      <c r="D2715" s="33"/>
    </row>
    <row r="2716" spans="2:4">
      <c r="B2716" s="14"/>
      <c r="C2716" s="32"/>
      <c r="D2716" s="33"/>
    </row>
    <row r="2717" spans="2:4">
      <c r="B2717" s="14"/>
      <c r="C2717" s="32"/>
      <c r="D2717" s="33"/>
    </row>
    <row r="2718" spans="2:4">
      <c r="B2718" s="14"/>
      <c r="C2718" s="32"/>
      <c r="D2718" s="33"/>
    </row>
    <row r="2719" spans="2:4">
      <c r="B2719" s="14"/>
      <c r="C2719" s="32"/>
      <c r="D2719" s="33"/>
    </row>
    <row r="2720" spans="2:4">
      <c r="B2720" s="14"/>
      <c r="C2720" s="32"/>
      <c r="D2720" s="33"/>
    </row>
    <row r="2721" spans="2:4">
      <c r="B2721" s="14"/>
      <c r="C2721" s="32"/>
      <c r="D2721" s="33"/>
    </row>
    <row r="2722" spans="2:4">
      <c r="B2722" s="14"/>
      <c r="C2722" s="32"/>
      <c r="D2722" s="33"/>
    </row>
    <row r="2723" spans="2:4">
      <c r="B2723" s="14"/>
      <c r="C2723" s="32"/>
      <c r="D2723" s="33"/>
    </row>
    <row r="2724" spans="2:4">
      <c r="B2724" s="14"/>
      <c r="C2724" s="32"/>
      <c r="D2724" s="33"/>
    </row>
    <row r="2725" spans="2:4">
      <c r="B2725" s="14"/>
      <c r="C2725" s="32"/>
      <c r="D2725" s="33"/>
    </row>
    <row r="2726" spans="2:4">
      <c r="B2726" s="14"/>
      <c r="C2726" s="32"/>
      <c r="D2726" s="33"/>
    </row>
    <row r="2727" spans="2:4">
      <c r="B2727" s="14"/>
      <c r="C2727" s="32"/>
      <c r="D2727" s="33"/>
    </row>
    <row r="2728" spans="2:4">
      <c r="B2728" s="14"/>
      <c r="C2728" s="32"/>
      <c r="D2728" s="33"/>
    </row>
    <row r="2729" spans="2:4">
      <c r="B2729" s="14"/>
      <c r="C2729" s="32"/>
      <c r="D2729" s="33"/>
    </row>
    <row r="2730" spans="2:4">
      <c r="B2730" s="14"/>
      <c r="C2730" s="32"/>
      <c r="D2730" s="33"/>
    </row>
    <row r="2731" spans="2:4">
      <c r="B2731" s="14"/>
      <c r="C2731" s="32"/>
      <c r="D2731" s="33"/>
    </row>
    <row r="2732" spans="2:4">
      <c r="B2732" s="14"/>
      <c r="C2732" s="32"/>
      <c r="D2732" s="33"/>
    </row>
    <row r="2733" spans="2:4">
      <c r="B2733" s="14"/>
      <c r="C2733" s="32"/>
      <c r="D2733" s="33"/>
    </row>
    <row r="2734" spans="2:4">
      <c r="B2734" s="14"/>
      <c r="C2734" s="32"/>
      <c r="D2734" s="33"/>
    </row>
    <row r="2735" spans="2:4">
      <c r="B2735" s="14"/>
      <c r="C2735" s="32"/>
      <c r="D2735" s="33"/>
    </row>
    <row r="2736" spans="2:4">
      <c r="B2736" s="14"/>
      <c r="C2736" s="32"/>
      <c r="D2736" s="33"/>
    </row>
    <row r="2737" spans="2:4">
      <c r="B2737" s="14"/>
      <c r="C2737" s="32"/>
      <c r="D2737" s="33"/>
    </row>
    <row r="2738" spans="2:4">
      <c r="B2738" s="14"/>
      <c r="C2738" s="32"/>
      <c r="D2738" s="33"/>
    </row>
    <row r="2739" spans="2:4">
      <c r="B2739" s="14"/>
      <c r="C2739" s="32"/>
      <c r="D2739" s="33"/>
    </row>
    <row r="2740" spans="2:4">
      <c r="B2740" s="14"/>
      <c r="C2740" s="32"/>
      <c r="D2740" s="33"/>
    </row>
    <row r="2741" spans="2:4">
      <c r="B2741" s="14"/>
      <c r="C2741" s="32"/>
      <c r="D2741" s="33"/>
    </row>
    <row r="2742" spans="2:4">
      <c r="B2742" s="14"/>
      <c r="C2742" s="32"/>
      <c r="D2742" s="33"/>
    </row>
    <row r="2743" spans="2:4">
      <c r="B2743" s="14"/>
      <c r="C2743" s="32"/>
      <c r="D2743" s="33"/>
    </row>
    <row r="2744" spans="2:4">
      <c r="B2744" s="14"/>
      <c r="C2744" s="32"/>
      <c r="D2744" s="33"/>
    </row>
    <row r="2745" spans="2:4">
      <c r="B2745" s="14"/>
      <c r="C2745" s="32"/>
      <c r="D2745" s="33"/>
    </row>
    <row r="2746" spans="2:4">
      <c r="B2746" s="14"/>
      <c r="C2746" s="32"/>
      <c r="D2746" s="33"/>
    </row>
    <row r="2747" spans="2:4">
      <c r="B2747" s="14"/>
      <c r="C2747" s="32"/>
      <c r="D2747" s="33"/>
    </row>
    <row r="2748" spans="2:4">
      <c r="B2748" s="14"/>
      <c r="C2748" s="32"/>
      <c r="D2748" s="33"/>
    </row>
    <row r="2749" spans="2:4">
      <c r="B2749" s="14"/>
      <c r="C2749" s="32"/>
      <c r="D2749" s="33"/>
    </row>
    <row r="2750" spans="2:4">
      <c r="B2750" s="14"/>
      <c r="C2750" s="32"/>
      <c r="D2750" s="33"/>
    </row>
    <row r="2751" spans="2:4">
      <c r="B2751" s="14"/>
      <c r="C2751" s="32"/>
      <c r="D2751" s="33"/>
    </row>
    <row r="2752" spans="2:4">
      <c r="B2752" s="14"/>
      <c r="C2752" s="32"/>
      <c r="D2752" s="33"/>
    </row>
    <row r="2753" spans="2:4">
      <c r="B2753" s="14"/>
      <c r="C2753" s="32"/>
      <c r="D2753" s="33"/>
    </row>
    <row r="2754" spans="2:4">
      <c r="B2754" s="14"/>
      <c r="C2754" s="32"/>
      <c r="D2754" s="33"/>
    </row>
    <row r="2755" spans="2:4">
      <c r="B2755" s="14"/>
      <c r="C2755" s="32"/>
      <c r="D2755" s="33"/>
    </row>
    <row r="2756" spans="2:4">
      <c r="B2756" s="14"/>
      <c r="C2756" s="32"/>
      <c r="D2756" s="33"/>
    </row>
    <row r="2757" spans="2:4">
      <c r="B2757" s="14"/>
      <c r="C2757" s="32"/>
      <c r="D2757" s="33"/>
    </row>
    <row r="2758" spans="2:4">
      <c r="B2758" s="14"/>
      <c r="C2758" s="32"/>
      <c r="D2758" s="33"/>
    </row>
    <row r="2759" spans="2:4">
      <c r="B2759" s="14"/>
      <c r="C2759" s="32"/>
      <c r="D2759" s="33"/>
    </row>
    <row r="2760" spans="2:4">
      <c r="B2760" s="14"/>
      <c r="C2760" s="32"/>
      <c r="D2760" s="33"/>
    </row>
    <row r="2761" spans="2:4">
      <c r="B2761" s="14"/>
      <c r="C2761" s="32"/>
      <c r="D2761" s="33"/>
    </row>
    <row r="2762" spans="2:4">
      <c r="B2762" s="14"/>
      <c r="C2762" s="32"/>
      <c r="D2762" s="33"/>
    </row>
    <row r="2763" spans="2:4">
      <c r="B2763" s="14"/>
      <c r="C2763" s="32"/>
      <c r="D2763" s="33"/>
    </row>
    <row r="2764" spans="2:4">
      <c r="B2764" s="14"/>
      <c r="C2764" s="32"/>
      <c r="D2764" s="33"/>
    </row>
    <row r="2765" spans="2:4">
      <c r="B2765" s="14"/>
      <c r="C2765" s="32"/>
      <c r="D2765" s="33"/>
    </row>
    <row r="2766" spans="2:4">
      <c r="B2766" s="14"/>
      <c r="C2766" s="32"/>
      <c r="D2766" s="33"/>
    </row>
    <row r="2767" spans="2:4">
      <c r="B2767" s="14"/>
      <c r="C2767" s="32"/>
      <c r="D2767" s="33"/>
    </row>
    <row r="2768" spans="2:4">
      <c r="B2768" s="14"/>
      <c r="C2768" s="32"/>
      <c r="D2768" s="33"/>
    </row>
    <row r="2769" spans="2:4">
      <c r="B2769" s="14"/>
      <c r="C2769" s="32"/>
      <c r="D2769" s="33"/>
    </row>
    <row r="2770" spans="2:4">
      <c r="B2770" s="14"/>
      <c r="C2770" s="32"/>
      <c r="D2770" s="33"/>
    </row>
    <row r="2771" spans="2:4">
      <c r="B2771" s="14"/>
      <c r="C2771" s="32"/>
      <c r="D2771" s="33"/>
    </row>
    <row r="2772" spans="2:4">
      <c r="B2772" s="14"/>
      <c r="C2772" s="32"/>
      <c r="D2772" s="33"/>
    </row>
    <row r="2773" spans="2:4">
      <c r="B2773" s="14"/>
      <c r="C2773" s="32"/>
      <c r="D2773" s="33"/>
    </row>
    <row r="2774" spans="2:4">
      <c r="B2774" s="14"/>
      <c r="C2774" s="32"/>
      <c r="D2774" s="33"/>
    </row>
    <row r="2775" spans="2:4">
      <c r="B2775" s="14"/>
      <c r="C2775" s="32"/>
      <c r="D2775" s="33"/>
    </row>
    <row r="2776" spans="2:4">
      <c r="B2776" s="14"/>
      <c r="C2776" s="32"/>
      <c r="D2776" s="33"/>
    </row>
    <row r="2777" spans="2:4">
      <c r="B2777" s="14"/>
      <c r="C2777" s="32"/>
      <c r="D2777" s="33"/>
    </row>
    <row r="2778" spans="2:4">
      <c r="B2778" s="14"/>
      <c r="C2778" s="32"/>
      <c r="D2778" s="33"/>
    </row>
    <row r="2779" spans="2:4">
      <c r="B2779" s="14"/>
      <c r="C2779" s="32"/>
      <c r="D2779" s="33"/>
    </row>
    <row r="2780" spans="2:4">
      <c r="B2780" s="14"/>
      <c r="C2780" s="32"/>
      <c r="D2780" s="33"/>
    </row>
    <row r="2781" spans="2:4">
      <c r="B2781" s="14"/>
      <c r="C2781" s="32"/>
      <c r="D2781" s="33"/>
    </row>
    <row r="2782" spans="2:4">
      <c r="B2782" s="14"/>
      <c r="C2782" s="32"/>
      <c r="D2782" s="33"/>
    </row>
    <row r="2783" spans="2:4">
      <c r="B2783" s="14"/>
      <c r="C2783" s="32"/>
      <c r="D2783" s="33"/>
    </row>
    <row r="2784" spans="2:4">
      <c r="B2784" s="14"/>
      <c r="C2784" s="32"/>
      <c r="D2784" s="33"/>
    </row>
    <row r="2785" spans="2:4">
      <c r="B2785" s="14"/>
      <c r="C2785" s="32"/>
      <c r="D2785" s="33"/>
    </row>
    <row r="2786" spans="2:4">
      <c r="B2786" s="14"/>
      <c r="C2786" s="32"/>
      <c r="D2786" s="33"/>
    </row>
    <row r="2787" spans="2:4">
      <c r="B2787" s="14"/>
      <c r="C2787" s="32"/>
      <c r="D2787" s="33"/>
    </row>
    <row r="2788" spans="2:4">
      <c r="B2788" s="14"/>
      <c r="C2788" s="32"/>
      <c r="D2788" s="33"/>
    </row>
    <row r="2789" spans="2:4">
      <c r="B2789" s="14"/>
      <c r="C2789" s="32"/>
      <c r="D2789" s="33"/>
    </row>
    <row r="2790" spans="2:4">
      <c r="B2790" s="14"/>
      <c r="C2790" s="32"/>
      <c r="D2790" s="33"/>
    </row>
    <row r="2791" spans="2:4">
      <c r="B2791" s="14"/>
      <c r="C2791" s="32"/>
      <c r="D2791" s="33"/>
    </row>
    <row r="2792" spans="2:4">
      <c r="B2792" s="14"/>
      <c r="C2792" s="32"/>
      <c r="D2792" s="33"/>
    </row>
    <row r="2793" spans="2:4">
      <c r="B2793" s="14"/>
      <c r="C2793" s="32"/>
      <c r="D2793" s="33"/>
    </row>
    <row r="2794" spans="2:4">
      <c r="B2794" s="14"/>
      <c r="C2794" s="32"/>
      <c r="D2794" s="33"/>
    </row>
    <row r="2795" spans="2:4">
      <c r="B2795" s="14"/>
      <c r="C2795" s="32"/>
      <c r="D2795" s="33"/>
    </row>
    <row r="2796" spans="2:4">
      <c r="B2796" s="14"/>
      <c r="C2796" s="32"/>
      <c r="D2796" s="33"/>
    </row>
    <row r="2797" spans="2:4">
      <c r="B2797" s="14"/>
      <c r="C2797" s="32"/>
      <c r="D2797" s="33"/>
    </row>
    <row r="2798" spans="2:4">
      <c r="B2798" s="14"/>
      <c r="C2798" s="32"/>
      <c r="D2798" s="33"/>
    </row>
    <row r="2799" spans="2:4">
      <c r="B2799" s="14"/>
      <c r="C2799" s="32"/>
      <c r="D2799" s="33"/>
    </row>
    <row r="2800" spans="2:4">
      <c r="B2800" s="14"/>
      <c r="C2800" s="32"/>
      <c r="D2800" s="33"/>
    </row>
    <row r="2801" spans="2:4">
      <c r="B2801" s="14"/>
      <c r="C2801" s="32"/>
      <c r="D2801" s="33"/>
    </row>
    <row r="2802" spans="2:4">
      <c r="B2802" s="14"/>
      <c r="C2802" s="32"/>
      <c r="D2802" s="33"/>
    </row>
    <row r="2803" spans="2:4">
      <c r="B2803" s="14"/>
      <c r="C2803" s="32"/>
      <c r="D2803" s="33"/>
    </row>
    <row r="2804" spans="2:4">
      <c r="B2804" s="14"/>
      <c r="C2804" s="32"/>
      <c r="D2804" s="33"/>
    </row>
    <row r="2805" spans="2:4">
      <c r="B2805" s="14"/>
      <c r="C2805" s="32"/>
      <c r="D2805" s="33"/>
    </row>
    <row r="2806" spans="2:4">
      <c r="B2806" s="14"/>
      <c r="C2806" s="32"/>
      <c r="D2806" s="33"/>
    </row>
    <row r="2807" spans="2:4">
      <c r="B2807" s="14"/>
      <c r="C2807" s="32"/>
      <c r="D2807" s="33"/>
    </row>
    <row r="2808" spans="2:4">
      <c r="B2808" s="14"/>
      <c r="C2808" s="32"/>
      <c r="D2808" s="33"/>
    </row>
    <row r="2809" spans="2:4">
      <c r="B2809" s="14"/>
      <c r="C2809" s="32"/>
      <c r="D2809" s="33"/>
    </row>
    <row r="2810" spans="2:4">
      <c r="B2810" s="14"/>
      <c r="C2810" s="32"/>
      <c r="D2810" s="33"/>
    </row>
    <row r="2811" spans="2:4">
      <c r="B2811" s="14"/>
      <c r="C2811" s="32"/>
      <c r="D2811" s="33"/>
    </row>
    <row r="2812" spans="2:4">
      <c r="B2812" s="14"/>
      <c r="C2812" s="32"/>
      <c r="D2812" s="33"/>
    </row>
    <row r="2813" spans="2:4">
      <c r="B2813" s="14"/>
      <c r="C2813" s="32"/>
      <c r="D2813" s="33"/>
    </row>
    <row r="2814" spans="2:4">
      <c r="B2814" s="14"/>
      <c r="C2814" s="32"/>
      <c r="D2814" s="33"/>
    </row>
    <row r="2815" spans="2:4">
      <c r="B2815" s="14"/>
      <c r="C2815" s="32"/>
      <c r="D2815" s="33"/>
    </row>
    <row r="2816" spans="2:4">
      <c r="B2816" s="14"/>
      <c r="C2816" s="32"/>
      <c r="D2816" s="33"/>
    </row>
    <row r="2817" spans="2:4">
      <c r="B2817" s="14"/>
      <c r="C2817" s="32"/>
      <c r="D2817" s="33"/>
    </row>
    <row r="2818" spans="2:4">
      <c r="B2818" s="14"/>
      <c r="C2818" s="32"/>
      <c r="D2818" s="33"/>
    </row>
    <row r="2819" spans="2:4">
      <c r="B2819" s="14"/>
      <c r="C2819" s="32"/>
      <c r="D2819" s="33"/>
    </row>
    <row r="2820" spans="2:4">
      <c r="B2820" s="14"/>
      <c r="C2820" s="32"/>
      <c r="D2820" s="33"/>
    </row>
    <row r="2821" spans="2:4">
      <c r="B2821" s="14"/>
      <c r="C2821" s="32"/>
      <c r="D2821" s="33"/>
    </row>
    <row r="2822" spans="2:4">
      <c r="B2822" s="14"/>
      <c r="C2822" s="32"/>
      <c r="D2822" s="33"/>
    </row>
    <row r="2823" spans="2:4">
      <c r="B2823" s="14"/>
      <c r="C2823" s="32"/>
      <c r="D2823" s="33"/>
    </row>
    <row r="2824" spans="2:4">
      <c r="B2824" s="14"/>
      <c r="C2824" s="32"/>
      <c r="D2824" s="33"/>
    </row>
    <row r="2825" spans="2:4">
      <c r="B2825" s="14"/>
      <c r="C2825" s="32"/>
      <c r="D2825" s="33"/>
    </row>
    <row r="2826" spans="2:4">
      <c r="B2826" s="14"/>
      <c r="C2826" s="32"/>
      <c r="D2826" s="33"/>
    </row>
    <row r="2827" spans="2:4">
      <c r="B2827" s="14"/>
      <c r="C2827" s="32"/>
      <c r="D2827" s="33"/>
    </row>
    <row r="2828" spans="2:4">
      <c r="B2828" s="14"/>
      <c r="C2828" s="32"/>
      <c r="D2828" s="33"/>
    </row>
    <row r="2829" spans="2:4">
      <c r="B2829" s="14"/>
      <c r="C2829" s="32"/>
      <c r="D2829" s="33"/>
    </row>
    <row r="2830" spans="2:4">
      <c r="B2830" s="14"/>
      <c r="C2830" s="32"/>
      <c r="D2830" s="33"/>
    </row>
    <row r="2831" spans="2:4">
      <c r="B2831" s="14"/>
      <c r="C2831" s="32"/>
      <c r="D2831" s="33"/>
    </row>
    <row r="2832" spans="2:4">
      <c r="B2832" s="14"/>
      <c r="C2832" s="32"/>
      <c r="D2832" s="33"/>
    </row>
    <row r="2833" spans="2:4">
      <c r="B2833" s="14"/>
      <c r="C2833" s="32"/>
      <c r="D2833" s="33"/>
    </row>
    <row r="2834" spans="2:4">
      <c r="B2834" s="14"/>
      <c r="C2834" s="32"/>
      <c r="D2834" s="33"/>
    </row>
    <row r="2835" spans="2:4">
      <c r="B2835" s="14"/>
      <c r="C2835" s="32"/>
      <c r="D2835" s="33"/>
    </row>
    <row r="2836" spans="2:4">
      <c r="B2836" s="14"/>
      <c r="C2836" s="32"/>
      <c r="D2836" s="33"/>
    </row>
    <row r="2837" spans="2:4">
      <c r="B2837" s="14"/>
      <c r="C2837" s="32"/>
      <c r="D2837" s="33"/>
    </row>
    <row r="2838" spans="2:4">
      <c r="B2838" s="14"/>
      <c r="C2838" s="32"/>
      <c r="D2838" s="33"/>
    </row>
    <row r="2839" spans="2:4">
      <c r="B2839" s="14"/>
      <c r="C2839" s="32"/>
      <c r="D2839" s="33"/>
    </row>
    <row r="2840" spans="2:4">
      <c r="B2840" s="14"/>
      <c r="C2840" s="32"/>
      <c r="D2840" s="33"/>
    </row>
    <row r="2841" spans="2:4">
      <c r="B2841" s="14"/>
      <c r="C2841" s="32"/>
      <c r="D2841" s="33"/>
    </row>
    <row r="2842" spans="2:4">
      <c r="B2842" s="14"/>
      <c r="C2842" s="32"/>
      <c r="D2842" s="33"/>
    </row>
    <row r="2843" spans="2:4">
      <c r="B2843" s="14"/>
      <c r="C2843" s="32"/>
      <c r="D2843" s="33"/>
    </row>
    <row r="2844" spans="2:4">
      <c r="B2844" s="14"/>
      <c r="C2844" s="32"/>
      <c r="D2844" s="33"/>
    </row>
    <row r="2845" spans="2:4">
      <c r="B2845" s="14"/>
      <c r="C2845" s="32"/>
      <c r="D2845" s="33"/>
    </row>
    <row r="2846" spans="2:4">
      <c r="B2846" s="14"/>
      <c r="C2846" s="32"/>
      <c r="D2846" s="33"/>
    </row>
    <row r="2847" spans="2:4">
      <c r="B2847" s="14"/>
      <c r="C2847" s="32"/>
      <c r="D2847" s="33"/>
    </row>
    <row r="2848" spans="2:4">
      <c r="B2848" s="14"/>
      <c r="C2848" s="32"/>
      <c r="D2848" s="33"/>
    </row>
    <row r="2849" spans="2:4">
      <c r="B2849" s="14"/>
      <c r="C2849" s="32"/>
      <c r="D2849" s="33"/>
    </row>
    <row r="2850" spans="2:4">
      <c r="B2850" s="14"/>
      <c r="C2850" s="32"/>
      <c r="D2850" s="33"/>
    </row>
    <row r="2851" spans="2:4">
      <c r="B2851" s="14"/>
      <c r="C2851" s="32"/>
      <c r="D2851" s="33"/>
    </row>
    <row r="2852" spans="2:4">
      <c r="B2852" s="14"/>
      <c r="C2852" s="32"/>
      <c r="D2852" s="33"/>
    </row>
    <row r="2853" spans="2:4">
      <c r="B2853" s="14"/>
      <c r="C2853" s="32"/>
      <c r="D2853" s="33"/>
    </row>
    <row r="2854" spans="2:4">
      <c r="B2854" s="14"/>
      <c r="C2854" s="32"/>
      <c r="D2854" s="33"/>
    </row>
    <row r="2855" spans="2:4">
      <c r="B2855" s="14"/>
      <c r="C2855" s="32"/>
      <c r="D2855" s="33"/>
    </row>
    <row r="2856" spans="2:4">
      <c r="B2856" s="14"/>
      <c r="C2856" s="32"/>
      <c r="D2856" s="33"/>
    </row>
    <row r="2857" spans="2:4">
      <c r="B2857" s="14"/>
      <c r="C2857" s="32"/>
      <c r="D2857" s="33"/>
    </row>
    <row r="2858" spans="2:4">
      <c r="B2858" s="14"/>
      <c r="C2858" s="32"/>
      <c r="D2858" s="33"/>
    </row>
    <row r="2859" spans="2:4">
      <c r="B2859" s="14"/>
      <c r="C2859" s="32"/>
      <c r="D2859" s="33"/>
    </row>
    <row r="2860" spans="2:4">
      <c r="B2860" s="14"/>
      <c r="C2860" s="32"/>
      <c r="D2860" s="33"/>
    </row>
    <row r="2861" spans="2:4">
      <c r="B2861" s="14"/>
      <c r="C2861" s="32"/>
      <c r="D2861" s="33"/>
    </row>
    <row r="2862" spans="2:4">
      <c r="B2862" s="14"/>
      <c r="C2862" s="32"/>
      <c r="D2862" s="33"/>
    </row>
    <row r="2863" spans="2:4">
      <c r="B2863" s="14"/>
      <c r="C2863" s="32"/>
      <c r="D2863" s="33"/>
    </row>
    <row r="2864" spans="2:4">
      <c r="B2864" s="14"/>
      <c r="C2864" s="32"/>
      <c r="D2864" s="33"/>
    </row>
    <row r="2865" spans="2:4">
      <c r="B2865" s="14"/>
      <c r="C2865" s="32"/>
      <c r="D2865" s="33"/>
    </row>
    <row r="2866" spans="2:4">
      <c r="B2866" s="14"/>
      <c r="C2866" s="32"/>
      <c r="D2866" s="33"/>
    </row>
    <row r="2867" spans="2:4">
      <c r="B2867" s="14"/>
      <c r="C2867" s="32"/>
      <c r="D2867" s="33"/>
    </row>
    <row r="2868" spans="2:4">
      <c r="B2868" s="14"/>
      <c r="C2868" s="32"/>
      <c r="D2868" s="33"/>
    </row>
    <row r="2869" spans="2:4">
      <c r="B2869" s="14"/>
      <c r="C2869" s="32"/>
      <c r="D2869" s="33"/>
    </row>
    <row r="2870" spans="2:4">
      <c r="B2870" s="14"/>
      <c r="C2870" s="32"/>
      <c r="D2870" s="33"/>
    </row>
    <row r="2871" spans="2:4">
      <c r="B2871" s="14"/>
      <c r="C2871" s="32"/>
      <c r="D2871" s="33"/>
    </row>
    <row r="2872" spans="2:4">
      <c r="B2872" s="14"/>
      <c r="C2872" s="32"/>
      <c r="D2872" s="33"/>
    </row>
    <row r="2873" spans="2:4">
      <c r="B2873" s="14"/>
      <c r="C2873" s="32"/>
      <c r="D2873" s="33"/>
    </row>
    <row r="2874" spans="2:4">
      <c r="B2874" s="14"/>
      <c r="C2874" s="32"/>
      <c r="D2874" s="33"/>
    </row>
    <row r="2875" spans="2:4">
      <c r="B2875" s="14"/>
      <c r="C2875" s="32"/>
      <c r="D2875" s="33"/>
    </row>
    <row r="2876" spans="2:4">
      <c r="B2876" s="14"/>
      <c r="C2876" s="32"/>
      <c r="D2876" s="33"/>
    </row>
    <row r="2877" spans="2:4">
      <c r="B2877" s="14"/>
      <c r="C2877" s="32"/>
      <c r="D2877" s="33"/>
    </row>
    <row r="2878" spans="2:4">
      <c r="B2878" s="14"/>
      <c r="C2878" s="32"/>
      <c r="D2878" s="33"/>
    </row>
    <row r="2879" spans="2:4">
      <c r="B2879" s="14"/>
      <c r="C2879" s="32"/>
      <c r="D2879" s="33"/>
    </row>
    <row r="2880" spans="2:4">
      <c r="B2880" s="14"/>
      <c r="C2880" s="32"/>
      <c r="D2880" s="33"/>
    </row>
    <row r="2881" spans="2:4">
      <c r="B2881" s="14"/>
      <c r="C2881" s="32"/>
      <c r="D2881" s="33"/>
    </row>
    <row r="2882" spans="2:4">
      <c r="B2882" s="14"/>
      <c r="C2882" s="32"/>
      <c r="D2882" s="33"/>
    </row>
    <row r="2883" spans="2:4">
      <c r="B2883" s="14"/>
      <c r="C2883" s="32"/>
      <c r="D2883" s="33"/>
    </row>
    <row r="2884" spans="2:4">
      <c r="B2884" s="14"/>
      <c r="C2884" s="32"/>
      <c r="D2884" s="33"/>
    </row>
    <row r="2885" spans="2:4">
      <c r="B2885" s="14"/>
      <c r="C2885" s="32"/>
      <c r="D2885" s="33"/>
    </row>
    <row r="2886" spans="2:4">
      <c r="B2886" s="14"/>
      <c r="C2886" s="32"/>
      <c r="D2886" s="33"/>
    </row>
    <row r="2887" spans="2:4">
      <c r="B2887" s="14"/>
      <c r="C2887" s="32"/>
      <c r="D2887" s="33"/>
    </row>
    <row r="2888" spans="2:4">
      <c r="B2888" s="14"/>
      <c r="C2888" s="32"/>
      <c r="D2888" s="33"/>
    </row>
    <row r="2889" spans="2:4">
      <c r="B2889" s="14"/>
      <c r="C2889" s="32"/>
      <c r="D2889" s="33"/>
    </row>
    <row r="2890" spans="2:4">
      <c r="B2890" s="14"/>
      <c r="C2890" s="32"/>
      <c r="D2890" s="33"/>
    </row>
    <row r="2891" spans="2:4">
      <c r="B2891" s="14"/>
      <c r="C2891" s="32"/>
      <c r="D2891" s="33"/>
    </row>
    <row r="2892" spans="2:4">
      <c r="B2892" s="14"/>
      <c r="C2892" s="32"/>
      <c r="D2892" s="33"/>
    </row>
    <row r="2893" spans="2:4">
      <c r="B2893" s="14"/>
      <c r="C2893" s="32"/>
      <c r="D2893" s="33"/>
    </row>
    <row r="2894" spans="2:4">
      <c r="B2894" s="14"/>
      <c r="C2894" s="32"/>
      <c r="D2894" s="33"/>
    </row>
    <row r="2895" spans="2:4">
      <c r="B2895" s="14"/>
      <c r="C2895" s="32"/>
      <c r="D2895" s="33"/>
    </row>
    <row r="2896" spans="2:4">
      <c r="B2896" s="14"/>
      <c r="C2896" s="32"/>
      <c r="D2896" s="33"/>
    </row>
    <row r="2897" spans="2:4">
      <c r="B2897" s="14"/>
      <c r="C2897" s="32"/>
      <c r="D2897" s="33"/>
    </row>
    <row r="2898" spans="2:4">
      <c r="B2898" s="14"/>
      <c r="C2898" s="32"/>
      <c r="D2898" s="33"/>
    </row>
    <row r="2899" spans="2:4">
      <c r="B2899" s="14"/>
      <c r="C2899" s="32"/>
      <c r="D2899" s="33"/>
    </row>
    <row r="2900" spans="2:4">
      <c r="B2900" s="14"/>
      <c r="C2900" s="32"/>
      <c r="D2900" s="33"/>
    </row>
    <row r="2901" spans="2:4">
      <c r="B2901" s="14"/>
      <c r="C2901" s="32"/>
      <c r="D2901" s="33"/>
    </row>
    <row r="2902" spans="2:4">
      <c r="B2902" s="14"/>
      <c r="C2902" s="32"/>
      <c r="D2902" s="33"/>
    </row>
    <row r="2903" spans="2:4">
      <c r="B2903" s="14"/>
      <c r="C2903" s="32"/>
      <c r="D2903" s="33"/>
    </row>
    <row r="2904" spans="2:4">
      <c r="B2904" s="14"/>
      <c r="C2904" s="32"/>
      <c r="D2904" s="33"/>
    </row>
    <row r="2905" spans="2:4">
      <c r="B2905" s="14"/>
      <c r="C2905" s="32"/>
      <c r="D2905" s="33"/>
    </row>
    <row r="2906" spans="2:4">
      <c r="B2906" s="14"/>
      <c r="C2906" s="32"/>
      <c r="D2906" s="33"/>
    </row>
    <row r="2907" spans="2:4">
      <c r="B2907" s="14"/>
      <c r="C2907" s="32"/>
      <c r="D2907" s="33"/>
    </row>
    <row r="2908" spans="2:4">
      <c r="B2908" s="14"/>
      <c r="C2908" s="32"/>
      <c r="D2908" s="33"/>
    </row>
    <row r="2909" spans="2:4">
      <c r="B2909" s="14"/>
      <c r="C2909" s="32"/>
      <c r="D2909" s="33"/>
    </row>
    <row r="2910" spans="2:4">
      <c r="B2910" s="14"/>
      <c r="C2910" s="32"/>
      <c r="D2910" s="33"/>
    </row>
    <row r="2911" spans="2:4">
      <c r="B2911" s="14"/>
      <c r="C2911" s="32"/>
      <c r="D2911" s="33"/>
    </row>
    <row r="2912" spans="2:4">
      <c r="B2912" s="14"/>
      <c r="C2912" s="32"/>
      <c r="D2912" s="33"/>
    </row>
    <row r="2913" spans="2:4">
      <c r="B2913" s="14"/>
      <c r="C2913" s="32"/>
      <c r="D2913" s="33"/>
    </row>
    <row r="2914" spans="2:4">
      <c r="B2914" s="14"/>
      <c r="C2914" s="32"/>
      <c r="D2914" s="33"/>
    </row>
    <row r="2915" spans="2:4">
      <c r="B2915" s="14"/>
      <c r="C2915" s="32"/>
      <c r="D2915" s="33"/>
    </row>
    <row r="2916" spans="2:4">
      <c r="B2916" s="14"/>
      <c r="C2916" s="32"/>
      <c r="D2916" s="33"/>
    </row>
    <row r="2917" spans="2:4">
      <c r="B2917" s="14"/>
      <c r="C2917" s="32"/>
      <c r="D2917" s="33"/>
    </row>
    <row r="2918" spans="2:4">
      <c r="B2918" s="14"/>
      <c r="C2918" s="32"/>
      <c r="D2918" s="33"/>
    </row>
    <row r="2919" spans="2:4">
      <c r="B2919" s="14"/>
      <c r="C2919" s="32"/>
      <c r="D2919" s="33"/>
    </row>
    <row r="2920" spans="2:4">
      <c r="B2920" s="14"/>
      <c r="C2920" s="32"/>
      <c r="D2920" s="33"/>
    </row>
    <row r="2921" spans="2:4">
      <c r="B2921" s="14"/>
      <c r="C2921" s="32"/>
      <c r="D2921" s="33"/>
    </row>
    <row r="2922" spans="2:4">
      <c r="B2922" s="14"/>
      <c r="C2922" s="32"/>
      <c r="D2922" s="33"/>
    </row>
    <row r="2923" spans="2:4">
      <c r="B2923" s="14"/>
      <c r="C2923" s="32"/>
      <c r="D2923" s="33"/>
    </row>
    <row r="2924" spans="2:4">
      <c r="B2924" s="14"/>
      <c r="C2924" s="32"/>
      <c r="D2924" s="33"/>
    </row>
    <row r="2925" spans="2:4">
      <c r="B2925" s="14"/>
      <c r="C2925" s="32"/>
      <c r="D2925" s="33"/>
    </row>
    <row r="2926" spans="2:4">
      <c r="B2926" s="14"/>
      <c r="C2926" s="32"/>
      <c r="D2926" s="33"/>
    </row>
    <row r="2927" spans="2:4">
      <c r="B2927" s="14"/>
      <c r="C2927" s="32"/>
      <c r="D2927" s="33"/>
    </row>
    <row r="2928" spans="2:4">
      <c r="B2928" s="14"/>
      <c r="C2928" s="32"/>
      <c r="D2928" s="33"/>
    </row>
    <row r="2929" spans="2:4">
      <c r="B2929" s="14"/>
      <c r="C2929" s="32"/>
      <c r="D2929" s="33"/>
    </row>
    <row r="2930" spans="2:4">
      <c r="B2930" s="14"/>
      <c r="C2930" s="32"/>
      <c r="D2930" s="33"/>
    </row>
    <row r="2931" spans="2:4">
      <c r="B2931" s="14"/>
      <c r="C2931" s="32"/>
      <c r="D2931" s="33"/>
    </row>
    <row r="2932" spans="2:4">
      <c r="B2932" s="14"/>
      <c r="C2932" s="32"/>
      <c r="D2932" s="33"/>
    </row>
    <row r="2933" spans="2:4">
      <c r="B2933" s="14"/>
      <c r="C2933" s="32"/>
      <c r="D2933" s="33"/>
    </row>
    <row r="2934" spans="2:4">
      <c r="B2934" s="14"/>
      <c r="C2934" s="32"/>
      <c r="D2934" s="33"/>
    </row>
    <row r="2935" spans="2:4">
      <c r="B2935" s="14"/>
      <c r="C2935" s="32"/>
      <c r="D2935" s="33"/>
    </row>
    <row r="2936" spans="2:4">
      <c r="B2936" s="14"/>
      <c r="C2936" s="32"/>
      <c r="D2936" s="33"/>
    </row>
    <row r="2937" spans="2:4">
      <c r="B2937" s="14"/>
      <c r="C2937" s="32"/>
      <c r="D2937" s="33"/>
    </row>
    <row r="2938" spans="2:4">
      <c r="B2938" s="14"/>
      <c r="C2938" s="32"/>
      <c r="D2938" s="33"/>
    </row>
    <row r="2939" spans="2:4">
      <c r="B2939" s="14"/>
      <c r="C2939" s="32"/>
      <c r="D2939" s="33"/>
    </row>
    <row r="2940" spans="2:4">
      <c r="B2940" s="14"/>
      <c r="C2940" s="32"/>
      <c r="D2940" s="33"/>
    </row>
    <row r="2941" spans="2:4">
      <c r="B2941" s="14"/>
      <c r="C2941" s="32"/>
      <c r="D2941" s="33"/>
    </row>
    <row r="2942" spans="2:4">
      <c r="B2942" s="14"/>
      <c r="C2942" s="32"/>
      <c r="D2942" s="33"/>
    </row>
    <row r="2943" spans="2:4">
      <c r="B2943" s="14"/>
      <c r="C2943" s="32"/>
      <c r="D2943" s="33"/>
    </row>
    <row r="2944" spans="2:4">
      <c r="B2944" s="14"/>
      <c r="C2944" s="32"/>
      <c r="D2944" s="33"/>
    </row>
    <row r="2945" spans="2:4">
      <c r="B2945" s="14"/>
      <c r="C2945" s="32"/>
      <c r="D2945" s="33"/>
    </row>
    <row r="2946" spans="2:4">
      <c r="B2946" s="14"/>
      <c r="C2946" s="32"/>
      <c r="D2946" s="33"/>
    </row>
    <row r="2947" spans="2:4">
      <c r="B2947" s="14"/>
      <c r="C2947" s="32"/>
      <c r="D2947" s="33"/>
    </row>
    <row r="2948" spans="2:4">
      <c r="B2948" s="14"/>
      <c r="C2948" s="32"/>
      <c r="D2948" s="33"/>
    </row>
    <row r="2949" spans="2:4">
      <c r="B2949" s="14"/>
      <c r="C2949" s="32"/>
      <c r="D2949" s="33"/>
    </row>
    <row r="2950" spans="2:4">
      <c r="B2950" s="14"/>
      <c r="C2950" s="32"/>
      <c r="D2950" s="33"/>
    </row>
    <row r="2951" spans="2:4">
      <c r="B2951" s="14"/>
      <c r="C2951" s="32"/>
      <c r="D2951" s="33"/>
    </row>
    <row r="2952" spans="2:4">
      <c r="B2952" s="14"/>
      <c r="C2952" s="32"/>
      <c r="D2952" s="33"/>
    </row>
    <row r="2953" spans="2:4">
      <c r="B2953" s="14"/>
      <c r="C2953" s="32"/>
      <c r="D2953" s="33"/>
    </row>
    <row r="2954" spans="2:4">
      <c r="B2954" s="14"/>
      <c r="C2954" s="32"/>
      <c r="D2954" s="33"/>
    </row>
    <row r="2955" spans="2:4">
      <c r="B2955" s="14"/>
      <c r="C2955" s="32"/>
      <c r="D2955" s="33"/>
    </row>
    <row r="2956" spans="2:4">
      <c r="B2956" s="14"/>
      <c r="C2956" s="32"/>
      <c r="D2956" s="33"/>
    </row>
    <row r="2957" spans="2:4">
      <c r="B2957" s="14"/>
      <c r="C2957" s="32"/>
      <c r="D2957" s="33"/>
    </row>
    <row r="2958" spans="2:4">
      <c r="B2958" s="14"/>
      <c r="C2958" s="32"/>
      <c r="D2958" s="33"/>
    </row>
    <row r="2959" spans="2:4">
      <c r="B2959" s="14"/>
      <c r="C2959" s="32"/>
      <c r="D2959" s="33"/>
    </row>
    <row r="2960" spans="2:4">
      <c r="B2960" s="14"/>
      <c r="C2960" s="32"/>
      <c r="D2960" s="33"/>
    </row>
    <row r="2961" spans="2:4">
      <c r="B2961" s="14"/>
      <c r="C2961" s="32"/>
      <c r="D2961" s="33"/>
    </row>
    <row r="2962" spans="2:4">
      <c r="B2962" s="14"/>
      <c r="C2962" s="32"/>
      <c r="D2962" s="33"/>
    </row>
    <row r="2963" spans="2:4">
      <c r="B2963" s="14"/>
      <c r="C2963" s="32"/>
      <c r="D2963" s="33"/>
    </row>
    <row r="2964" spans="2:4">
      <c r="B2964" s="14"/>
      <c r="C2964" s="32"/>
      <c r="D2964" s="33"/>
    </row>
    <row r="2965" spans="2:4">
      <c r="B2965" s="14"/>
      <c r="C2965" s="32"/>
      <c r="D2965" s="33"/>
    </row>
    <row r="2966" spans="2:4">
      <c r="B2966" s="14"/>
      <c r="C2966" s="32"/>
      <c r="D2966" s="33"/>
    </row>
    <row r="2967" spans="2:4">
      <c r="B2967" s="14"/>
      <c r="C2967" s="32"/>
      <c r="D2967" s="33"/>
    </row>
    <row r="2968" spans="2:4">
      <c r="B2968" s="14"/>
      <c r="C2968" s="32"/>
      <c r="D2968" s="33"/>
    </row>
    <row r="2969" spans="2:4">
      <c r="B2969" s="14"/>
      <c r="C2969" s="32"/>
      <c r="D2969" s="33"/>
    </row>
    <row r="2970" spans="2:4">
      <c r="B2970" s="14"/>
      <c r="C2970" s="32"/>
      <c r="D2970" s="33"/>
    </row>
    <row r="2971" spans="2:4">
      <c r="B2971" s="14"/>
      <c r="C2971" s="32"/>
      <c r="D2971" s="33"/>
    </row>
    <row r="2972" spans="2:4">
      <c r="B2972" s="14"/>
      <c r="C2972" s="32"/>
      <c r="D2972" s="33"/>
    </row>
    <row r="2973" spans="2:4">
      <c r="B2973" s="14"/>
      <c r="C2973" s="32"/>
      <c r="D2973" s="33"/>
    </row>
    <row r="2974" spans="2:4">
      <c r="B2974" s="14"/>
      <c r="C2974" s="32"/>
      <c r="D2974" s="33"/>
    </row>
    <row r="2975" spans="2:4">
      <c r="B2975" s="14"/>
      <c r="C2975" s="32"/>
      <c r="D2975" s="33"/>
    </row>
    <row r="2976" spans="2:4">
      <c r="B2976" s="14"/>
      <c r="C2976" s="32"/>
      <c r="D2976" s="33"/>
    </row>
    <row r="2977" spans="2:4">
      <c r="B2977" s="14"/>
      <c r="C2977" s="32"/>
      <c r="D2977" s="33"/>
    </row>
    <row r="2978" spans="2:4">
      <c r="B2978" s="14"/>
      <c r="C2978" s="32"/>
      <c r="D2978" s="33"/>
    </row>
    <row r="2979" spans="2:4">
      <c r="B2979" s="14"/>
      <c r="C2979" s="32"/>
      <c r="D2979" s="33"/>
    </row>
    <row r="2980" spans="2:4">
      <c r="B2980" s="14"/>
      <c r="C2980" s="32"/>
      <c r="D2980" s="33"/>
    </row>
    <row r="2981" spans="2:4">
      <c r="B2981" s="14"/>
      <c r="C2981" s="32"/>
      <c r="D2981" s="33"/>
    </row>
    <row r="2982" spans="2:4">
      <c r="B2982" s="14"/>
      <c r="C2982" s="32"/>
      <c r="D2982" s="33"/>
    </row>
    <row r="2983" spans="2:4">
      <c r="B2983" s="14"/>
      <c r="C2983" s="32"/>
      <c r="D2983" s="33"/>
    </row>
    <row r="2984" spans="2:4">
      <c r="B2984" s="14"/>
      <c r="C2984" s="32"/>
      <c r="D2984" s="33"/>
    </row>
    <row r="2985" spans="2:4">
      <c r="B2985" s="14"/>
      <c r="C2985" s="32"/>
      <c r="D2985" s="33"/>
    </row>
    <row r="2986" spans="2:4">
      <c r="B2986" s="14"/>
      <c r="C2986" s="32"/>
      <c r="D2986" s="33"/>
    </row>
    <row r="2987" spans="2:4">
      <c r="B2987" s="14"/>
      <c r="C2987" s="32"/>
      <c r="D2987" s="33"/>
    </row>
    <row r="2988" spans="2:4">
      <c r="B2988" s="14"/>
      <c r="C2988" s="32"/>
      <c r="D2988" s="33"/>
    </row>
    <row r="2989" spans="2:4">
      <c r="B2989" s="14"/>
      <c r="C2989" s="32"/>
      <c r="D2989" s="33"/>
    </row>
    <row r="2990" spans="2:4">
      <c r="B2990" s="14"/>
      <c r="C2990" s="32"/>
      <c r="D2990" s="33"/>
    </row>
    <row r="2991" spans="2:4">
      <c r="B2991" s="14"/>
      <c r="C2991" s="32"/>
      <c r="D2991" s="33"/>
    </row>
    <row r="2992" spans="2:4">
      <c r="B2992" s="14"/>
      <c r="C2992" s="32"/>
      <c r="D2992" s="33"/>
    </row>
    <row r="2993" spans="2:4">
      <c r="B2993" s="14"/>
      <c r="C2993" s="32"/>
      <c r="D2993" s="33"/>
    </row>
    <row r="2994" spans="2:4">
      <c r="B2994" s="14"/>
      <c r="C2994" s="32"/>
      <c r="D2994" s="33"/>
    </row>
    <row r="2995" spans="2:4">
      <c r="B2995" s="14"/>
      <c r="C2995" s="32"/>
      <c r="D2995" s="33"/>
    </row>
    <row r="2996" spans="2:4">
      <c r="B2996" s="14"/>
      <c r="C2996" s="32"/>
      <c r="D2996" s="33"/>
    </row>
    <row r="2997" spans="2:4">
      <c r="B2997" s="14"/>
      <c r="C2997" s="32"/>
      <c r="D2997" s="33"/>
    </row>
    <row r="2998" spans="2:4">
      <c r="B2998" s="14"/>
      <c r="C2998" s="32"/>
      <c r="D2998" s="33"/>
    </row>
    <row r="2999" spans="2:4">
      <c r="B2999" s="14"/>
      <c r="C2999" s="32"/>
      <c r="D2999" s="33"/>
    </row>
    <row r="3000" spans="2:4">
      <c r="B3000" s="14"/>
      <c r="C3000" s="32"/>
      <c r="D3000" s="33"/>
    </row>
    <row r="3001" spans="2:4">
      <c r="B3001" s="14"/>
      <c r="C3001" s="32"/>
      <c r="D3001" s="33"/>
    </row>
    <row r="3002" spans="2:4">
      <c r="B3002" s="14"/>
      <c r="C3002" s="32"/>
      <c r="D3002" s="33"/>
    </row>
    <row r="3003" spans="2:4">
      <c r="B3003" s="14"/>
      <c r="C3003" s="32"/>
      <c r="D3003" s="33"/>
    </row>
    <row r="3004" spans="2:4">
      <c r="B3004" s="14"/>
      <c r="C3004" s="32"/>
      <c r="D3004" s="33"/>
    </row>
    <row r="3005" spans="2:4">
      <c r="B3005" s="14"/>
      <c r="C3005" s="32"/>
      <c r="D3005" s="33"/>
    </row>
    <row r="3006" spans="2:4">
      <c r="B3006" s="14"/>
      <c r="C3006" s="32"/>
      <c r="D3006" s="33"/>
    </row>
    <row r="3007" spans="2:4">
      <c r="B3007" s="14"/>
      <c r="C3007" s="32"/>
      <c r="D3007" s="33"/>
    </row>
    <row r="3008" spans="2:4">
      <c r="B3008" s="14"/>
      <c r="C3008" s="32"/>
      <c r="D3008" s="33"/>
    </row>
    <row r="3009" spans="2:4">
      <c r="B3009" s="14"/>
      <c r="C3009" s="32"/>
      <c r="D3009" s="33"/>
    </row>
    <row r="3010" spans="2:4">
      <c r="B3010" s="14"/>
      <c r="C3010" s="32"/>
      <c r="D3010" s="33"/>
    </row>
    <row r="3011" spans="2:4">
      <c r="B3011" s="14"/>
      <c r="C3011" s="32"/>
      <c r="D3011" s="33"/>
    </row>
    <row r="3012" spans="2:4">
      <c r="B3012" s="14"/>
      <c r="C3012" s="32"/>
      <c r="D3012" s="33"/>
    </row>
    <row r="3013" spans="2:4">
      <c r="B3013" s="14"/>
      <c r="C3013" s="32"/>
      <c r="D3013" s="33"/>
    </row>
    <row r="3014" spans="2:4">
      <c r="B3014" s="14"/>
      <c r="C3014" s="32"/>
      <c r="D3014" s="33"/>
    </row>
    <row r="3015" spans="2:4">
      <c r="B3015" s="14"/>
      <c r="C3015" s="32"/>
      <c r="D3015" s="33"/>
    </row>
    <row r="3016" spans="2:4">
      <c r="B3016" s="14"/>
      <c r="C3016" s="32"/>
      <c r="D3016" s="33"/>
    </row>
    <row r="3017" spans="2:4">
      <c r="B3017" s="14"/>
      <c r="C3017" s="32"/>
      <c r="D3017" s="33"/>
    </row>
    <row r="3018" spans="2:4">
      <c r="B3018" s="14"/>
      <c r="C3018" s="32"/>
      <c r="D3018" s="33"/>
    </row>
    <row r="3019" spans="2:4">
      <c r="B3019" s="14"/>
      <c r="C3019" s="32"/>
      <c r="D3019" s="33"/>
    </row>
    <row r="3020" spans="2:4">
      <c r="B3020" s="14"/>
      <c r="C3020" s="32"/>
      <c r="D3020" s="33"/>
    </row>
    <row r="3021" spans="2:4">
      <c r="B3021" s="14"/>
      <c r="C3021" s="32"/>
      <c r="D3021" s="33"/>
    </row>
    <row r="3022" spans="2:4">
      <c r="B3022" s="14"/>
      <c r="C3022" s="32"/>
      <c r="D3022" s="33"/>
    </row>
    <row r="3023" spans="2:4">
      <c r="B3023" s="14"/>
      <c r="C3023" s="32"/>
      <c r="D3023" s="33"/>
    </row>
    <row r="3024" spans="2:4">
      <c r="B3024" s="14"/>
      <c r="C3024" s="32"/>
      <c r="D3024" s="33"/>
    </row>
    <row r="3025" spans="2:4">
      <c r="B3025" s="14"/>
      <c r="C3025" s="32"/>
      <c r="D3025" s="33"/>
    </row>
    <row r="3026" spans="2:4">
      <c r="B3026" s="14"/>
      <c r="C3026" s="32"/>
      <c r="D3026" s="33"/>
    </row>
    <row r="3027" spans="2:4">
      <c r="B3027" s="14"/>
      <c r="C3027" s="32"/>
      <c r="D3027" s="33"/>
    </row>
    <row r="3028" spans="2:4">
      <c r="B3028" s="14"/>
      <c r="C3028" s="32"/>
      <c r="D3028" s="33"/>
    </row>
    <row r="3029" spans="2:4">
      <c r="B3029" s="14"/>
      <c r="C3029" s="32"/>
      <c r="D3029" s="33"/>
    </row>
    <row r="3030" spans="2:4">
      <c r="B3030" s="14"/>
      <c r="C3030" s="32"/>
      <c r="D3030" s="33"/>
    </row>
    <row r="3031" spans="2:4">
      <c r="B3031" s="14"/>
      <c r="C3031" s="32"/>
      <c r="D3031" s="33"/>
    </row>
    <row r="3032" spans="2:4">
      <c r="B3032" s="14"/>
      <c r="C3032" s="32"/>
      <c r="D3032" s="33"/>
    </row>
    <row r="3033" spans="2:4">
      <c r="B3033" s="14"/>
      <c r="C3033" s="32"/>
      <c r="D3033" s="33"/>
    </row>
    <row r="3034" spans="2:4">
      <c r="B3034" s="14"/>
      <c r="C3034" s="32"/>
      <c r="D3034" s="33"/>
    </row>
    <row r="3035" spans="2:4">
      <c r="B3035" s="14"/>
      <c r="C3035" s="32"/>
      <c r="D3035" s="33"/>
    </row>
    <row r="3036" spans="2:4">
      <c r="B3036" s="14"/>
      <c r="C3036" s="32"/>
      <c r="D3036" s="33"/>
    </row>
    <row r="3037" spans="2:4">
      <c r="B3037" s="14"/>
      <c r="C3037" s="32"/>
      <c r="D3037" s="33"/>
    </row>
    <row r="3038" spans="2:4">
      <c r="B3038" s="14"/>
      <c r="C3038" s="32"/>
      <c r="D3038" s="33"/>
    </row>
    <row r="3039" spans="2:4">
      <c r="B3039" s="14"/>
      <c r="C3039" s="32"/>
      <c r="D3039" s="33"/>
    </row>
    <row r="3040" spans="2:4">
      <c r="B3040" s="14"/>
      <c r="C3040" s="32"/>
      <c r="D3040" s="33"/>
    </row>
    <row r="3041" spans="2:4">
      <c r="B3041" s="14"/>
      <c r="C3041" s="32"/>
      <c r="D3041" s="33"/>
    </row>
    <row r="3042" spans="2:4">
      <c r="B3042" s="14"/>
      <c r="C3042" s="32"/>
      <c r="D3042" s="33"/>
    </row>
    <row r="3043" spans="2:4">
      <c r="B3043" s="14"/>
      <c r="C3043" s="32"/>
      <c r="D3043" s="33"/>
    </row>
    <row r="3044" spans="2:4">
      <c r="B3044" s="14"/>
      <c r="C3044" s="32"/>
      <c r="D3044" s="33"/>
    </row>
    <row r="3045" spans="2:4">
      <c r="B3045" s="14"/>
      <c r="C3045" s="32"/>
      <c r="D3045" s="33"/>
    </row>
    <row r="3046" spans="2:4">
      <c r="B3046" s="14"/>
      <c r="C3046" s="32"/>
      <c r="D3046" s="33"/>
    </row>
    <row r="3047" spans="2:4">
      <c r="B3047" s="14"/>
      <c r="C3047" s="32"/>
      <c r="D3047" s="33"/>
    </row>
    <row r="3048" spans="2:4">
      <c r="B3048" s="14"/>
      <c r="C3048" s="32"/>
      <c r="D3048" s="33"/>
    </row>
    <row r="3049" spans="2:4">
      <c r="B3049" s="14"/>
      <c r="C3049" s="32"/>
      <c r="D3049" s="33"/>
    </row>
    <row r="3050" spans="2:4">
      <c r="B3050" s="14"/>
      <c r="C3050" s="32"/>
      <c r="D3050" s="33"/>
    </row>
    <row r="3051" spans="2:4">
      <c r="B3051" s="14"/>
      <c r="C3051" s="32"/>
      <c r="D3051" s="33"/>
    </row>
    <row r="3052" spans="2:4">
      <c r="B3052" s="14"/>
      <c r="C3052" s="32"/>
      <c r="D3052" s="33"/>
    </row>
    <row r="3053" spans="2:4">
      <c r="B3053" s="14"/>
      <c r="C3053" s="32"/>
      <c r="D3053" s="33"/>
    </row>
    <row r="3054" spans="2:4">
      <c r="B3054" s="14"/>
      <c r="C3054" s="32"/>
      <c r="D3054" s="33"/>
    </row>
    <row r="3055" spans="2:4">
      <c r="B3055" s="14"/>
      <c r="C3055" s="32"/>
      <c r="D3055" s="33"/>
    </row>
    <row r="3056" spans="2:4">
      <c r="B3056" s="14"/>
      <c r="C3056" s="32"/>
      <c r="D3056" s="33"/>
    </row>
    <row r="3057" spans="2:4">
      <c r="B3057" s="14"/>
      <c r="C3057" s="32"/>
      <c r="D3057" s="33"/>
    </row>
    <row r="3058" spans="2:4">
      <c r="B3058" s="14"/>
      <c r="C3058" s="32"/>
      <c r="D3058" s="33"/>
    </row>
    <row r="3059" spans="2:4">
      <c r="B3059" s="14"/>
      <c r="C3059" s="32"/>
      <c r="D3059" s="33"/>
    </row>
    <row r="3060" spans="2:4">
      <c r="B3060" s="14"/>
      <c r="C3060" s="32"/>
      <c r="D3060" s="33"/>
    </row>
    <row r="3061" spans="2:4">
      <c r="B3061" s="14"/>
      <c r="C3061" s="32"/>
      <c r="D3061" s="33"/>
    </row>
    <row r="3062" spans="2:4">
      <c r="B3062" s="14"/>
      <c r="C3062" s="32"/>
      <c r="D3062" s="33"/>
    </row>
    <row r="3063" spans="2:4">
      <c r="B3063" s="14"/>
      <c r="C3063" s="32"/>
      <c r="D3063" s="33"/>
    </row>
    <row r="3064" spans="2:4">
      <c r="B3064" s="14"/>
      <c r="C3064" s="32"/>
      <c r="D3064" s="33"/>
    </row>
    <row r="3065" spans="2:4">
      <c r="B3065" s="14"/>
      <c r="C3065" s="32"/>
      <c r="D3065" s="33"/>
    </row>
    <row r="3066" spans="2:4">
      <c r="B3066" s="14"/>
      <c r="C3066" s="32"/>
      <c r="D3066" s="33"/>
    </row>
    <row r="3067" spans="2:4">
      <c r="B3067" s="14"/>
      <c r="C3067" s="32"/>
      <c r="D3067" s="33"/>
    </row>
    <row r="3068" spans="2:4">
      <c r="B3068" s="14"/>
      <c r="C3068" s="32"/>
      <c r="D3068" s="33"/>
    </row>
    <row r="3069" spans="2:4">
      <c r="B3069" s="14"/>
      <c r="C3069" s="32"/>
      <c r="D3069" s="33"/>
    </row>
    <row r="3070" spans="2:4">
      <c r="B3070" s="14"/>
      <c r="C3070" s="32"/>
      <c r="D3070" s="33"/>
    </row>
    <row r="3071" spans="2:4">
      <c r="B3071" s="14"/>
      <c r="C3071" s="32"/>
      <c r="D3071" s="33"/>
    </row>
    <row r="3072" spans="2:4">
      <c r="B3072" s="14"/>
      <c r="C3072" s="32"/>
      <c r="D3072" s="33"/>
    </row>
    <row r="3073" spans="2:4">
      <c r="B3073" s="14"/>
      <c r="C3073" s="32"/>
      <c r="D3073" s="33"/>
    </row>
    <row r="3074" spans="2:4">
      <c r="B3074" s="14"/>
      <c r="C3074" s="32"/>
      <c r="D3074" s="33"/>
    </row>
    <row r="3075" spans="2:4">
      <c r="B3075" s="14"/>
      <c r="C3075" s="32"/>
      <c r="D3075" s="33"/>
    </row>
    <row r="3076" spans="2:4">
      <c r="B3076" s="14"/>
      <c r="C3076" s="32"/>
      <c r="D3076" s="33"/>
    </row>
    <row r="3077" spans="2:4">
      <c r="B3077" s="14"/>
      <c r="C3077" s="32"/>
      <c r="D3077" s="33"/>
    </row>
    <row r="3078" spans="2:4">
      <c r="B3078" s="14"/>
      <c r="C3078" s="32"/>
      <c r="D3078" s="33"/>
    </row>
    <row r="3079" spans="2:4">
      <c r="B3079" s="14"/>
      <c r="C3079" s="32"/>
      <c r="D3079" s="33"/>
    </row>
    <row r="3080" spans="2:4">
      <c r="B3080" s="14"/>
      <c r="C3080" s="32"/>
      <c r="D3080" s="33"/>
    </row>
    <row r="3081" spans="2:4">
      <c r="B3081" s="14"/>
      <c r="C3081" s="32"/>
      <c r="D3081" s="33"/>
    </row>
    <row r="3082" spans="2:4">
      <c r="B3082" s="14"/>
      <c r="C3082" s="32"/>
      <c r="D3082" s="33"/>
    </row>
    <row r="3083" spans="2:4">
      <c r="B3083" s="14"/>
      <c r="C3083" s="32"/>
      <c r="D3083" s="33"/>
    </row>
    <row r="3084" spans="2:4">
      <c r="B3084" s="14"/>
      <c r="C3084" s="32"/>
      <c r="D3084" s="33"/>
    </row>
    <row r="3085" spans="2:4">
      <c r="B3085" s="14"/>
      <c r="C3085" s="32"/>
      <c r="D3085" s="33"/>
    </row>
    <row r="3086" spans="2:4">
      <c r="B3086" s="14"/>
      <c r="C3086" s="32"/>
      <c r="D3086" s="33"/>
    </row>
    <row r="3087" spans="2:4">
      <c r="B3087" s="14"/>
      <c r="C3087" s="32"/>
      <c r="D3087" s="33"/>
    </row>
    <row r="3088" spans="2:4">
      <c r="B3088" s="14"/>
      <c r="C3088" s="32"/>
      <c r="D3088" s="33"/>
    </row>
    <row r="3089" spans="2:4">
      <c r="B3089" s="14"/>
      <c r="C3089" s="32"/>
      <c r="D3089" s="33"/>
    </row>
    <row r="3090" spans="2:4">
      <c r="B3090" s="14"/>
      <c r="C3090" s="32"/>
      <c r="D3090" s="33"/>
    </row>
    <row r="3091" spans="2:4">
      <c r="B3091" s="14"/>
      <c r="C3091" s="32"/>
      <c r="D3091" s="33"/>
    </row>
    <row r="3092" spans="2:4">
      <c r="B3092" s="14"/>
      <c r="C3092" s="32"/>
      <c r="D3092" s="33"/>
    </row>
    <row r="3093" spans="2:4">
      <c r="B3093" s="14"/>
      <c r="C3093" s="32"/>
      <c r="D3093" s="33"/>
    </row>
    <row r="3094" spans="2:4">
      <c r="B3094" s="14"/>
      <c r="C3094" s="32"/>
      <c r="D3094" s="33"/>
    </row>
    <row r="3095" spans="2:4">
      <c r="B3095" s="14"/>
      <c r="C3095" s="32"/>
      <c r="D3095" s="33"/>
    </row>
    <row r="3096" spans="2:4">
      <c r="B3096" s="14"/>
      <c r="C3096" s="32"/>
      <c r="D3096" s="33"/>
    </row>
    <row r="3097" spans="2:4">
      <c r="B3097" s="14"/>
      <c r="C3097" s="32"/>
      <c r="D3097" s="33"/>
    </row>
    <row r="3098" spans="2:4">
      <c r="B3098" s="14"/>
      <c r="C3098" s="32"/>
      <c r="D3098" s="33"/>
    </row>
    <row r="3099" spans="2:4">
      <c r="B3099" s="14"/>
      <c r="C3099" s="32"/>
      <c r="D3099" s="33"/>
    </row>
    <row r="3100" spans="2:4">
      <c r="B3100" s="14"/>
      <c r="C3100" s="32"/>
      <c r="D3100" s="33"/>
    </row>
    <row r="3101" spans="2:4">
      <c r="B3101" s="14"/>
      <c r="C3101" s="32"/>
      <c r="D3101" s="33"/>
    </row>
    <row r="3102" spans="2:4">
      <c r="B3102" s="14"/>
      <c r="C3102" s="32"/>
      <c r="D3102" s="33"/>
    </row>
    <row r="3103" spans="2:4">
      <c r="B3103" s="14"/>
      <c r="C3103" s="32"/>
      <c r="D3103" s="33"/>
    </row>
    <row r="3104" spans="2:4">
      <c r="B3104" s="14"/>
      <c r="C3104" s="32"/>
      <c r="D3104" s="33"/>
    </row>
    <row r="3105" spans="2:4">
      <c r="B3105" s="14"/>
      <c r="C3105" s="32"/>
      <c r="D3105" s="33"/>
    </row>
    <row r="3106" spans="2:4">
      <c r="B3106" s="14"/>
      <c r="C3106" s="32"/>
      <c r="D3106" s="33"/>
    </row>
    <row r="3107" spans="2:4">
      <c r="B3107" s="14"/>
      <c r="C3107" s="32"/>
      <c r="D3107" s="33"/>
    </row>
    <row r="3108" spans="2:4">
      <c r="B3108" s="14"/>
      <c r="C3108" s="32"/>
      <c r="D3108" s="33"/>
    </row>
    <row r="3109" spans="2:4">
      <c r="B3109" s="14"/>
      <c r="C3109" s="32"/>
      <c r="D3109" s="33"/>
    </row>
    <row r="3110" spans="2:4">
      <c r="B3110" s="14"/>
      <c r="C3110" s="32"/>
      <c r="D3110" s="33"/>
    </row>
    <row r="3111" spans="2:4">
      <c r="B3111" s="14"/>
      <c r="C3111" s="32"/>
      <c r="D3111" s="33"/>
    </row>
    <row r="3112" spans="2:4">
      <c r="B3112" s="14"/>
      <c r="C3112" s="32"/>
      <c r="D3112" s="33"/>
    </row>
    <row r="3113" spans="2:4">
      <c r="B3113" s="14"/>
      <c r="C3113" s="32"/>
      <c r="D3113" s="33"/>
    </row>
    <row r="3114" spans="2:4">
      <c r="B3114" s="14"/>
      <c r="C3114" s="32"/>
      <c r="D3114" s="33"/>
    </row>
    <row r="3115" spans="2:4">
      <c r="B3115" s="14"/>
      <c r="C3115" s="32"/>
      <c r="D3115" s="33"/>
    </row>
    <row r="3116" spans="2:4">
      <c r="B3116" s="14"/>
      <c r="C3116" s="32"/>
      <c r="D3116" s="33"/>
    </row>
    <row r="3117" spans="2:4">
      <c r="B3117" s="14"/>
      <c r="C3117" s="32"/>
      <c r="D3117" s="33"/>
    </row>
    <row r="3118" spans="2:4">
      <c r="B3118" s="14"/>
      <c r="C3118" s="32"/>
      <c r="D3118" s="33"/>
    </row>
    <row r="3119" spans="2:4">
      <c r="B3119" s="14"/>
      <c r="C3119" s="32"/>
      <c r="D3119" s="33"/>
    </row>
    <row r="3120" spans="2:4">
      <c r="B3120" s="14"/>
      <c r="C3120" s="32"/>
      <c r="D3120" s="33"/>
    </row>
    <row r="3121" spans="2:4">
      <c r="B3121" s="14"/>
      <c r="C3121" s="32"/>
      <c r="D3121" s="33"/>
    </row>
    <row r="3122" spans="2:4">
      <c r="B3122" s="14"/>
      <c r="C3122" s="32"/>
      <c r="D3122" s="33"/>
    </row>
    <row r="3123" spans="2:4">
      <c r="B3123" s="14"/>
      <c r="C3123" s="32"/>
      <c r="D3123" s="33"/>
    </row>
    <row r="3124" spans="2:4">
      <c r="B3124" s="14"/>
      <c r="C3124" s="32"/>
      <c r="D3124" s="33"/>
    </row>
    <row r="3125" spans="2:4">
      <c r="B3125" s="14"/>
      <c r="C3125" s="32"/>
      <c r="D3125" s="33"/>
    </row>
    <row r="3126" spans="2:4">
      <c r="B3126" s="14"/>
      <c r="C3126" s="32"/>
      <c r="D3126" s="33"/>
    </row>
    <row r="3127" spans="2:4">
      <c r="B3127" s="14"/>
      <c r="C3127" s="32"/>
      <c r="D3127" s="33"/>
    </row>
    <row r="3128" spans="2:4">
      <c r="B3128" s="14"/>
      <c r="C3128" s="32"/>
      <c r="D3128" s="33"/>
    </row>
    <row r="3129" spans="2:4">
      <c r="B3129" s="14"/>
      <c r="C3129" s="32"/>
      <c r="D3129" s="33"/>
    </row>
    <row r="3130" spans="2:4">
      <c r="B3130" s="14"/>
      <c r="C3130" s="32"/>
      <c r="D3130" s="33"/>
    </row>
    <row r="3131" spans="2:4">
      <c r="B3131" s="14"/>
      <c r="C3131" s="32"/>
      <c r="D3131" s="33"/>
    </row>
    <row r="3132" spans="2:4">
      <c r="B3132" s="14"/>
      <c r="C3132" s="32"/>
      <c r="D3132" s="33"/>
    </row>
    <row r="3133" spans="2:4">
      <c r="B3133" s="14"/>
      <c r="C3133" s="32"/>
      <c r="D3133" s="33"/>
    </row>
    <row r="3134" spans="2:4">
      <c r="B3134" s="14"/>
      <c r="C3134" s="32"/>
      <c r="D3134" s="33"/>
    </row>
    <row r="3135" spans="2:4">
      <c r="B3135" s="14"/>
      <c r="C3135" s="32"/>
      <c r="D3135" s="33"/>
    </row>
    <row r="3136" spans="2:4">
      <c r="B3136" s="14"/>
      <c r="C3136" s="32"/>
      <c r="D3136" s="33"/>
    </row>
    <row r="3137" spans="2:4">
      <c r="B3137" s="14"/>
      <c r="C3137" s="32"/>
      <c r="D3137" s="33"/>
    </row>
    <row r="3138" spans="2:4">
      <c r="B3138" s="14"/>
      <c r="C3138" s="32"/>
      <c r="D3138" s="33"/>
    </row>
    <row r="3139" spans="2:4">
      <c r="B3139" s="14"/>
      <c r="C3139" s="32"/>
      <c r="D3139" s="33"/>
    </row>
    <row r="3140" spans="2:4">
      <c r="B3140" s="14"/>
      <c r="C3140" s="32"/>
      <c r="D3140" s="33"/>
    </row>
    <row r="3141" spans="2:4">
      <c r="B3141" s="14"/>
      <c r="C3141" s="32"/>
      <c r="D3141" s="33"/>
    </row>
    <row r="3142" spans="2:4">
      <c r="B3142" s="14"/>
      <c r="C3142" s="32"/>
      <c r="D3142" s="33"/>
    </row>
    <row r="3143" spans="2:4">
      <c r="B3143" s="14"/>
      <c r="C3143" s="32"/>
      <c r="D3143" s="33"/>
    </row>
    <row r="3144" spans="2:4">
      <c r="B3144" s="14"/>
      <c r="C3144" s="32"/>
      <c r="D3144" s="33"/>
    </row>
    <row r="3145" spans="2:4">
      <c r="B3145" s="14"/>
      <c r="C3145" s="32"/>
      <c r="D3145" s="33"/>
    </row>
    <row r="3146" spans="2:4">
      <c r="B3146" s="14"/>
      <c r="C3146" s="32"/>
      <c r="D3146" s="33"/>
    </row>
    <row r="3147" spans="2:4">
      <c r="B3147" s="14"/>
      <c r="C3147" s="32"/>
      <c r="D3147" s="33"/>
    </row>
    <row r="3148" spans="2:4">
      <c r="B3148" s="14"/>
      <c r="C3148" s="32"/>
      <c r="D3148" s="33"/>
    </row>
    <row r="3149" spans="2:4">
      <c r="B3149" s="14"/>
      <c r="C3149" s="32"/>
      <c r="D3149" s="33"/>
    </row>
    <row r="3150" spans="2:4">
      <c r="B3150" s="14"/>
      <c r="C3150" s="32"/>
      <c r="D3150" s="33"/>
    </row>
    <row r="3151" spans="2:4">
      <c r="B3151" s="14"/>
      <c r="C3151" s="32"/>
      <c r="D3151" s="33"/>
    </row>
    <row r="3152" spans="2:4">
      <c r="B3152" s="14"/>
      <c r="C3152" s="32"/>
      <c r="D3152" s="33"/>
    </row>
    <row r="3153" spans="2:4">
      <c r="B3153" s="14"/>
      <c r="C3153" s="32"/>
      <c r="D3153" s="33"/>
    </row>
    <row r="3154" spans="2:4">
      <c r="B3154" s="14"/>
      <c r="C3154" s="32"/>
      <c r="D3154" s="33"/>
    </row>
    <row r="3155" spans="2:4">
      <c r="B3155" s="14"/>
      <c r="C3155" s="32"/>
      <c r="D3155" s="33"/>
    </row>
    <row r="3156" spans="2:4">
      <c r="B3156" s="14"/>
      <c r="C3156" s="32"/>
      <c r="D3156" s="33"/>
    </row>
    <row r="3157" spans="2:4">
      <c r="B3157" s="14"/>
      <c r="C3157" s="32"/>
      <c r="D3157" s="33"/>
    </row>
    <row r="3158" spans="2:4">
      <c r="B3158" s="14"/>
      <c r="C3158" s="32"/>
      <c r="D3158" s="33"/>
    </row>
    <row r="3159" spans="2:4">
      <c r="B3159" s="14"/>
      <c r="C3159" s="32"/>
      <c r="D3159" s="33"/>
    </row>
    <row r="3160" spans="2:4">
      <c r="B3160" s="14"/>
      <c r="C3160" s="32"/>
      <c r="D3160" s="33"/>
    </row>
    <row r="3161" spans="2:4">
      <c r="B3161" s="14"/>
      <c r="C3161" s="32"/>
      <c r="D3161" s="33"/>
    </row>
    <row r="3162" spans="2:4">
      <c r="B3162" s="14"/>
      <c r="C3162" s="32"/>
      <c r="D3162" s="33"/>
    </row>
    <row r="3163" spans="2:4">
      <c r="B3163" s="14"/>
      <c r="C3163" s="32"/>
      <c r="D3163" s="33"/>
    </row>
    <row r="3164" spans="2:4">
      <c r="B3164" s="14"/>
      <c r="C3164" s="32"/>
      <c r="D3164" s="33"/>
    </row>
    <row r="3165" spans="2:4">
      <c r="B3165" s="14"/>
      <c r="C3165" s="32"/>
      <c r="D3165" s="33"/>
    </row>
    <row r="3166" spans="2:4">
      <c r="B3166" s="14"/>
      <c r="C3166" s="32"/>
      <c r="D3166" s="33"/>
    </row>
    <row r="3167" spans="2:4">
      <c r="B3167" s="14"/>
      <c r="C3167" s="32"/>
      <c r="D3167" s="33"/>
    </row>
    <row r="3168" spans="2:4">
      <c r="B3168" s="14"/>
      <c r="C3168" s="32"/>
      <c r="D3168" s="33"/>
    </row>
    <row r="3169" spans="2:4">
      <c r="B3169" s="14"/>
      <c r="C3169" s="32"/>
      <c r="D3169" s="33"/>
    </row>
    <row r="3170" spans="2:4">
      <c r="B3170" s="14"/>
      <c r="C3170" s="32"/>
      <c r="D3170" s="33"/>
    </row>
    <row r="3171" spans="2:4">
      <c r="B3171" s="14"/>
      <c r="C3171" s="32"/>
      <c r="D3171" s="33"/>
    </row>
    <row r="3172" spans="2:4">
      <c r="B3172" s="14"/>
      <c r="C3172" s="32"/>
      <c r="D3172" s="33"/>
    </row>
    <row r="3173" spans="2:4">
      <c r="B3173" s="14"/>
      <c r="C3173" s="32"/>
      <c r="D3173" s="33"/>
    </row>
    <row r="3174" spans="2:4">
      <c r="B3174" s="14"/>
      <c r="C3174" s="32"/>
      <c r="D3174" s="33"/>
    </row>
    <row r="3175" spans="2:4">
      <c r="B3175" s="14"/>
      <c r="C3175" s="32"/>
      <c r="D3175" s="33"/>
    </row>
    <row r="3176" spans="2:4">
      <c r="B3176" s="14"/>
      <c r="C3176" s="32"/>
      <c r="D3176" s="33"/>
    </row>
    <row r="3177" spans="2:4">
      <c r="B3177" s="14"/>
      <c r="C3177" s="32"/>
      <c r="D3177" s="33"/>
    </row>
    <row r="3178" spans="2:4">
      <c r="B3178" s="14"/>
      <c r="C3178" s="32"/>
      <c r="D3178" s="33"/>
    </row>
    <row r="3179" spans="2:4">
      <c r="B3179" s="14"/>
      <c r="C3179" s="32"/>
      <c r="D3179" s="33"/>
    </row>
    <row r="3180" spans="2:4">
      <c r="B3180" s="14"/>
      <c r="C3180" s="32"/>
      <c r="D3180" s="33"/>
    </row>
    <row r="3181" spans="2:4">
      <c r="B3181" s="14"/>
      <c r="C3181" s="32"/>
      <c r="D3181" s="33"/>
    </row>
    <row r="3182" spans="2:4">
      <c r="B3182" s="14"/>
      <c r="C3182" s="32"/>
      <c r="D3182" s="33"/>
    </row>
    <row r="3183" spans="2:4">
      <c r="B3183" s="14"/>
      <c r="C3183" s="32"/>
      <c r="D3183" s="33"/>
    </row>
    <row r="3184" spans="2:4">
      <c r="B3184" s="14"/>
      <c r="C3184" s="32"/>
      <c r="D3184" s="33"/>
    </row>
    <row r="3185" spans="2:4">
      <c r="B3185" s="14"/>
      <c r="C3185" s="32"/>
      <c r="D3185" s="33"/>
    </row>
    <row r="3186" spans="2:4">
      <c r="B3186" s="14"/>
      <c r="C3186" s="32"/>
      <c r="D3186" s="33"/>
    </row>
    <row r="3187" spans="2:4">
      <c r="B3187" s="14"/>
      <c r="C3187" s="32"/>
      <c r="D3187" s="33"/>
    </row>
    <row r="3188" spans="2:4">
      <c r="B3188" s="14"/>
      <c r="C3188" s="32"/>
      <c r="D3188" s="33"/>
    </row>
    <row r="3189" spans="2:4">
      <c r="B3189" s="14"/>
      <c r="C3189" s="32"/>
      <c r="D3189" s="33"/>
    </row>
    <row r="3190" spans="2:4">
      <c r="B3190" s="14"/>
      <c r="C3190" s="32"/>
      <c r="D3190" s="33"/>
    </row>
    <row r="3191" spans="2:4">
      <c r="B3191" s="14"/>
      <c r="C3191" s="32"/>
      <c r="D3191" s="33"/>
    </row>
    <row r="3192" spans="2:4">
      <c r="B3192" s="14"/>
      <c r="C3192" s="32"/>
      <c r="D3192" s="33"/>
    </row>
    <row r="3193" spans="2:4">
      <c r="B3193" s="14"/>
      <c r="C3193" s="32"/>
      <c r="D3193" s="33"/>
    </row>
    <row r="3194" spans="2:4">
      <c r="B3194" s="14"/>
      <c r="C3194" s="32"/>
      <c r="D3194" s="33"/>
    </row>
    <row r="3195" spans="2:4">
      <c r="B3195" s="14"/>
      <c r="C3195" s="32"/>
      <c r="D3195" s="33"/>
    </row>
    <row r="3196" spans="2:4">
      <c r="B3196" s="14"/>
      <c r="C3196" s="32"/>
      <c r="D3196" s="33"/>
    </row>
    <row r="3197" spans="2:4">
      <c r="B3197" s="14"/>
      <c r="C3197" s="32"/>
      <c r="D3197" s="33"/>
    </row>
    <row r="3198" spans="2:4">
      <c r="B3198" s="14"/>
      <c r="C3198" s="32"/>
      <c r="D3198" s="33"/>
    </row>
    <row r="3199" spans="2:4">
      <c r="B3199" s="14"/>
      <c r="C3199" s="32"/>
      <c r="D3199" s="33"/>
    </row>
    <row r="3200" spans="2:4">
      <c r="B3200" s="14"/>
      <c r="C3200" s="32"/>
      <c r="D3200" s="33"/>
    </row>
    <row r="3201" spans="2:4">
      <c r="B3201" s="14"/>
      <c r="C3201" s="32"/>
      <c r="D3201" s="33"/>
    </row>
    <row r="3202" spans="2:4">
      <c r="B3202" s="14"/>
      <c r="C3202" s="32"/>
      <c r="D3202" s="33"/>
    </row>
    <row r="3203" spans="2:4">
      <c r="B3203" s="14"/>
      <c r="C3203" s="32"/>
      <c r="D3203" s="33"/>
    </row>
    <row r="3204" spans="2:4">
      <c r="B3204" s="14"/>
      <c r="C3204" s="32"/>
      <c r="D3204" s="33"/>
    </row>
    <row r="3205" spans="2:4">
      <c r="B3205" s="14"/>
      <c r="C3205" s="32"/>
      <c r="D3205" s="33"/>
    </row>
    <row r="3206" spans="2:4">
      <c r="B3206" s="14"/>
      <c r="C3206" s="32"/>
      <c r="D3206" s="33"/>
    </row>
    <row r="3207" spans="2:4">
      <c r="B3207" s="14"/>
      <c r="C3207" s="32"/>
      <c r="D3207" s="33"/>
    </row>
    <row r="3208" spans="2:4">
      <c r="B3208" s="14"/>
      <c r="C3208" s="32"/>
      <c r="D3208" s="33"/>
    </row>
    <row r="3209" spans="2:4">
      <c r="B3209" s="14"/>
      <c r="C3209" s="32"/>
      <c r="D3209" s="33"/>
    </row>
    <row r="3210" spans="2:4">
      <c r="B3210" s="14"/>
      <c r="C3210" s="32"/>
      <c r="D3210" s="33"/>
    </row>
    <row r="3211" spans="2:4">
      <c r="B3211" s="14"/>
      <c r="C3211" s="32"/>
      <c r="D3211" s="33"/>
    </row>
    <row r="3212" spans="2:4">
      <c r="B3212" s="14"/>
      <c r="C3212" s="32"/>
      <c r="D3212" s="33"/>
    </row>
    <row r="3213" spans="2:4">
      <c r="B3213" s="14"/>
      <c r="C3213" s="32"/>
      <c r="D3213" s="33"/>
    </row>
    <row r="3214" spans="2:4">
      <c r="B3214" s="14"/>
      <c r="C3214" s="32"/>
      <c r="D3214" s="33"/>
    </row>
    <row r="3215" spans="2:4">
      <c r="B3215" s="14"/>
      <c r="C3215" s="32"/>
      <c r="D3215" s="33"/>
    </row>
    <row r="3216" spans="2:4">
      <c r="B3216" s="14"/>
      <c r="C3216" s="32"/>
      <c r="D3216" s="33"/>
    </row>
    <row r="3217" spans="2:4">
      <c r="B3217" s="14"/>
      <c r="C3217" s="32"/>
      <c r="D3217" s="33"/>
    </row>
    <row r="3218" spans="2:4">
      <c r="B3218" s="14"/>
      <c r="C3218" s="32"/>
      <c r="D3218" s="33"/>
    </row>
    <row r="3219" spans="2:4">
      <c r="B3219" s="14"/>
      <c r="C3219" s="32"/>
      <c r="D3219" s="33"/>
    </row>
    <row r="3220" spans="2:4">
      <c r="B3220" s="14"/>
      <c r="C3220" s="32"/>
      <c r="D3220" s="33"/>
    </row>
    <row r="3221" spans="2:4">
      <c r="B3221" s="14"/>
      <c r="C3221" s="32"/>
      <c r="D3221" s="33"/>
    </row>
    <row r="3222" spans="2:4">
      <c r="B3222" s="14"/>
      <c r="C3222" s="32"/>
      <c r="D3222" s="33"/>
    </row>
    <row r="3223" spans="2:4">
      <c r="B3223" s="14"/>
      <c r="C3223" s="32"/>
      <c r="D3223" s="33"/>
    </row>
    <row r="3224" spans="2:4">
      <c r="B3224" s="14"/>
      <c r="C3224" s="32"/>
      <c r="D3224" s="33"/>
    </row>
    <row r="3225" spans="2:4">
      <c r="B3225" s="14"/>
      <c r="C3225" s="32"/>
      <c r="D3225" s="33"/>
    </row>
    <row r="3226" spans="2:4">
      <c r="B3226" s="14"/>
      <c r="C3226" s="32"/>
      <c r="D3226" s="33"/>
    </row>
    <row r="3227" spans="2:4">
      <c r="B3227" s="14"/>
      <c r="C3227" s="32"/>
      <c r="D3227" s="33"/>
    </row>
    <row r="3228" spans="2:4">
      <c r="B3228" s="14"/>
      <c r="C3228" s="32"/>
      <c r="D3228" s="33"/>
    </row>
    <row r="3229" spans="2:4">
      <c r="B3229" s="14"/>
      <c r="C3229" s="32"/>
      <c r="D3229" s="33"/>
    </row>
    <row r="3230" spans="2:4">
      <c r="B3230" s="14"/>
      <c r="C3230" s="32"/>
      <c r="D3230" s="33"/>
    </row>
    <row r="3231" spans="2:4">
      <c r="B3231" s="14"/>
      <c r="C3231" s="32"/>
      <c r="D3231" s="33"/>
    </row>
    <row r="3232" spans="2:4">
      <c r="B3232" s="14"/>
      <c r="C3232" s="32"/>
      <c r="D3232" s="33"/>
    </row>
    <row r="3233" spans="2:4">
      <c r="B3233" s="14"/>
      <c r="C3233" s="32"/>
      <c r="D3233" s="33"/>
    </row>
    <row r="3234" spans="2:4">
      <c r="B3234" s="14"/>
      <c r="C3234" s="32"/>
      <c r="D3234" s="33"/>
    </row>
    <row r="3235" spans="2:4">
      <c r="B3235" s="14"/>
      <c r="C3235" s="32"/>
      <c r="D3235" s="33"/>
    </row>
    <row r="3236" spans="2:4">
      <c r="B3236" s="14"/>
      <c r="C3236" s="32"/>
      <c r="D3236" s="33"/>
    </row>
    <row r="3237" spans="2:4">
      <c r="B3237" s="14"/>
      <c r="C3237" s="32"/>
      <c r="D3237" s="33"/>
    </row>
    <row r="3238" spans="2:4">
      <c r="B3238" s="14"/>
      <c r="C3238" s="32"/>
      <c r="D3238" s="33"/>
    </row>
    <row r="3239" spans="2:4">
      <c r="B3239" s="14"/>
      <c r="C3239" s="32"/>
      <c r="D3239" s="33"/>
    </row>
    <row r="3240" spans="2:4">
      <c r="B3240" s="14"/>
      <c r="C3240" s="32"/>
      <c r="D3240" s="33"/>
    </row>
    <row r="3241" spans="2:4">
      <c r="B3241" s="14"/>
      <c r="C3241" s="32"/>
      <c r="D3241" s="33"/>
    </row>
    <row r="3242" spans="2:4">
      <c r="B3242" s="14"/>
      <c r="C3242" s="32"/>
      <c r="D3242" s="33"/>
    </row>
    <row r="3243" spans="2:4">
      <c r="B3243" s="14"/>
      <c r="C3243" s="32"/>
      <c r="D3243" s="33"/>
    </row>
    <row r="3244" spans="2:4">
      <c r="B3244" s="14"/>
      <c r="C3244" s="32"/>
      <c r="D3244" s="33"/>
    </row>
    <row r="3245" spans="2:4">
      <c r="B3245" s="14"/>
      <c r="C3245" s="32"/>
      <c r="D3245" s="33"/>
    </row>
    <row r="3246" spans="2:4">
      <c r="B3246" s="14"/>
      <c r="C3246" s="32"/>
      <c r="D3246" s="33"/>
    </row>
    <row r="3247" spans="2:4">
      <c r="B3247" s="14"/>
      <c r="C3247" s="32"/>
      <c r="D3247" s="33"/>
    </row>
    <row r="3248" spans="2:4">
      <c r="B3248" s="14"/>
      <c r="C3248" s="32"/>
      <c r="D3248" s="33"/>
    </row>
    <row r="3249" spans="2:4">
      <c r="B3249" s="14"/>
      <c r="C3249" s="32"/>
      <c r="D3249" s="33"/>
    </row>
    <row r="3250" spans="2:4">
      <c r="B3250" s="14"/>
      <c r="C3250" s="32"/>
      <c r="D3250" s="33"/>
    </row>
    <row r="3251" spans="2:4">
      <c r="B3251" s="14"/>
      <c r="C3251" s="32"/>
      <c r="D3251" s="33"/>
    </row>
    <row r="3252" spans="2:4">
      <c r="B3252" s="14"/>
      <c r="C3252" s="32"/>
      <c r="D3252" s="33"/>
    </row>
    <row r="3253" spans="2:4">
      <c r="B3253" s="14"/>
      <c r="C3253" s="32"/>
      <c r="D3253" s="33"/>
    </row>
    <row r="3254" spans="2:4">
      <c r="B3254" s="14"/>
      <c r="C3254" s="32"/>
      <c r="D3254" s="33"/>
    </row>
    <row r="3255" spans="2:4">
      <c r="B3255" s="14"/>
      <c r="C3255" s="32"/>
      <c r="D3255" s="33"/>
    </row>
    <row r="3256" spans="2:4">
      <c r="B3256" s="14"/>
      <c r="C3256" s="32"/>
      <c r="D3256" s="33"/>
    </row>
    <row r="3257" spans="2:4">
      <c r="B3257" s="14"/>
      <c r="C3257" s="32"/>
      <c r="D3257" s="33"/>
    </row>
    <row r="3258" spans="2:4">
      <c r="B3258" s="14"/>
      <c r="C3258" s="32"/>
      <c r="D3258" s="33"/>
    </row>
    <row r="3259" spans="2:4">
      <c r="B3259" s="14"/>
      <c r="C3259" s="32"/>
      <c r="D3259" s="33"/>
    </row>
    <row r="3260" spans="2:4">
      <c r="B3260" s="14"/>
      <c r="C3260" s="32"/>
      <c r="D3260" s="33"/>
    </row>
    <row r="3261" spans="2:4">
      <c r="B3261" s="14"/>
      <c r="C3261" s="32"/>
      <c r="D3261" s="33"/>
    </row>
    <row r="3262" spans="2:4">
      <c r="B3262" s="14"/>
      <c r="C3262" s="32"/>
      <c r="D3262" s="33"/>
    </row>
    <row r="3263" spans="2:4">
      <c r="B3263" s="14"/>
      <c r="C3263" s="32"/>
      <c r="D3263" s="33"/>
    </row>
    <row r="3264" spans="2:4">
      <c r="B3264" s="14"/>
      <c r="C3264" s="32"/>
      <c r="D3264" s="33"/>
    </row>
    <row r="3265" spans="2:4">
      <c r="B3265" s="14"/>
      <c r="C3265" s="32"/>
      <c r="D3265" s="33"/>
    </row>
    <row r="3266" spans="2:4">
      <c r="B3266" s="14"/>
      <c r="C3266" s="32"/>
      <c r="D3266" s="33"/>
    </row>
    <row r="3267" spans="2:4">
      <c r="B3267" s="14"/>
      <c r="C3267" s="32"/>
      <c r="D3267" s="33"/>
    </row>
    <row r="3268" spans="2:4">
      <c r="B3268" s="14"/>
      <c r="C3268" s="32"/>
      <c r="D3268" s="33"/>
    </row>
    <row r="3269" spans="2:4">
      <c r="B3269" s="14"/>
      <c r="C3269" s="32"/>
      <c r="D3269" s="33"/>
    </row>
    <row r="3270" spans="2:4">
      <c r="B3270" s="14"/>
      <c r="C3270" s="32"/>
      <c r="D3270" s="33"/>
    </row>
    <row r="3271" spans="2:4">
      <c r="B3271" s="14"/>
      <c r="C3271" s="32"/>
      <c r="D3271" s="33"/>
    </row>
    <row r="3272" spans="2:4">
      <c r="B3272" s="14"/>
      <c r="C3272" s="32"/>
      <c r="D3272" s="33"/>
    </row>
    <row r="3273" spans="2:4">
      <c r="B3273" s="14"/>
      <c r="C3273" s="32"/>
      <c r="D3273" s="33"/>
    </row>
    <row r="3274" spans="2:4">
      <c r="B3274" s="14"/>
      <c r="C3274" s="32"/>
      <c r="D3274" s="33"/>
    </row>
    <row r="3275" spans="2:4">
      <c r="B3275" s="14"/>
      <c r="C3275" s="32"/>
      <c r="D3275" s="33"/>
    </row>
    <row r="3276" spans="2:4">
      <c r="B3276" s="14"/>
      <c r="C3276" s="32"/>
      <c r="D3276" s="33"/>
    </row>
    <row r="3277" spans="2:4">
      <c r="B3277" s="14"/>
      <c r="C3277" s="32"/>
      <c r="D3277" s="33"/>
    </row>
    <row r="3278" spans="2:4">
      <c r="B3278" s="14"/>
      <c r="C3278" s="32"/>
      <c r="D3278" s="33"/>
    </row>
    <row r="3279" spans="2:4">
      <c r="B3279" s="14"/>
      <c r="C3279" s="32"/>
      <c r="D3279" s="33"/>
    </row>
    <row r="3280" spans="2:4">
      <c r="B3280" s="14"/>
      <c r="C3280" s="32"/>
      <c r="D3280" s="33"/>
    </row>
    <row r="3281" spans="2:4">
      <c r="B3281" s="14"/>
      <c r="C3281" s="32"/>
      <c r="D3281" s="33"/>
    </row>
    <row r="3282" spans="2:4">
      <c r="B3282" s="14"/>
      <c r="C3282" s="32"/>
      <c r="D3282" s="33"/>
    </row>
    <row r="3283" spans="2:4">
      <c r="B3283" s="14"/>
      <c r="C3283" s="32"/>
      <c r="D3283" s="33"/>
    </row>
    <row r="3284" spans="2:4">
      <c r="B3284" s="14"/>
      <c r="C3284" s="32"/>
      <c r="D3284" s="33"/>
    </row>
    <row r="3285" spans="2:4">
      <c r="B3285" s="14"/>
      <c r="C3285" s="32"/>
      <c r="D3285" s="33"/>
    </row>
    <row r="3286" spans="2:4">
      <c r="B3286" s="14"/>
      <c r="C3286" s="32"/>
      <c r="D3286" s="33"/>
    </row>
    <row r="3287" spans="2:4">
      <c r="B3287" s="14"/>
      <c r="C3287" s="32"/>
      <c r="D3287" s="33"/>
    </row>
    <row r="3288" spans="2:4">
      <c r="B3288" s="14"/>
      <c r="C3288" s="32"/>
      <c r="D3288" s="33"/>
    </row>
    <row r="3289" spans="2:4">
      <c r="B3289" s="14"/>
      <c r="C3289" s="32"/>
      <c r="D3289" s="33"/>
    </row>
    <row r="3290" spans="2:4">
      <c r="B3290" s="14"/>
      <c r="C3290" s="32"/>
      <c r="D3290" s="33"/>
    </row>
    <row r="3291" spans="2:4">
      <c r="B3291" s="14"/>
      <c r="C3291" s="32"/>
      <c r="D3291" s="33"/>
    </row>
    <row r="3292" spans="2:4">
      <c r="B3292" s="14"/>
      <c r="C3292" s="32"/>
      <c r="D3292" s="33"/>
    </row>
    <row r="3293" spans="2:4">
      <c r="B3293" s="14"/>
      <c r="C3293" s="32"/>
      <c r="D3293" s="33"/>
    </row>
    <row r="3294" spans="2:4">
      <c r="B3294" s="14"/>
      <c r="C3294" s="32"/>
      <c r="D3294" s="33"/>
    </row>
    <row r="3295" spans="2:4">
      <c r="B3295" s="14"/>
      <c r="C3295" s="32"/>
      <c r="D3295" s="33"/>
    </row>
    <row r="3296" spans="2:4">
      <c r="B3296" s="14"/>
      <c r="C3296" s="32"/>
      <c r="D3296" s="33"/>
    </row>
    <row r="3297" spans="2:4">
      <c r="B3297" s="14"/>
      <c r="C3297" s="32"/>
      <c r="D3297" s="33"/>
    </row>
    <row r="3298" spans="2:4">
      <c r="B3298" s="14"/>
      <c r="C3298" s="32"/>
      <c r="D3298" s="33"/>
    </row>
    <row r="3299" spans="2:4">
      <c r="B3299" s="14"/>
      <c r="C3299" s="32"/>
      <c r="D3299" s="33"/>
    </row>
    <row r="3300" spans="2:4">
      <c r="B3300" s="14"/>
      <c r="C3300" s="32"/>
      <c r="D3300" s="33"/>
    </row>
    <row r="3301" spans="2:4">
      <c r="B3301" s="14"/>
      <c r="C3301" s="32"/>
      <c r="D3301" s="33"/>
    </row>
    <row r="3302" spans="2:4">
      <c r="B3302" s="14"/>
      <c r="C3302" s="32"/>
      <c r="D3302" s="33"/>
    </row>
    <row r="3303" spans="2:4">
      <c r="B3303" s="14"/>
      <c r="C3303" s="32"/>
      <c r="D3303" s="33"/>
    </row>
    <row r="3304" spans="2:4">
      <c r="B3304" s="14"/>
      <c r="C3304" s="32"/>
      <c r="D3304" s="33"/>
    </row>
    <row r="3305" spans="2:4">
      <c r="B3305" s="14"/>
      <c r="C3305" s="32"/>
      <c r="D3305" s="33"/>
    </row>
    <row r="3306" spans="2:4">
      <c r="B3306" s="14"/>
      <c r="C3306" s="32"/>
      <c r="D3306" s="33"/>
    </row>
    <row r="3307" spans="2:4">
      <c r="B3307" s="14"/>
      <c r="C3307" s="32"/>
      <c r="D3307" s="33"/>
    </row>
    <row r="3308" spans="2:4">
      <c r="B3308" s="14"/>
      <c r="C3308" s="32"/>
      <c r="D3308" s="33"/>
    </row>
    <row r="3309" spans="2:4">
      <c r="B3309" s="14"/>
      <c r="C3309" s="32"/>
      <c r="D3309" s="33"/>
    </row>
    <row r="3310" spans="2:4">
      <c r="B3310" s="14"/>
      <c r="C3310" s="32"/>
      <c r="D3310" s="33"/>
    </row>
    <row r="3311" spans="2:4">
      <c r="B3311" s="14"/>
      <c r="C3311" s="32"/>
      <c r="D3311" s="33"/>
    </row>
    <row r="3312" spans="2:4">
      <c r="B3312" s="14"/>
      <c r="C3312" s="32"/>
      <c r="D3312" s="33"/>
    </row>
    <row r="3313" spans="2:4">
      <c r="B3313" s="14"/>
      <c r="C3313" s="32"/>
      <c r="D3313" s="33"/>
    </row>
    <row r="3314" spans="2:4">
      <c r="B3314" s="14"/>
      <c r="C3314" s="32"/>
      <c r="D3314" s="33"/>
    </row>
    <row r="3315" spans="2:4">
      <c r="B3315" s="14"/>
      <c r="C3315" s="32"/>
      <c r="D3315" s="33"/>
    </row>
    <row r="3316" spans="2:4">
      <c r="B3316" s="14"/>
      <c r="C3316" s="32"/>
      <c r="D3316" s="33"/>
    </row>
    <row r="3317" spans="2:4">
      <c r="B3317" s="14"/>
      <c r="C3317" s="32"/>
      <c r="D3317" s="33"/>
    </row>
    <row r="3318" spans="2:4">
      <c r="B3318" s="14"/>
      <c r="C3318" s="32"/>
      <c r="D3318" s="33"/>
    </row>
    <row r="3319" spans="2:4">
      <c r="B3319" s="14"/>
      <c r="C3319" s="32"/>
      <c r="D3319" s="33"/>
    </row>
    <row r="3320" spans="2:4">
      <c r="B3320" s="14"/>
      <c r="C3320" s="32"/>
      <c r="D3320" s="33"/>
    </row>
    <row r="3321" spans="2:4">
      <c r="B3321" s="14"/>
      <c r="C3321" s="32"/>
      <c r="D3321" s="33"/>
    </row>
    <row r="3322" spans="2:4">
      <c r="B3322" s="14"/>
      <c r="C3322" s="32"/>
      <c r="D3322" s="33"/>
    </row>
    <row r="3323" spans="2:4">
      <c r="B3323" s="14"/>
      <c r="C3323" s="32"/>
      <c r="D3323" s="33"/>
    </row>
    <row r="3324" spans="2:4">
      <c r="B3324" s="14"/>
      <c r="C3324" s="32"/>
      <c r="D3324" s="33"/>
    </row>
    <row r="3325" spans="2:4">
      <c r="B3325" s="14"/>
      <c r="C3325" s="32"/>
      <c r="D3325" s="33"/>
    </row>
    <row r="3326" spans="2:4">
      <c r="B3326" s="14"/>
      <c r="C3326" s="32"/>
      <c r="D3326" s="33"/>
    </row>
    <row r="3327" spans="2:4">
      <c r="B3327" s="14"/>
      <c r="C3327" s="32"/>
      <c r="D3327" s="33"/>
    </row>
    <row r="3328" spans="2:4">
      <c r="B3328" s="14"/>
      <c r="C3328" s="32"/>
      <c r="D3328" s="33"/>
    </row>
    <row r="3329" spans="2:4">
      <c r="B3329" s="14"/>
      <c r="C3329" s="32"/>
      <c r="D3329" s="33"/>
    </row>
    <row r="3330" spans="2:4">
      <c r="B3330" s="14"/>
      <c r="C3330" s="32"/>
      <c r="D3330" s="33"/>
    </row>
    <row r="3331" spans="2:4">
      <c r="B3331" s="14"/>
      <c r="C3331" s="32"/>
      <c r="D3331" s="33"/>
    </row>
    <row r="3332" spans="2:4">
      <c r="B3332" s="14"/>
      <c r="C3332" s="32"/>
      <c r="D3332" s="33"/>
    </row>
    <row r="3333" spans="2:4">
      <c r="B3333" s="14"/>
      <c r="C3333" s="32"/>
      <c r="D3333" s="33"/>
    </row>
    <row r="3334" spans="2:4">
      <c r="B3334" s="14"/>
      <c r="C3334" s="32"/>
      <c r="D3334" s="33"/>
    </row>
    <row r="3335" spans="2:4">
      <c r="B3335" s="14"/>
      <c r="C3335" s="32"/>
      <c r="D3335" s="33"/>
    </row>
    <row r="3336" spans="2:4">
      <c r="B3336" s="14"/>
      <c r="C3336" s="32"/>
      <c r="D3336" s="33"/>
    </row>
    <row r="3337" spans="2:4">
      <c r="B3337" s="14"/>
      <c r="C3337" s="32"/>
      <c r="D3337" s="33"/>
    </row>
    <row r="3338" spans="2:4">
      <c r="B3338" s="14"/>
      <c r="C3338" s="32"/>
      <c r="D3338" s="33"/>
    </row>
    <row r="3339" spans="2:4">
      <c r="B3339" s="14"/>
      <c r="C3339" s="32"/>
      <c r="D3339" s="33"/>
    </row>
    <row r="3340" spans="2:4">
      <c r="B3340" s="14"/>
      <c r="C3340" s="32"/>
      <c r="D3340" s="33"/>
    </row>
    <row r="3341" spans="2:4">
      <c r="B3341" s="14"/>
      <c r="C3341" s="32"/>
      <c r="D3341" s="33"/>
    </row>
    <row r="3342" spans="2:4">
      <c r="B3342" s="14"/>
      <c r="C3342" s="32"/>
      <c r="D3342" s="33"/>
    </row>
    <row r="3343" spans="2:4">
      <c r="B3343" s="14"/>
      <c r="C3343" s="32"/>
      <c r="D3343" s="33"/>
    </row>
    <row r="3344" spans="2:4">
      <c r="B3344" s="14"/>
      <c r="C3344" s="32"/>
      <c r="D3344" s="33"/>
    </row>
    <row r="3345" spans="2:4">
      <c r="B3345" s="14"/>
      <c r="C3345" s="32"/>
      <c r="D3345" s="33"/>
    </row>
    <row r="3346" spans="2:4">
      <c r="B3346" s="14"/>
      <c r="C3346" s="32"/>
      <c r="D3346" s="33"/>
    </row>
    <row r="3347" spans="2:4">
      <c r="B3347" s="14"/>
      <c r="C3347" s="32"/>
      <c r="D3347" s="33"/>
    </row>
    <row r="3348" spans="2:4">
      <c r="B3348" s="14"/>
      <c r="C3348" s="32"/>
      <c r="D3348" s="33"/>
    </row>
    <row r="3349" spans="2:4">
      <c r="B3349" s="14"/>
      <c r="C3349" s="32"/>
      <c r="D3349" s="33"/>
    </row>
    <row r="3350" spans="2:4">
      <c r="B3350" s="14"/>
      <c r="C3350" s="32"/>
      <c r="D3350" s="33"/>
    </row>
    <row r="3351" spans="2:4">
      <c r="B3351" s="14"/>
      <c r="C3351" s="32"/>
      <c r="D3351" s="33"/>
    </row>
    <row r="3352" spans="2:4">
      <c r="B3352" s="14"/>
      <c r="C3352" s="32"/>
      <c r="D3352" s="33"/>
    </row>
    <row r="3353" spans="2:4">
      <c r="B3353" s="14"/>
      <c r="C3353" s="32"/>
      <c r="D3353" s="33"/>
    </row>
    <row r="3354" spans="2:4">
      <c r="B3354" s="14"/>
      <c r="C3354" s="32"/>
      <c r="D3354" s="33"/>
    </row>
    <row r="3355" spans="2:4">
      <c r="B3355" s="14"/>
      <c r="C3355" s="32"/>
      <c r="D3355" s="33"/>
    </row>
    <row r="3356" spans="2:4">
      <c r="B3356" s="14"/>
      <c r="C3356" s="32"/>
      <c r="D3356" s="33"/>
    </row>
    <row r="3357" spans="2:4">
      <c r="B3357" s="14"/>
      <c r="C3357" s="32"/>
      <c r="D3357" s="33"/>
    </row>
    <row r="3358" spans="2:4">
      <c r="B3358" s="14"/>
      <c r="C3358" s="32"/>
      <c r="D3358" s="33"/>
    </row>
    <row r="3359" spans="2:4">
      <c r="B3359" s="14"/>
      <c r="C3359" s="32"/>
      <c r="D3359" s="33"/>
    </row>
    <row r="3360" spans="2:4">
      <c r="B3360" s="14"/>
      <c r="C3360" s="32"/>
      <c r="D3360" s="33"/>
    </row>
    <row r="3361" spans="2:4">
      <c r="B3361" s="14"/>
      <c r="C3361" s="32"/>
      <c r="D3361" s="33"/>
    </row>
    <row r="3362" spans="2:4">
      <c r="B3362" s="14"/>
      <c r="C3362" s="32"/>
      <c r="D3362" s="33"/>
    </row>
    <row r="3363" spans="2:4">
      <c r="B3363" s="14"/>
      <c r="C3363" s="32"/>
      <c r="D3363" s="33"/>
    </row>
    <row r="3364" spans="2:4">
      <c r="B3364" s="14"/>
      <c r="C3364" s="32"/>
      <c r="D3364" s="33"/>
    </row>
    <row r="3365" spans="2:4">
      <c r="B3365" s="14"/>
      <c r="C3365" s="32"/>
      <c r="D3365" s="33"/>
    </row>
    <row r="3366" spans="2:4">
      <c r="B3366" s="14"/>
      <c r="C3366" s="32"/>
      <c r="D3366" s="33"/>
    </row>
    <row r="3367" spans="2:4">
      <c r="B3367" s="14"/>
      <c r="C3367" s="32"/>
      <c r="D3367" s="33"/>
    </row>
    <row r="3368" spans="2:4">
      <c r="B3368" s="14"/>
      <c r="C3368" s="32"/>
      <c r="D3368" s="33"/>
    </row>
    <row r="3369" spans="2:4">
      <c r="B3369" s="14"/>
      <c r="C3369" s="32"/>
      <c r="D3369" s="33"/>
    </row>
    <row r="3370" spans="2:4">
      <c r="B3370" s="14"/>
      <c r="C3370" s="32"/>
      <c r="D3370" s="33"/>
    </row>
    <row r="3371" spans="2:4">
      <c r="B3371" s="14"/>
      <c r="C3371" s="32"/>
      <c r="D3371" s="33"/>
    </row>
    <row r="3372" spans="2:4">
      <c r="B3372" s="14"/>
      <c r="C3372" s="32"/>
      <c r="D3372" s="33"/>
    </row>
    <row r="3373" spans="2:4">
      <c r="B3373" s="14"/>
      <c r="C3373" s="32"/>
      <c r="D3373" s="33"/>
    </row>
    <row r="3374" spans="2:4">
      <c r="B3374" s="14"/>
      <c r="C3374" s="32"/>
      <c r="D3374" s="33"/>
    </row>
    <row r="3375" spans="2:4">
      <c r="B3375" s="14"/>
      <c r="C3375" s="32"/>
      <c r="D3375" s="33"/>
    </row>
    <row r="3376" spans="2:4">
      <c r="B3376" s="14"/>
      <c r="C3376" s="32"/>
      <c r="D3376" s="33"/>
    </row>
    <row r="3377" spans="2:4">
      <c r="B3377" s="14"/>
      <c r="C3377" s="32"/>
      <c r="D3377" s="33"/>
    </row>
    <row r="3378" spans="2:4">
      <c r="B3378" s="14"/>
      <c r="C3378" s="32"/>
      <c r="D3378" s="33"/>
    </row>
    <row r="3379" spans="2:4">
      <c r="B3379" s="14"/>
      <c r="C3379" s="32"/>
      <c r="D3379" s="33"/>
    </row>
    <row r="3380" spans="2:4">
      <c r="B3380" s="14"/>
      <c r="C3380" s="32"/>
      <c r="D3380" s="33"/>
    </row>
    <row r="3381" spans="2:4">
      <c r="B3381" s="14"/>
      <c r="C3381" s="32"/>
      <c r="D3381" s="33"/>
    </row>
    <row r="3382" spans="2:4">
      <c r="B3382" s="14"/>
      <c r="C3382" s="32"/>
      <c r="D3382" s="33"/>
    </row>
    <row r="3383" spans="2:4">
      <c r="B3383" s="14"/>
      <c r="C3383" s="32"/>
      <c r="D3383" s="33"/>
    </row>
    <row r="3384" spans="2:4">
      <c r="B3384" s="14"/>
      <c r="C3384" s="32"/>
      <c r="D3384" s="33"/>
    </row>
    <row r="3385" spans="2:4">
      <c r="B3385" s="14"/>
      <c r="C3385" s="32"/>
      <c r="D3385" s="33"/>
    </row>
    <row r="3386" spans="2:4">
      <c r="B3386" s="14"/>
      <c r="C3386" s="32"/>
      <c r="D3386" s="33"/>
    </row>
    <row r="3387" spans="2:4">
      <c r="B3387" s="14"/>
      <c r="C3387" s="32"/>
      <c r="D3387" s="33"/>
    </row>
    <row r="3388" spans="2:4">
      <c r="B3388" s="14"/>
      <c r="C3388" s="32"/>
      <c r="D3388" s="33"/>
    </row>
    <row r="3389" spans="2:4">
      <c r="B3389" s="14"/>
      <c r="C3389" s="32"/>
      <c r="D3389" s="33"/>
    </row>
    <row r="3390" spans="2:4">
      <c r="B3390" s="14"/>
      <c r="C3390" s="32"/>
      <c r="D3390" s="33"/>
    </row>
    <row r="3391" spans="2:4">
      <c r="B3391" s="14"/>
      <c r="C3391" s="32"/>
      <c r="D3391" s="33"/>
    </row>
    <row r="3392" spans="2:4">
      <c r="B3392" s="14"/>
      <c r="C3392" s="32"/>
      <c r="D3392" s="33"/>
    </row>
    <row r="3393" spans="2:4">
      <c r="B3393" s="14"/>
      <c r="C3393" s="32"/>
      <c r="D3393" s="33"/>
    </row>
    <row r="3394" spans="2:4">
      <c r="B3394" s="14"/>
      <c r="C3394" s="32"/>
      <c r="D3394" s="33"/>
    </row>
    <row r="3395" spans="2:4">
      <c r="B3395" s="14"/>
      <c r="C3395" s="32"/>
      <c r="D3395" s="33"/>
    </row>
    <row r="3396" spans="2:4">
      <c r="B3396" s="14"/>
      <c r="C3396" s="32"/>
      <c r="D3396" s="33"/>
    </row>
    <row r="3397" spans="2:4">
      <c r="B3397" s="14"/>
      <c r="C3397" s="32"/>
      <c r="D3397" s="33"/>
    </row>
    <row r="3398" spans="2:4">
      <c r="B3398" s="14"/>
      <c r="C3398" s="32"/>
      <c r="D3398" s="33"/>
    </row>
    <row r="3399" spans="2:4">
      <c r="B3399" s="14"/>
      <c r="C3399" s="32"/>
      <c r="D3399" s="33"/>
    </row>
    <row r="3400" spans="2:4">
      <c r="B3400" s="14"/>
      <c r="C3400" s="32"/>
      <c r="D3400" s="33"/>
    </row>
    <row r="3401" spans="2:4">
      <c r="B3401" s="14"/>
      <c r="C3401" s="32"/>
      <c r="D3401" s="33"/>
    </row>
    <row r="3402" spans="2:4">
      <c r="B3402" s="14"/>
      <c r="C3402" s="32"/>
      <c r="D3402" s="33"/>
    </row>
    <row r="3403" spans="2:4">
      <c r="B3403" s="14"/>
      <c r="C3403" s="32"/>
      <c r="D3403" s="33"/>
    </row>
    <row r="3404" spans="2:4">
      <c r="B3404" s="14"/>
      <c r="C3404" s="32"/>
      <c r="D3404" s="33"/>
    </row>
    <row r="3405" spans="2:4">
      <c r="B3405" s="14"/>
      <c r="C3405" s="32"/>
      <c r="D3405" s="33"/>
    </row>
    <row r="3406" spans="2:4">
      <c r="B3406" s="14"/>
      <c r="C3406" s="32"/>
      <c r="D3406" s="33"/>
    </row>
    <row r="3407" spans="2:4">
      <c r="B3407" s="14"/>
      <c r="C3407" s="32"/>
      <c r="D3407" s="33"/>
    </row>
    <row r="3408" spans="2:4">
      <c r="B3408" s="14"/>
      <c r="C3408" s="32"/>
      <c r="D3408" s="33"/>
    </row>
    <row r="3409" spans="2:4">
      <c r="B3409" s="14"/>
      <c r="C3409" s="32"/>
      <c r="D3409" s="33"/>
    </row>
    <row r="3410" spans="2:4">
      <c r="B3410" s="14"/>
      <c r="C3410" s="32"/>
      <c r="D3410" s="33"/>
    </row>
    <row r="3411" spans="2:4">
      <c r="B3411" s="14"/>
      <c r="C3411" s="32"/>
      <c r="D3411" s="33"/>
    </row>
    <row r="3412" spans="2:4">
      <c r="B3412" s="14"/>
      <c r="C3412" s="32"/>
      <c r="D3412" s="33"/>
    </row>
    <row r="3413" spans="2:4">
      <c r="B3413" s="14"/>
      <c r="C3413" s="32"/>
      <c r="D3413" s="33"/>
    </row>
    <row r="3414" spans="2:4">
      <c r="B3414" s="14"/>
      <c r="C3414" s="32"/>
      <c r="D3414" s="33"/>
    </row>
    <row r="3415" spans="2:4">
      <c r="B3415" s="14"/>
      <c r="C3415" s="32"/>
      <c r="D3415" s="33"/>
    </row>
    <row r="3416" spans="2:4">
      <c r="B3416" s="14"/>
      <c r="C3416" s="32"/>
      <c r="D3416" s="33"/>
    </row>
    <row r="3417" spans="2:4">
      <c r="B3417" s="14"/>
      <c r="C3417" s="32"/>
      <c r="D3417" s="33"/>
    </row>
    <row r="3418" spans="2:4">
      <c r="B3418" s="14"/>
      <c r="C3418" s="32"/>
      <c r="D3418" s="33"/>
    </row>
    <row r="3419" spans="2:4">
      <c r="B3419" s="14"/>
      <c r="C3419" s="32"/>
      <c r="D3419" s="33"/>
    </row>
    <row r="3420" spans="2:4">
      <c r="B3420" s="14"/>
      <c r="C3420" s="32"/>
      <c r="D3420" s="33"/>
    </row>
    <row r="3421" spans="2:4">
      <c r="B3421" s="14"/>
      <c r="C3421" s="32"/>
      <c r="D3421" s="33"/>
    </row>
    <row r="3422" spans="2:4">
      <c r="B3422" s="14"/>
      <c r="C3422" s="32"/>
      <c r="D3422" s="33"/>
    </row>
    <row r="3423" spans="2:4">
      <c r="B3423" s="14"/>
      <c r="C3423" s="32"/>
      <c r="D3423" s="33"/>
    </row>
    <row r="3424" spans="2:4">
      <c r="B3424" s="14"/>
      <c r="C3424" s="32"/>
      <c r="D3424" s="33"/>
    </row>
    <row r="3425" spans="2:4">
      <c r="B3425" s="14"/>
      <c r="C3425" s="32"/>
      <c r="D3425" s="33"/>
    </row>
    <row r="3426" spans="2:4">
      <c r="B3426" s="14"/>
      <c r="C3426" s="32"/>
      <c r="D3426" s="33"/>
    </row>
    <row r="3427" spans="2:4">
      <c r="B3427" s="14"/>
      <c r="C3427" s="32"/>
      <c r="D3427" s="33"/>
    </row>
    <row r="3428" spans="2:4">
      <c r="B3428" s="14"/>
      <c r="C3428" s="32"/>
      <c r="D3428" s="33"/>
    </row>
    <row r="3429" spans="2:4">
      <c r="B3429" s="14"/>
      <c r="C3429" s="32"/>
      <c r="D3429" s="33"/>
    </row>
    <row r="3430" spans="2:4">
      <c r="B3430" s="14"/>
      <c r="C3430" s="32"/>
      <c r="D3430" s="33"/>
    </row>
    <row r="3431" spans="2:4">
      <c r="B3431" s="14"/>
      <c r="C3431" s="32"/>
      <c r="D3431" s="33"/>
    </row>
    <row r="3432" spans="2:4">
      <c r="B3432" s="14"/>
      <c r="C3432" s="32"/>
      <c r="D3432" s="33"/>
    </row>
    <row r="3433" spans="2:4">
      <c r="B3433" s="14"/>
      <c r="C3433" s="32"/>
      <c r="D3433" s="33"/>
    </row>
    <row r="3434" spans="2:4">
      <c r="B3434" s="14"/>
      <c r="C3434" s="32"/>
      <c r="D3434" s="33"/>
    </row>
    <row r="3435" spans="2:4">
      <c r="B3435" s="14"/>
      <c r="C3435" s="32"/>
      <c r="D3435" s="33"/>
    </row>
    <row r="3436" spans="2:4">
      <c r="B3436" s="14"/>
      <c r="C3436" s="32"/>
      <c r="D3436" s="33"/>
    </row>
    <row r="3437" spans="2:4">
      <c r="B3437" s="14"/>
      <c r="C3437" s="32"/>
      <c r="D3437" s="33"/>
    </row>
    <row r="3438" spans="2:4">
      <c r="B3438" s="14"/>
      <c r="C3438" s="32"/>
      <c r="D3438" s="33"/>
    </row>
    <row r="3439" spans="2:4">
      <c r="B3439" s="14"/>
      <c r="C3439" s="32"/>
      <c r="D3439" s="33"/>
    </row>
    <row r="3440" spans="2:4">
      <c r="B3440" s="14"/>
      <c r="C3440" s="32"/>
      <c r="D3440" s="33"/>
    </row>
    <row r="3441" spans="2:4">
      <c r="B3441" s="14"/>
      <c r="C3441" s="32"/>
      <c r="D3441" s="33"/>
    </row>
    <row r="3442" spans="2:4">
      <c r="B3442" s="14"/>
      <c r="C3442" s="32"/>
      <c r="D3442" s="33"/>
    </row>
    <row r="3443" spans="2:4">
      <c r="B3443" s="14"/>
      <c r="C3443" s="32"/>
      <c r="D3443" s="33"/>
    </row>
    <row r="3444" spans="2:4">
      <c r="B3444" s="14"/>
      <c r="C3444" s="32"/>
      <c r="D3444" s="33"/>
    </row>
    <row r="3445" spans="2:4">
      <c r="B3445" s="14"/>
      <c r="C3445" s="32"/>
      <c r="D3445" s="33"/>
    </row>
    <row r="3446" spans="2:4">
      <c r="B3446" s="14"/>
      <c r="C3446" s="32"/>
      <c r="D3446" s="33"/>
    </row>
    <row r="3447" spans="2:4">
      <c r="B3447" s="14"/>
      <c r="C3447" s="32"/>
      <c r="D3447" s="33"/>
    </row>
    <row r="3448" spans="2:4">
      <c r="B3448" s="14"/>
      <c r="C3448" s="32"/>
      <c r="D3448" s="33"/>
    </row>
    <row r="3449" spans="2:4">
      <c r="B3449" s="14"/>
      <c r="C3449" s="32"/>
      <c r="D3449" s="33"/>
    </row>
    <row r="3450" spans="2:4">
      <c r="B3450" s="14"/>
      <c r="C3450" s="32"/>
      <c r="D3450" s="33"/>
    </row>
    <row r="3451" spans="2:4">
      <c r="B3451" s="14"/>
      <c r="C3451" s="32"/>
      <c r="D3451" s="33"/>
    </row>
    <row r="3452" spans="2:4">
      <c r="B3452" s="14"/>
      <c r="C3452" s="32"/>
      <c r="D3452" s="33"/>
    </row>
    <row r="3453" spans="2:4">
      <c r="B3453" s="14"/>
      <c r="C3453" s="32"/>
      <c r="D3453" s="33"/>
    </row>
    <row r="3454" spans="2:4">
      <c r="B3454" s="14"/>
      <c r="C3454" s="32"/>
      <c r="D3454" s="33"/>
    </row>
    <row r="3455" spans="2:4">
      <c r="B3455" s="14"/>
      <c r="C3455" s="32"/>
      <c r="D3455" s="33"/>
    </row>
    <row r="3456" spans="2:4">
      <c r="B3456" s="14"/>
      <c r="C3456" s="32"/>
      <c r="D3456" s="33"/>
    </row>
    <row r="3457" spans="2:4">
      <c r="B3457" s="14"/>
      <c r="C3457" s="32"/>
      <c r="D3457" s="33"/>
    </row>
    <row r="3458" spans="2:4">
      <c r="B3458" s="14"/>
      <c r="C3458" s="32"/>
      <c r="D3458" s="33"/>
    </row>
    <row r="3459" spans="2:4">
      <c r="B3459" s="14"/>
      <c r="C3459" s="32"/>
      <c r="D3459" s="33"/>
    </row>
    <row r="3460" spans="2:4">
      <c r="B3460" s="14"/>
      <c r="C3460" s="32"/>
      <c r="D3460" s="33"/>
    </row>
    <row r="3461" spans="2:4">
      <c r="B3461" s="14"/>
      <c r="C3461" s="32"/>
      <c r="D3461" s="33"/>
    </row>
    <row r="3462" spans="2:4">
      <c r="B3462" s="14"/>
      <c r="C3462" s="32"/>
      <c r="D3462" s="33"/>
    </row>
    <row r="3463" spans="2:4">
      <c r="B3463" s="14"/>
      <c r="C3463" s="32"/>
      <c r="D3463" s="33"/>
    </row>
    <row r="3464" spans="2:4">
      <c r="B3464" s="14"/>
      <c r="C3464" s="32"/>
      <c r="D3464" s="33"/>
    </row>
    <row r="3465" spans="2:4">
      <c r="B3465" s="14"/>
      <c r="C3465" s="32"/>
      <c r="D3465" s="33"/>
    </row>
    <row r="3466" spans="2:4">
      <c r="B3466" s="14"/>
      <c r="C3466" s="32"/>
      <c r="D3466" s="33"/>
    </row>
    <row r="3467" spans="2:4">
      <c r="B3467" s="14"/>
      <c r="C3467" s="32"/>
      <c r="D3467" s="33"/>
    </row>
    <row r="3468" spans="2:4">
      <c r="B3468" s="14"/>
      <c r="C3468" s="32"/>
      <c r="D3468" s="33"/>
    </row>
    <row r="3469" spans="2:4">
      <c r="B3469" s="14"/>
      <c r="C3469" s="32"/>
      <c r="D3469" s="33"/>
    </row>
    <row r="3470" spans="2:4">
      <c r="B3470" s="14"/>
      <c r="C3470" s="32"/>
      <c r="D3470" s="33"/>
    </row>
    <row r="3471" spans="2:4">
      <c r="B3471" s="14"/>
      <c r="C3471" s="32"/>
      <c r="D3471" s="33"/>
    </row>
    <row r="3472" spans="2:4">
      <c r="B3472" s="14"/>
      <c r="C3472" s="32"/>
      <c r="D3472" s="33"/>
    </row>
    <row r="3473" spans="2:4">
      <c r="B3473" s="14"/>
      <c r="C3473" s="32"/>
      <c r="D3473" s="33"/>
    </row>
    <row r="3474" spans="2:4">
      <c r="B3474" s="14"/>
      <c r="C3474" s="32"/>
      <c r="D3474" s="33"/>
    </row>
    <row r="3475" spans="2:4">
      <c r="B3475" s="14"/>
      <c r="C3475" s="32"/>
      <c r="D3475" s="33"/>
    </row>
    <row r="3476" spans="2:4">
      <c r="B3476" s="14"/>
      <c r="C3476" s="32"/>
      <c r="D3476" s="33"/>
    </row>
    <row r="3477" spans="2:4">
      <c r="B3477" s="14"/>
      <c r="C3477" s="32"/>
      <c r="D3477" s="33"/>
    </row>
    <row r="3478" spans="2:4">
      <c r="B3478" s="14"/>
      <c r="C3478" s="32"/>
      <c r="D3478" s="33"/>
    </row>
    <row r="3479" spans="2:4">
      <c r="B3479" s="14"/>
      <c r="C3479" s="32"/>
      <c r="D3479" s="33"/>
    </row>
    <row r="3480" spans="2:4">
      <c r="B3480" s="14"/>
      <c r="C3480" s="32"/>
      <c r="D3480" s="33"/>
    </row>
    <row r="3481" spans="2:4">
      <c r="B3481" s="14"/>
      <c r="C3481" s="32"/>
      <c r="D3481" s="33"/>
    </row>
    <row r="3482" spans="2:4">
      <c r="B3482" s="14"/>
      <c r="C3482" s="32"/>
      <c r="D3482" s="33"/>
    </row>
    <row r="3483" spans="2:4">
      <c r="B3483" s="14"/>
      <c r="C3483" s="32"/>
      <c r="D3483" s="33"/>
    </row>
    <row r="3484" spans="2:4">
      <c r="B3484" s="14"/>
      <c r="C3484" s="32"/>
      <c r="D3484" s="33"/>
    </row>
    <row r="3485" spans="2:4">
      <c r="B3485" s="14"/>
      <c r="C3485" s="32"/>
      <c r="D3485" s="33"/>
    </row>
    <row r="3486" spans="2:4">
      <c r="B3486" s="14"/>
      <c r="C3486" s="32"/>
      <c r="D3486" s="33"/>
    </row>
    <row r="3487" spans="2:4">
      <c r="B3487" s="14"/>
      <c r="C3487" s="32"/>
      <c r="D3487" s="33"/>
    </row>
    <row r="3488" spans="2:4">
      <c r="B3488" s="14"/>
      <c r="C3488" s="32"/>
      <c r="D3488" s="33"/>
    </row>
    <row r="3489" spans="2:4">
      <c r="B3489" s="14"/>
      <c r="C3489" s="32"/>
      <c r="D3489" s="33"/>
    </row>
    <row r="3490" spans="2:4">
      <c r="B3490" s="14"/>
      <c r="C3490" s="32"/>
      <c r="D3490" s="33"/>
    </row>
    <row r="3491" spans="2:4">
      <c r="B3491" s="14"/>
      <c r="C3491" s="32"/>
      <c r="D3491" s="33"/>
    </row>
    <row r="3492" spans="2:4">
      <c r="B3492" s="14"/>
      <c r="C3492" s="32"/>
      <c r="D3492" s="33"/>
    </row>
    <row r="3493" spans="2:4">
      <c r="B3493" s="14"/>
      <c r="C3493" s="32"/>
      <c r="D3493" s="33"/>
    </row>
    <row r="3494" spans="2:4">
      <c r="B3494" s="14"/>
      <c r="C3494" s="32"/>
      <c r="D3494" s="33"/>
    </row>
    <row r="3495" spans="2:4">
      <c r="B3495" s="14"/>
      <c r="C3495" s="32"/>
      <c r="D3495" s="33"/>
    </row>
    <row r="3496" spans="2:4">
      <c r="B3496" s="14"/>
      <c r="C3496" s="32"/>
      <c r="D3496" s="33"/>
    </row>
    <row r="3497" spans="2:4">
      <c r="B3497" s="14"/>
      <c r="C3497" s="32"/>
      <c r="D3497" s="33"/>
    </row>
    <row r="3498" spans="2:4">
      <c r="B3498" s="14"/>
      <c r="C3498" s="32"/>
      <c r="D3498" s="33"/>
    </row>
    <row r="3499" spans="2:4">
      <c r="B3499" s="14"/>
      <c r="C3499" s="32"/>
      <c r="D3499" s="33"/>
    </row>
    <row r="3500" spans="2:4">
      <c r="B3500" s="14"/>
      <c r="C3500" s="32"/>
      <c r="D3500" s="33"/>
    </row>
    <row r="3501" spans="2:4">
      <c r="B3501" s="14"/>
      <c r="C3501" s="32"/>
      <c r="D3501" s="33"/>
    </row>
    <row r="3502" spans="2:4">
      <c r="B3502" s="14"/>
      <c r="C3502" s="32"/>
      <c r="D3502" s="33"/>
    </row>
    <row r="3503" spans="2:4">
      <c r="B3503" s="14"/>
      <c r="C3503" s="32"/>
      <c r="D3503" s="33"/>
    </row>
    <row r="3504" spans="2:4">
      <c r="B3504" s="14"/>
      <c r="C3504" s="32"/>
      <c r="D3504" s="33"/>
    </row>
    <row r="3505" spans="2:4">
      <c r="B3505" s="14"/>
      <c r="C3505" s="32"/>
      <c r="D3505" s="33"/>
    </row>
    <row r="3506" spans="2:4">
      <c r="B3506" s="14"/>
      <c r="C3506" s="32"/>
      <c r="D3506" s="33"/>
    </row>
    <row r="3507" spans="2:4">
      <c r="B3507" s="14"/>
      <c r="C3507" s="32"/>
      <c r="D3507" s="33"/>
    </row>
    <row r="3508" spans="2:4">
      <c r="B3508" s="14"/>
      <c r="C3508" s="32"/>
      <c r="D3508" s="33"/>
    </row>
    <row r="3509" spans="2:4">
      <c r="B3509" s="14"/>
      <c r="C3509" s="32"/>
      <c r="D3509" s="33"/>
    </row>
    <row r="3510" spans="2:4">
      <c r="B3510" s="14"/>
      <c r="C3510" s="32"/>
      <c r="D3510" s="33"/>
    </row>
    <row r="3511" spans="2:4">
      <c r="B3511" s="14"/>
      <c r="C3511" s="32"/>
      <c r="D3511" s="33"/>
    </row>
    <row r="3512" spans="2:4">
      <c r="B3512" s="14"/>
      <c r="C3512" s="32"/>
      <c r="D3512" s="33"/>
    </row>
    <row r="3513" spans="2:4">
      <c r="B3513" s="14"/>
      <c r="C3513" s="32"/>
      <c r="D3513" s="33"/>
    </row>
    <row r="3514" spans="2:4">
      <c r="B3514" s="14"/>
      <c r="C3514" s="32"/>
      <c r="D3514" s="33"/>
    </row>
    <row r="3515" spans="2:4">
      <c r="B3515" s="14"/>
      <c r="C3515" s="32"/>
      <c r="D3515" s="33"/>
    </row>
    <row r="3516" spans="2:4">
      <c r="B3516" s="14"/>
      <c r="C3516" s="32"/>
      <c r="D3516" s="33"/>
    </row>
    <row r="3517" spans="2:4">
      <c r="B3517" s="14"/>
      <c r="C3517" s="32"/>
      <c r="D3517" s="33"/>
    </row>
    <row r="3518" spans="2:4">
      <c r="B3518" s="14"/>
      <c r="C3518" s="32"/>
      <c r="D3518" s="33"/>
    </row>
    <row r="3519" spans="2:4">
      <c r="B3519" s="14"/>
      <c r="C3519" s="32"/>
      <c r="D3519" s="33"/>
    </row>
    <row r="3520" spans="2:4">
      <c r="B3520" s="14"/>
      <c r="C3520" s="32"/>
      <c r="D3520" s="33"/>
    </row>
    <row r="3521" spans="2:4">
      <c r="B3521" s="14"/>
      <c r="C3521" s="32"/>
      <c r="D3521" s="33"/>
    </row>
    <row r="3522" spans="2:4">
      <c r="B3522" s="14"/>
      <c r="C3522" s="32"/>
      <c r="D3522" s="33"/>
    </row>
    <row r="3523" spans="2:4">
      <c r="B3523" s="14"/>
      <c r="C3523" s="32"/>
      <c r="D3523" s="33"/>
    </row>
    <row r="3524" spans="2:4">
      <c r="B3524" s="14"/>
      <c r="C3524" s="32"/>
      <c r="D3524" s="33"/>
    </row>
    <row r="3525" spans="2:4">
      <c r="B3525" s="14"/>
      <c r="C3525" s="32"/>
      <c r="D3525" s="33"/>
    </row>
    <row r="3526" spans="2:4">
      <c r="B3526" s="14"/>
      <c r="C3526" s="32"/>
      <c r="D3526" s="33"/>
    </row>
    <row r="3527" spans="2:4">
      <c r="B3527" s="14"/>
      <c r="C3527" s="32"/>
      <c r="D3527" s="33"/>
    </row>
    <row r="3528" spans="2:4">
      <c r="B3528" s="14"/>
      <c r="C3528" s="32"/>
      <c r="D3528" s="33"/>
    </row>
    <row r="3529" spans="2:4">
      <c r="B3529" s="14"/>
      <c r="C3529" s="32"/>
      <c r="D3529" s="33"/>
    </row>
    <row r="3530" spans="2:4">
      <c r="B3530" s="14"/>
      <c r="C3530" s="32"/>
      <c r="D3530" s="33"/>
    </row>
    <row r="3531" spans="2:4">
      <c r="B3531" s="14"/>
      <c r="C3531" s="32"/>
      <c r="D3531" s="33"/>
    </row>
    <row r="3532" spans="2:4">
      <c r="B3532" s="14"/>
      <c r="C3532" s="32"/>
      <c r="D3532" s="33"/>
    </row>
    <row r="3533" spans="2:4">
      <c r="B3533" s="14"/>
      <c r="C3533" s="32"/>
      <c r="D3533" s="33"/>
    </row>
    <row r="3534" spans="2:4">
      <c r="B3534" s="14"/>
      <c r="C3534" s="32"/>
      <c r="D3534" s="33"/>
    </row>
    <row r="3535" spans="2:4">
      <c r="B3535" s="14"/>
      <c r="C3535" s="32"/>
      <c r="D3535" s="33"/>
    </row>
    <row r="3536" spans="2:4">
      <c r="B3536" s="14"/>
      <c r="C3536" s="32"/>
      <c r="D3536" s="33"/>
    </row>
    <row r="3537" spans="2:4">
      <c r="B3537" s="14"/>
      <c r="C3537" s="32"/>
      <c r="D3537" s="33"/>
    </row>
    <row r="3538" spans="2:4">
      <c r="B3538" s="14"/>
      <c r="C3538" s="32"/>
      <c r="D3538" s="33"/>
    </row>
    <row r="3539" spans="2:4">
      <c r="B3539" s="14"/>
      <c r="C3539" s="32"/>
      <c r="D3539" s="33"/>
    </row>
    <row r="3540" spans="2:4">
      <c r="B3540" s="14"/>
      <c r="C3540" s="32"/>
      <c r="D3540" s="33"/>
    </row>
    <row r="3541" spans="2:4">
      <c r="B3541" s="14"/>
      <c r="C3541" s="32"/>
      <c r="D3541" s="33"/>
    </row>
    <row r="3542" spans="2:4">
      <c r="B3542" s="14"/>
      <c r="C3542" s="32"/>
      <c r="D3542" s="33"/>
    </row>
    <row r="3543" spans="2:4">
      <c r="B3543" s="14"/>
      <c r="C3543" s="32"/>
      <c r="D3543" s="33"/>
    </row>
    <row r="3544" spans="2:4">
      <c r="B3544" s="14"/>
      <c r="C3544" s="32"/>
      <c r="D3544" s="33"/>
    </row>
    <row r="3545" spans="2:4">
      <c r="B3545" s="14"/>
      <c r="C3545" s="32"/>
      <c r="D3545" s="33"/>
    </row>
    <row r="3546" spans="2:4">
      <c r="B3546" s="14"/>
      <c r="C3546" s="32"/>
      <c r="D3546" s="33"/>
    </row>
    <row r="3547" spans="2:4">
      <c r="B3547" s="14"/>
      <c r="C3547" s="32"/>
      <c r="D3547" s="33"/>
    </row>
    <row r="3548" spans="2:4">
      <c r="B3548" s="14"/>
      <c r="C3548" s="32"/>
      <c r="D3548" s="33"/>
    </row>
    <row r="3549" spans="2:4">
      <c r="B3549" s="14"/>
      <c r="C3549" s="32"/>
      <c r="D3549" s="33"/>
    </row>
    <row r="3550" spans="2:4">
      <c r="B3550" s="14"/>
      <c r="C3550" s="32"/>
      <c r="D3550" s="33"/>
    </row>
    <row r="3551" spans="2:4">
      <c r="B3551" s="14"/>
      <c r="C3551" s="32"/>
      <c r="D3551" s="33"/>
    </row>
    <row r="3552" spans="2:4">
      <c r="B3552" s="14"/>
      <c r="C3552" s="32"/>
      <c r="D3552" s="33"/>
    </row>
    <row r="3553" spans="2:4">
      <c r="B3553" s="14"/>
      <c r="C3553" s="32"/>
      <c r="D3553" s="33"/>
    </row>
    <row r="3554" spans="2:4">
      <c r="B3554" s="14"/>
      <c r="C3554" s="32"/>
      <c r="D3554" s="33"/>
    </row>
    <row r="3555" spans="2:4">
      <c r="B3555" s="14"/>
      <c r="C3555" s="32"/>
      <c r="D3555" s="33"/>
    </row>
    <row r="3556" spans="2:4">
      <c r="B3556" s="14"/>
      <c r="C3556" s="32"/>
      <c r="D3556" s="33"/>
    </row>
    <row r="3557" spans="2:4">
      <c r="B3557" s="14"/>
      <c r="C3557" s="32"/>
      <c r="D3557" s="33"/>
    </row>
    <row r="3558" spans="2:4">
      <c r="B3558" s="14"/>
      <c r="C3558" s="32"/>
      <c r="D3558" s="33"/>
    </row>
    <row r="3559" spans="2:4">
      <c r="B3559" s="14"/>
      <c r="C3559" s="32"/>
      <c r="D3559" s="33"/>
    </row>
    <row r="3560" spans="2:4">
      <c r="B3560" s="14"/>
      <c r="C3560" s="32"/>
      <c r="D3560" s="33"/>
    </row>
    <row r="3561" spans="2:4">
      <c r="B3561" s="14"/>
      <c r="C3561" s="32"/>
      <c r="D3561" s="33"/>
    </row>
    <row r="3562" spans="2:4">
      <c r="B3562" s="14"/>
      <c r="C3562" s="32"/>
      <c r="D3562" s="33"/>
    </row>
    <row r="3563" spans="2:4">
      <c r="B3563" s="14"/>
      <c r="C3563" s="32"/>
      <c r="D3563" s="33"/>
    </row>
    <row r="3564" spans="2:4">
      <c r="B3564" s="14"/>
      <c r="C3564" s="32"/>
      <c r="D3564" s="33"/>
    </row>
    <row r="3565" spans="2:4">
      <c r="B3565" s="14"/>
      <c r="C3565" s="32"/>
      <c r="D3565" s="33"/>
    </row>
    <row r="3566" spans="2:4">
      <c r="B3566" s="14"/>
      <c r="C3566" s="32"/>
      <c r="D3566" s="33"/>
    </row>
    <row r="3567" spans="2:4">
      <c r="B3567" s="14"/>
      <c r="C3567" s="32"/>
      <c r="D3567" s="33"/>
    </row>
    <row r="3568" spans="2:4">
      <c r="B3568" s="14"/>
      <c r="C3568" s="32"/>
      <c r="D3568" s="33"/>
    </row>
    <row r="3569" spans="2:4">
      <c r="B3569" s="14"/>
      <c r="C3569" s="32"/>
      <c r="D3569" s="33"/>
    </row>
    <row r="3570" spans="2:4">
      <c r="B3570" s="14"/>
      <c r="C3570" s="32"/>
      <c r="D3570" s="33"/>
    </row>
    <row r="3571" spans="2:4">
      <c r="B3571" s="14"/>
      <c r="C3571" s="32"/>
      <c r="D3571" s="33"/>
    </row>
    <row r="3572" spans="2:4">
      <c r="B3572" s="14"/>
      <c r="C3572" s="32"/>
      <c r="D3572" s="33"/>
    </row>
    <row r="3573" spans="2:4">
      <c r="B3573" s="14"/>
      <c r="C3573" s="32"/>
      <c r="D3573" s="33"/>
    </row>
    <row r="3574" spans="2:4">
      <c r="B3574" s="14"/>
      <c r="C3574" s="32"/>
      <c r="D3574" s="33"/>
    </row>
    <row r="3575" spans="2:4">
      <c r="B3575" s="14"/>
      <c r="C3575" s="32"/>
      <c r="D3575" s="33"/>
    </row>
    <row r="3576" spans="2:4">
      <c r="B3576" s="14"/>
      <c r="C3576" s="32"/>
      <c r="D3576" s="33"/>
    </row>
    <row r="3577" spans="2:4">
      <c r="B3577" s="14"/>
      <c r="C3577" s="32"/>
      <c r="D3577" s="33"/>
    </row>
    <row r="3578" spans="2:4">
      <c r="B3578" s="14"/>
      <c r="C3578" s="32"/>
      <c r="D3578" s="33"/>
    </row>
    <row r="3579" spans="2:4">
      <c r="B3579" s="14"/>
      <c r="C3579" s="32"/>
      <c r="D3579" s="33"/>
    </row>
    <row r="3580" spans="2:4">
      <c r="B3580" s="14"/>
      <c r="C3580" s="32"/>
      <c r="D3580" s="33"/>
    </row>
    <row r="3581" spans="2:4">
      <c r="B3581" s="14"/>
      <c r="C3581" s="32"/>
      <c r="D3581" s="33"/>
    </row>
    <row r="3582" spans="2:4">
      <c r="B3582" s="14"/>
      <c r="C3582" s="32"/>
      <c r="D3582" s="33"/>
    </row>
    <row r="3583" spans="2:4">
      <c r="B3583" s="14"/>
      <c r="C3583" s="32"/>
      <c r="D3583" s="33"/>
    </row>
    <row r="3584" spans="2:4">
      <c r="B3584" s="14"/>
      <c r="C3584" s="32"/>
      <c r="D3584" s="33"/>
    </row>
    <row r="3585" spans="2:4">
      <c r="B3585" s="14"/>
      <c r="C3585" s="32"/>
      <c r="D3585" s="33"/>
    </row>
    <row r="3586" spans="2:4">
      <c r="B3586" s="14"/>
      <c r="C3586" s="32"/>
      <c r="D3586" s="33"/>
    </row>
    <row r="3587" spans="2:4">
      <c r="B3587" s="14"/>
      <c r="C3587" s="32"/>
      <c r="D3587" s="33"/>
    </row>
    <row r="3588" spans="2:4">
      <c r="B3588" s="14"/>
      <c r="C3588" s="32"/>
      <c r="D3588" s="33"/>
    </row>
    <row r="3589" spans="2:4">
      <c r="B3589" s="14"/>
      <c r="C3589" s="32"/>
      <c r="D3589" s="33"/>
    </row>
    <row r="3590" spans="2:4">
      <c r="B3590" s="14"/>
      <c r="C3590" s="32"/>
      <c r="D3590" s="33"/>
    </row>
    <row r="3591" spans="2:4">
      <c r="B3591" s="14"/>
      <c r="C3591" s="32"/>
      <c r="D3591" s="33"/>
    </row>
    <row r="3592" spans="2:4">
      <c r="B3592" s="14"/>
      <c r="C3592" s="32"/>
      <c r="D3592" s="33"/>
    </row>
    <row r="3593" spans="2:4">
      <c r="B3593" s="14"/>
      <c r="C3593" s="32"/>
      <c r="D3593" s="33"/>
    </row>
    <row r="3594" spans="2:4">
      <c r="B3594" s="14"/>
      <c r="C3594" s="32"/>
      <c r="D3594" s="33"/>
    </row>
    <row r="3595" spans="2:4">
      <c r="B3595" s="14"/>
      <c r="C3595" s="32"/>
      <c r="D3595" s="33"/>
    </row>
    <row r="3596" spans="2:4">
      <c r="B3596" s="14"/>
      <c r="C3596" s="32"/>
      <c r="D3596" s="33"/>
    </row>
    <row r="3597" spans="2:4">
      <c r="B3597" s="14"/>
      <c r="C3597" s="32"/>
      <c r="D3597" s="33"/>
    </row>
    <row r="3598" spans="2:4">
      <c r="B3598" s="14"/>
      <c r="C3598" s="32"/>
      <c r="D3598" s="33"/>
    </row>
    <row r="3599" spans="2:4">
      <c r="B3599" s="14"/>
      <c r="C3599" s="32"/>
      <c r="D3599" s="33"/>
    </row>
    <row r="3600" spans="2:4">
      <c r="B3600" s="14"/>
      <c r="C3600" s="32"/>
      <c r="D3600" s="33"/>
    </row>
    <row r="3601" spans="2:4">
      <c r="B3601" s="14"/>
      <c r="C3601" s="32"/>
      <c r="D3601" s="33"/>
    </row>
    <row r="3602" spans="2:4">
      <c r="B3602" s="14"/>
      <c r="C3602" s="32"/>
      <c r="D3602" s="33"/>
    </row>
    <row r="3603" spans="2:4">
      <c r="B3603" s="14"/>
      <c r="C3603" s="32"/>
      <c r="D3603" s="33"/>
    </row>
    <row r="3604" spans="2:4">
      <c r="B3604" s="14"/>
      <c r="C3604" s="32"/>
      <c r="D3604" s="33"/>
    </row>
    <row r="3605" spans="2:4">
      <c r="B3605" s="14"/>
      <c r="C3605" s="32"/>
      <c r="D3605" s="33"/>
    </row>
    <row r="3606" spans="2:4">
      <c r="B3606" s="14"/>
      <c r="C3606" s="32"/>
      <c r="D3606" s="33"/>
    </row>
    <row r="3607" spans="2:4">
      <c r="B3607" s="14"/>
      <c r="C3607" s="32"/>
      <c r="D3607" s="33"/>
    </row>
    <row r="3608" spans="2:4">
      <c r="B3608" s="14"/>
      <c r="C3608" s="32"/>
      <c r="D3608" s="33"/>
    </row>
    <row r="3609" spans="2:4">
      <c r="B3609" s="14"/>
      <c r="C3609" s="32"/>
      <c r="D3609" s="33"/>
    </row>
    <row r="3610" spans="2:4">
      <c r="B3610" s="14"/>
      <c r="C3610" s="32"/>
      <c r="D3610" s="33"/>
    </row>
    <row r="3611" spans="2:4">
      <c r="B3611" s="14"/>
      <c r="C3611" s="32"/>
      <c r="D3611" s="33"/>
    </row>
    <row r="3612" spans="2:4">
      <c r="B3612" s="14"/>
      <c r="C3612" s="32"/>
      <c r="D3612" s="33"/>
    </row>
    <row r="3613" spans="2:4">
      <c r="B3613" s="14"/>
      <c r="C3613" s="32"/>
      <c r="D3613" s="33"/>
    </row>
    <row r="3614" spans="2:4">
      <c r="B3614" s="14"/>
      <c r="C3614" s="32"/>
      <c r="D3614" s="33"/>
    </row>
    <row r="3615" spans="2:4">
      <c r="B3615" s="14"/>
      <c r="C3615" s="32"/>
      <c r="D3615" s="33"/>
    </row>
    <row r="3616" spans="2:4">
      <c r="B3616" s="14"/>
      <c r="C3616" s="32"/>
      <c r="D3616" s="33"/>
    </row>
    <row r="3617" spans="2:4">
      <c r="B3617" s="14"/>
      <c r="C3617" s="32"/>
      <c r="D3617" s="33"/>
    </row>
    <row r="3618" spans="2:4">
      <c r="B3618" s="14"/>
      <c r="C3618" s="32"/>
      <c r="D3618" s="33"/>
    </row>
    <row r="3619" spans="2:4">
      <c r="B3619" s="14"/>
      <c r="C3619" s="32"/>
      <c r="D3619" s="33"/>
    </row>
    <row r="3620" spans="2:4">
      <c r="B3620" s="14"/>
      <c r="C3620" s="32"/>
      <c r="D3620" s="33"/>
    </row>
    <row r="3621" spans="2:4">
      <c r="B3621" s="14"/>
      <c r="C3621" s="32"/>
      <c r="D3621" s="33"/>
    </row>
    <row r="3622" spans="2:4">
      <c r="B3622" s="14"/>
      <c r="C3622" s="32"/>
      <c r="D3622" s="33"/>
    </row>
    <row r="3623" spans="2:4">
      <c r="B3623" s="14"/>
      <c r="C3623" s="32"/>
      <c r="D3623" s="33"/>
    </row>
    <row r="3624" spans="2:4">
      <c r="B3624" s="14"/>
      <c r="C3624" s="32"/>
      <c r="D3624" s="33"/>
    </row>
    <row r="3625" spans="2:4">
      <c r="B3625" s="14"/>
      <c r="C3625" s="32"/>
      <c r="D3625" s="33"/>
    </row>
    <row r="3626" spans="2:4">
      <c r="B3626" s="14"/>
      <c r="C3626" s="32"/>
      <c r="D3626" s="33"/>
    </row>
    <row r="3627" spans="2:4">
      <c r="B3627" s="14"/>
      <c r="C3627" s="32"/>
      <c r="D3627" s="33"/>
    </row>
    <row r="3628" spans="2:4">
      <c r="B3628" s="14"/>
      <c r="C3628" s="32"/>
      <c r="D3628" s="33"/>
    </row>
    <row r="3629" spans="2:4">
      <c r="B3629" s="14"/>
      <c r="C3629" s="32"/>
      <c r="D3629" s="33"/>
    </row>
    <row r="3630" spans="2:4">
      <c r="B3630" s="14"/>
      <c r="C3630" s="32"/>
      <c r="D3630" s="33"/>
    </row>
    <row r="3631" spans="2:4">
      <c r="B3631" s="14"/>
      <c r="C3631" s="32"/>
      <c r="D3631" s="33"/>
    </row>
    <row r="3632" spans="2:4">
      <c r="B3632" s="14"/>
      <c r="C3632" s="32"/>
      <c r="D3632" s="33"/>
    </row>
    <row r="3633" spans="2:4">
      <c r="B3633" s="14"/>
      <c r="C3633" s="32"/>
      <c r="D3633" s="33"/>
    </row>
    <row r="3634" spans="2:4">
      <c r="B3634" s="14"/>
      <c r="C3634" s="32"/>
      <c r="D3634" s="33"/>
    </row>
    <row r="3635" spans="2:4">
      <c r="B3635" s="14"/>
      <c r="C3635" s="32"/>
      <c r="D3635" s="33"/>
    </row>
    <row r="3636" spans="2:4">
      <c r="B3636" s="14"/>
      <c r="C3636" s="32"/>
      <c r="D3636" s="33"/>
    </row>
    <row r="3637" spans="2:4">
      <c r="B3637" s="14"/>
      <c r="C3637" s="32"/>
      <c r="D3637" s="33"/>
    </row>
    <row r="3638" spans="2:4">
      <c r="B3638" s="14"/>
      <c r="C3638" s="32"/>
      <c r="D3638" s="33"/>
    </row>
    <row r="3639" spans="2:4">
      <c r="B3639" s="14"/>
      <c r="C3639" s="32"/>
      <c r="D3639" s="33"/>
    </row>
    <row r="3640" spans="2:4">
      <c r="B3640" s="14"/>
      <c r="C3640" s="32"/>
      <c r="D3640" s="33"/>
    </row>
    <row r="3641" spans="2:4">
      <c r="B3641" s="14"/>
      <c r="C3641" s="32"/>
      <c r="D3641" s="33"/>
    </row>
    <row r="3642" spans="2:4">
      <c r="B3642" s="14"/>
      <c r="C3642" s="32"/>
      <c r="D3642" s="33"/>
    </row>
    <row r="3643" spans="2:4">
      <c r="B3643" s="14"/>
      <c r="C3643" s="32"/>
      <c r="D3643" s="33"/>
    </row>
    <row r="3644" spans="2:4">
      <c r="B3644" s="14"/>
      <c r="C3644" s="32"/>
      <c r="D3644" s="33"/>
    </row>
    <row r="3645" spans="2:4">
      <c r="B3645" s="14"/>
      <c r="C3645" s="32"/>
      <c r="D3645" s="33"/>
    </row>
    <row r="3646" spans="2:4">
      <c r="B3646" s="14"/>
      <c r="C3646" s="32"/>
      <c r="D3646" s="33"/>
    </row>
    <row r="3647" spans="2:4">
      <c r="B3647" s="14"/>
      <c r="C3647" s="32"/>
      <c r="D3647" s="33"/>
    </row>
    <row r="3648" spans="2:4">
      <c r="B3648" s="14"/>
      <c r="C3648" s="32"/>
      <c r="D3648" s="33"/>
    </row>
    <row r="3649" spans="2:4">
      <c r="B3649" s="14"/>
      <c r="C3649" s="32"/>
      <c r="D3649" s="33"/>
    </row>
    <row r="3650" spans="2:4">
      <c r="B3650" s="14"/>
      <c r="C3650" s="32"/>
      <c r="D3650" s="33"/>
    </row>
    <row r="3651" spans="2:4">
      <c r="B3651" s="14"/>
      <c r="C3651" s="32"/>
      <c r="D3651" s="33"/>
    </row>
    <row r="3652" spans="2:4">
      <c r="B3652" s="14"/>
      <c r="C3652" s="32"/>
      <c r="D3652" s="33"/>
    </row>
    <row r="3653" spans="2:4">
      <c r="B3653" s="14"/>
      <c r="C3653" s="32"/>
      <c r="D3653" s="33"/>
    </row>
    <row r="3654" spans="2:4">
      <c r="B3654" s="14"/>
      <c r="C3654" s="32"/>
      <c r="D3654" s="33"/>
    </row>
    <row r="3655" spans="2:4">
      <c r="B3655" s="14"/>
      <c r="C3655" s="32"/>
      <c r="D3655" s="33"/>
    </row>
    <row r="3656" spans="2:4">
      <c r="B3656" s="14"/>
      <c r="C3656" s="32"/>
      <c r="D3656" s="33"/>
    </row>
    <row r="3657" spans="2:4">
      <c r="B3657" s="14"/>
      <c r="C3657" s="32"/>
      <c r="D3657" s="33"/>
    </row>
    <row r="3658" spans="2:4">
      <c r="B3658" s="14"/>
      <c r="C3658" s="32"/>
      <c r="D3658" s="33"/>
    </row>
    <row r="3659" spans="2:4">
      <c r="B3659" s="14"/>
      <c r="C3659" s="32"/>
      <c r="D3659" s="33"/>
    </row>
    <row r="3660" spans="2:4">
      <c r="B3660" s="14"/>
      <c r="C3660" s="32"/>
      <c r="D3660" s="33"/>
    </row>
    <row r="3661" spans="2:4">
      <c r="B3661" s="14"/>
      <c r="C3661" s="32"/>
      <c r="D3661" s="33"/>
    </row>
    <row r="3662" spans="2:4">
      <c r="B3662" s="14"/>
      <c r="C3662" s="32"/>
      <c r="D3662" s="33"/>
    </row>
    <row r="3663" spans="2:4">
      <c r="B3663" s="14"/>
      <c r="C3663" s="32"/>
      <c r="D3663" s="33"/>
    </row>
    <row r="3664" spans="2:4">
      <c r="B3664" s="14"/>
      <c r="C3664" s="32"/>
      <c r="D3664" s="33"/>
    </row>
    <row r="3665" spans="2:4">
      <c r="B3665" s="14"/>
      <c r="C3665" s="32"/>
      <c r="D3665" s="33"/>
    </row>
    <row r="3666" spans="2:4">
      <c r="B3666" s="14"/>
      <c r="C3666" s="32"/>
      <c r="D3666" s="33"/>
    </row>
    <row r="3667" spans="2:4">
      <c r="B3667" s="14"/>
      <c r="C3667" s="32"/>
      <c r="D3667" s="33"/>
    </row>
    <row r="3668" spans="2:4">
      <c r="B3668" s="14"/>
      <c r="C3668" s="32"/>
      <c r="D3668" s="33"/>
    </row>
    <row r="3669" spans="2:4">
      <c r="B3669" s="14"/>
      <c r="C3669" s="32"/>
      <c r="D3669" s="33"/>
    </row>
    <row r="3670" spans="2:4">
      <c r="B3670" s="14"/>
      <c r="C3670" s="32"/>
      <c r="D3670" s="33"/>
    </row>
    <row r="3671" spans="2:4">
      <c r="B3671" s="14"/>
      <c r="C3671" s="32"/>
      <c r="D3671" s="33"/>
    </row>
    <row r="3672" spans="2:4">
      <c r="B3672" s="14"/>
      <c r="C3672" s="32"/>
      <c r="D3672" s="33"/>
    </row>
    <row r="3673" spans="2:4">
      <c r="B3673" s="14"/>
      <c r="C3673" s="32"/>
      <c r="D3673" s="33"/>
    </row>
    <row r="3674" spans="2:4">
      <c r="B3674" s="14"/>
      <c r="C3674" s="32"/>
      <c r="D3674" s="33"/>
    </row>
    <row r="3675" spans="2:4">
      <c r="B3675" s="14"/>
      <c r="C3675" s="32"/>
      <c r="D3675" s="33"/>
    </row>
    <row r="3676" spans="2:4">
      <c r="B3676" s="14"/>
      <c r="C3676" s="32"/>
      <c r="D3676" s="33"/>
    </row>
    <row r="3677" spans="2:4">
      <c r="B3677" s="14"/>
      <c r="C3677" s="32"/>
      <c r="D3677" s="33"/>
    </row>
    <row r="3678" spans="2:4">
      <c r="B3678" s="14"/>
      <c r="C3678" s="32"/>
      <c r="D3678" s="33"/>
    </row>
    <row r="3679" spans="2:4">
      <c r="B3679" s="14"/>
      <c r="C3679" s="32"/>
      <c r="D3679" s="33"/>
    </row>
    <row r="3680" spans="2:4">
      <c r="B3680" s="14"/>
      <c r="C3680" s="32"/>
      <c r="D3680" s="33"/>
    </row>
    <row r="3681" spans="2:4">
      <c r="B3681" s="14"/>
      <c r="C3681" s="32"/>
      <c r="D3681" s="33"/>
    </row>
    <row r="3682" spans="2:4">
      <c r="B3682" s="14"/>
      <c r="C3682" s="32"/>
      <c r="D3682" s="33"/>
    </row>
    <row r="3683" spans="2:4">
      <c r="B3683" s="14"/>
      <c r="C3683" s="32"/>
      <c r="D3683" s="33"/>
    </row>
    <row r="3684" spans="2:4">
      <c r="B3684" s="14"/>
      <c r="C3684" s="32"/>
      <c r="D3684" s="33"/>
    </row>
    <row r="3685" spans="2:4">
      <c r="B3685" s="14"/>
      <c r="C3685" s="32"/>
      <c r="D3685" s="33"/>
    </row>
    <row r="3686" spans="2:4">
      <c r="B3686" s="14"/>
      <c r="C3686" s="32"/>
      <c r="D3686" s="33"/>
    </row>
    <row r="3687" spans="2:4">
      <c r="B3687" s="14"/>
      <c r="C3687" s="32"/>
      <c r="D3687" s="33"/>
    </row>
    <row r="3688" spans="2:4">
      <c r="B3688" s="14"/>
      <c r="C3688" s="32"/>
      <c r="D3688" s="33"/>
    </row>
    <row r="3689" spans="2:4">
      <c r="B3689" s="14"/>
      <c r="C3689" s="32"/>
      <c r="D3689" s="33"/>
    </row>
    <row r="3690" spans="2:4">
      <c r="B3690" s="14"/>
      <c r="C3690" s="32"/>
      <c r="D3690" s="33"/>
    </row>
    <row r="3691" spans="2:4">
      <c r="B3691" s="14"/>
      <c r="C3691" s="32"/>
      <c r="D3691" s="33"/>
    </row>
    <row r="3692" spans="2:4">
      <c r="B3692" s="14"/>
      <c r="C3692" s="32"/>
      <c r="D3692" s="33"/>
    </row>
    <row r="3693" spans="2:4">
      <c r="B3693" s="14"/>
      <c r="C3693" s="32"/>
      <c r="D3693" s="33"/>
    </row>
    <row r="3694" spans="2:4">
      <c r="B3694" s="14"/>
      <c r="C3694" s="32"/>
      <c r="D3694" s="33"/>
    </row>
    <row r="3695" spans="2:4">
      <c r="B3695" s="14"/>
      <c r="C3695" s="32"/>
      <c r="D3695" s="33"/>
    </row>
    <row r="3696" spans="2:4">
      <c r="B3696" s="14"/>
      <c r="C3696" s="32"/>
      <c r="D3696" s="33"/>
    </row>
    <row r="3697" spans="2:4">
      <c r="B3697" s="14"/>
      <c r="C3697" s="32"/>
      <c r="D3697" s="33"/>
    </row>
    <row r="3698" spans="2:4">
      <c r="B3698" s="14"/>
      <c r="C3698" s="32"/>
      <c r="D3698" s="33"/>
    </row>
    <row r="3699" spans="2:4">
      <c r="B3699" s="14"/>
      <c r="C3699" s="32"/>
      <c r="D3699" s="33"/>
    </row>
    <row r="3700" spans="2:4">
      <c r="B3700" s="14"/>
      <c r="C3700" s="32"/>
      <c r="D3700" s="33"/>
    </row>
    <row r="3701" spans="2:4">
      <c r="B3701" s="14"/>
      <c r="C3701" s="32"/>
      <c r="D3701" s="33"/>
    </row>
    <row r="3702" spans="2:4">
      <c r="B3702" s="14"/>
      <c r="C3702" s="32"/>
      <c r="D3702" s="33"/>
    </row>
    <row r="3703" spans="2:4">
      <c r="B3703" s="14"/>
      <c r="C3703" s="32"/>
      <c r="D3703" s="33"/>
    </row>
    <row r="3704" spans="2:4">
      <c r="B3704" s="14"/>
      <c r="C3704" s="32"/>
      <c r="D3704" s="33"/>
    </row>
    <row r="3705" spans="2:4">
      <c r="B3705" s="14"/>
      <c r="C3705" s="32"/>
      <c r="D3705" s="33"/>
    </row>
    <row r="3706" spans="2:4">
      <c r="B3706" s="14"/>
      <c r="C3706" s="32"/>
      <c r="D3706" s="33"/>
    </row>
    <row r="3707" spans="2:4">
      <c r="B3707" s="14"/>
      <c r="C3707" s="32"/>
      <c r="D3707" s="33"/>
    </row>
    <row r="3708" spans="2:4">
      <c r="B3708" s="14"/>
      <c r="C3708" s="32"/>
      <c r="D3708" s="33"/>
    </row>
    <row r="3709" spans="2:4">
      <c r="B3709" s="14"/>
      <c r="C3709" s="32"/>
      <c r="D3709" s="33"/>
    </row>
    <row r="3710" spans="2:4">
      <c r="B3710" s="14"/>
      <c r="C3710" s="32"/>
      <c r="D3710" s="33"/>
    </row>
    <row r="3711" spans="2:4">
      <c r="B3711" s="14"/>
      <c r="C3711" s="32"/>
      <c r="D3711" s="33"/>
    </row>
    <row r="3712" spans="2:4">
      <c r="B3712" s="14"/>
      <c r="C3712" s="32"/>
      <c r="D3712" s="33"/>
    </row>
    <row r="3713" spans="2:4">
      <c r="B3713" s="14"/>
      <c r="C3713" s="32"/>
      <c r="D3713" s="33"/>
    </row>
    <row r="3714" spans="2:4">
      <c r="B3714" s="14"/>
      <c r="C3714" s="32"/>
      <c r="D3714" s="33"/>
    </row>
    <row r="3715" spans="2:4">
      <c r="B3715" s="14"/>
      <c r="C3715" s="32"/>
      <c r="D3715" s="33"/>
    </row>
    <row r="3716" spans="2:4">
      <c r="B3716" s="14"/>
      <c r="C3716" s="32"/>
      <c r="D3716" s="33"/>
    </row>
    <row r="3717" spans="2:4">
      <c r="B3717" s="14"/>
      <c r="C3717" s="32"/>
      <c r="D3717" s="33"/>
    </row>
    <row r="3718" spans="2:4">
      <c r="B3718" s="14"/>
      <c r="C3718" s="32"/>
      <c r="D3718" s="33"/>
    </row>
    <row r="3719" spans="2:4">
      <c r="B3719" s="14"/>
      <c r="C3719" s="32"/>
      <c r="D3719" s="33"/>
    </row>
    <row r="3720" spans="2:4">
      <c r="B3720" s="14"/>
      <c r="C3720" s="32"/>
      <c r="D3720" s="33"/>
    </row>
    <row r="3721" spans="2:4">
      <c r="B3721" s="14"/>
      <c r="C3721" s="32"/>
      <c r="D3721" s="33"/>
    </row>
    <row r="3722" spans="2:4">
      <c r="B3722" s="14"/>
      <c r="C3722" s="32"/>
      <c r="D3722" s="33"/>
    </row>
    <row r="3723" spans="2:4">
      <c r="B3723" s="14"/>
      <c r="C3723" s="32"/>
      <c r="D3723" s="33"/>
    </row>
    <row r="3724" spans="2:4">
      <c r="B3724" s="14"/>
      <c r="C3724" s="32"/>
      <c r="D3724" s="33"/>
    </row>
    <row r="3725" spans="2:4">
      <c r="B3725" s="14"/>
      <c r="C3725" s="32"/>
      <c r="D3725" s="33"/>
    </row>
    <row r="3726" spans="2:4">
      <c r="B3726" s="14"/>
      <c r="C3726" s="32"/>
      <c r="D3726" s="33"/>
    </row>
    <row r="3727" spans="2:4">
      <c r="B3727" s="14"/>
      <c r="C3727" s="32"/>
      <c r="D3727" s="33"/>
    </row>
    <row r="3728" spans="2:4">
      <c r="B3728" s="14"/>
      <c r="C3728" s="32"/>
      <c r="D3728" s="33"/>
    </row>
    <row r="3729" spans="2:4">
      <c r="B3729" s="14"/>
      <c r="C3729" s="32"/>
      <c r="D3729" s="33"/>
    </row>
    <row r="3730" spans="2:4">
      <c r="B3730" s="14"/>
      <c r="C3730" s="32"/>
      <c r="D3730" s="33"/>
    </row>
    <row r="3731" spans="2:4">
      <c r="B3731" s="14"/>
      <c r="C3731" s="32"/>
      <c r="D3731" s="33"/>
    </row>
    <row r="3732" spans="2:4">
      <c r="B3732" s="14"/>
      <c r="C3732" s="32"/>
      <c r="D3732" s="33"/>
    </row>
    <row r="3733" spans="2:4">
      <c r="B3733" s="14"/>
      <c r="C3733" s="32"/>
      <c r="D3733" s="33"/>
    </row>
    <row r="3734" spans="2:4">
      <c r="B3734" s="14"/>
      <c r="C3734" s="32"/>
      <c r="D3734" s="33"/>
    </row>
    <row r="3735" spans="2:4">
      <c r="B3735" s="14"/>
      <c r="C3735" s="32"/>
      <c r="D3735" s="33"/>
    </row>
    <row r="3736" spans="2:4">
      <c r="B3736" s="14"/>
      <c r="C3736" s="32"/>
      <c r="D3736" s="33"/>
    </row>
    <row r="3737" spans="2:4">
      <c r="B3737" s="14"/>
      <c r="C3737" s="32"/>
      <c r="D3737" s="33"/>
    </row>
    <row r="3738" spans="2:4">
      <c r="B3738" s="14"/>
      <c r="C3738" s="32"/>
      <c r="D3738" s="33"/>
    </row>
    <row r="3739" spans="2:4">
      <c r="B3739" s="14"/>
      <c r="C3739" s="32"/>
      <c r="D3739" s="33"/>
    </row>
    <row r="3740" spans="2:4">
      <c r="B3740" s="14"/>
      <c r="C3740" s="32"/>
      <c r="D3740" s="33"/>
    </row>
    <row r="3741" spans="2:4">
      <c r="B3741" s="14"/>
      <c r="C3741" s="32"/>
      <c r="D3741" s="33"/>
    </row>
    <row r="3742" spans="2:4">
      <c r="B3742" s="14"/>
      <c r="C3742" s="32"/>
      <c r="D3742" s="33"/>
    </row>
    <row r="3743" spans="2:4">
      <c r="B3743" s="14"/>
      <c r="C3743" s="32"/>
      <c r="D3743" s="33"/>
    </row>
    <row r="3744" spans="2:4">
      <c r="B3744" s="14"/>
      <c r="C3744" s="32"/>
      <c r="D3744" s="33"/>
    </row>
    <row r="3745" spans="2:4">
      <c r="B3745" s="14"/>
      <c r="C3745" s="32"/>
      <c r="D3745" s="33"/>
    </row>
    <row r="3746" spans="2:4">
      <c r="B3746" s="14"/>
      <c r="C3746" s="32"/>
      <c r="D3746" s="33"/>
    </row>
    <row r="3747" spans="2:4">
      <c r="B3747" s="14"/>
      <c r="C3747" s="32"/>
      <c r="D3747" s="33"/>
    </row>
    <row r="3748" spans="2:4">
      <c r="B3748" s="14"/>
      <c r="C3748" s="32"/>
      <c r="D3748" s="33"/>
    </row>
    <row r="3749" spans="2:4">
      <c r="B3749" s="14"/>
      <c r="C3749" s="32"/>
      <c r="D3749" s="33"/>
    </row>
    <row r="3750" spans="2:4">
      <c r="B3750" s="14"/>
      <c r="C3750" s="32"/>
      <c r="D3750" s="33"/>
    </row>
    <row r="3751" spans="2:4">
      <c r="B3751" s="14"/>
      <c r="C3751" s="32"/>
      <c r="D3751" s="33"/>
    </row>
    <row r="3752" spans="2:4">
      <c r="B3752" s="14"/>
      <c r="C3752" s="32"/>
      <c r="D3752" s="33"/>
    </row>
    <row r="3753" spans="2:4">
      <c r="B3753" s="14"/>
      <c r="C3753" s="32"/>
      <c r="D3753" s="33"/>
    </row>
    <row r="3754" spans="2:4">
      <c r="B3754" s="14"/>
      <c r="C3754" s="32"/>
      <c r="D3754" s="33"/>
    </row>
    <row r="3755" spans="2:4">
      <c r="B3755" s="14"/>
      <c r="C3755" s="32"/>
      <c r="D3755" s="33"/>
    </row>
    <row r="3756" spans="2:4">
      <c r="B3756" s="14"/>
      <c r="C3756" s="32"/>
      <c r="D3756" s="33"/>
    </row>
    <row r="3757" spans="2:4">
      <c r="B3757" s="14"/>
      <c r="C3757" s="32"/>
      <c r="D3757" s="33"/>
    </row>
    <row r="3758" spans="2:4">
      <c r="B3758" s="14"/>
      <c r="C3758" s="32"/>
      <c r="D3758" s="33"/>
    </row>
    <row r="3759" spans="2:4">
      <c r="B3759" s="14"/>
      <c r="C3759" s="32"/>
      <c r="D3759" s="33"/>
    </row>
    <row r="3760" spans="2:4">
      <c r="B3760" s="14"/>
      <c r="C3760" s="32"/>
      <c r="D3760" s="33"/>
    </row>
    <row r="3761" spans="2:4">
      <c r="B3761" s="14"/>
      <c r="C3761" s="32"/>
      <c r="D3761" s="33"/>
    </row>
    <row r="3762" spans="2:4">
      <c r="B3762" s="14"/>
      <c r="C3762" s="32"/>
      <c r="D3762" s="33"/>
    </row>
    <row r="3763" spans="2:4">
      <c r="B3763" s="14"/>
      <c r="C3763" s="32"/>
      <c r="D3763" s="33"/>
    </row>
    <row r="3764" spans="2:4">
      <c r="B3764" s="14"/>
      <c r="C3764" s="32"/>
      <c r="D3764" s="33"/>
    </row>
    <row r="3765" spans="2:4">
      <c r="B3765" s="14"/>
      <c r="C3765" s="32"/>
      <c r="D3765" s="33"/>
    </row>
    <row r="3766" spans="2:4">
      <c r="B3766" s="14"/>
      <c r="C3766" s="32"/>
      <c r="D3766" s="33"/>
    </row>
    <row r="3767" spans="2:4">
      <c r="B3767" s="14"/>
      <c r="C3767" s="32"/>
      <c r="D3767" s="33"/>
    </row>
    <row r="3768" spans="2:4">
      <c r="B3768" s="14"/>
      <c r="C3768" s="32"/>
      <c r="D3768" s="33"/>
    </row>
    <row r="3769" spans="2:4">
      <c r="B3769" s="14"/>
      <c r="C3769" s="32"/>
      <c r="D3769" s="33"/>
    </row>
    <row r="3770" spans="2:4">
      <c r="B3770" s="14"/>
      <c r="C3770" s="32"/>
      <c r="D3770" s="33"/>
    </row>
    <row r="3771" spans="2:4">
      <c r="B3771" s="14"/>
      <c r="C3771" s="32"/>
      <c r="D3771" s="33"/>
    </row>
    <row r="3772" spans="2:4">
      <c r="B3772" s="14"/>
      <c r="C3772" s="32"/>
      <c r="D3772" s="33"/>
    </row>
    <row r="3773" spans="2:4">
      <c r="B3773" s="14"/>
      <c r="C3773" s="32"/>
      <c r="D3773" s="33"/>
    </row>
    <row r="3774" spans="2:4">
      <c r="B3774" s="14"/>
      <c r="C3774" s="32"/>
      <c r="D3774" s="33"/>
    </row>
    <row r="3775" spans="2:4">
      <c r="B3775" s="14"/>
      <c r="C3775" s="32"/>
      <c r="D3775" s="33"/>
    </row>
    <row r="3776" spans="2:4">
      <c r="B3776" s="14"/>
      <c r="C3776" s="32"/>
      <c r="D3776" s="33"/>
    </row>
    <row r="3777" spans="2:4">
      <c r="B3777" s="14"/>
      <c r="C3777" s="32"/>
      <c r="D3777" s="33"/>
    </row>
    <row r="3778" spans="2:4">
      <c r="B3778" s="14"/>
      <c r="C3778" s="32"/>
      <c r="D3778" s="33"/>
    </row>
    <row r="3779" spans="2:4">
      <c r="B3779" s="14"/>
      <c r="C3779" s="32"/>
      <c r="D3779" s="33"/>
    </row>
    <row r="3780" spans="2:4">
      <c r="B3780" s="14"/>
      <c r="C3780" s="32"/>
      <c r="D3780" s="33"/>
    </row>
    <row r="3781" spans="2:4">
      <c r="B3781" s="14"/>
      <c r="C3781" s="32"/>
      <c r="D3781" s="33"/>
    </row>
    <row r="3782" spans="2:4">
      <c r="B3782" s="14"/>
      <c r="C3782" s="32"/>
      <c r="D3782" s="33"/>
    </row>
    <row r="3783" spans="2:4">
      <c r="B3783" s="14"/>
      <c r="C3783" s="32"/>
      <c r="D3783" s="33"/>
    </row>
    <row r="3784" spans="2:4">
      <c r="B3784" s="14"/>
      <c r="C3784" s="32"/>
      <c r="D3784" s="33"/>
    </row>
    <row r="3785" spans="2:4">
      <c r="B3785" s="14"/>
      <c r="C3785" s="32"/>
      <c r="D3785" s="33"/>
    </row>
    <row r="3786" spans="2:4">
      <c r="B3786" s="14"/>
      <c r="C3786" s="32"/>
      <c r="D3786" s="33"/>
    </row>
    <row r="3787" spans="2:4">
      <c r="B3787" s="14"/>
      <c r="C3787" s="32"/>
      <c r="D3787" s="33"/>
    </row>
    <row r="3788" spans="2:4">
      <c r="B3788" s="14"/>
      <c r="C3788" s="32"/>
      <c r="D3788" s="33"/>
    </row>
    <row r="3789" spans="2:4">
      <c r="B3789" s="14"/>
      <c r="C3789" s="32"/>
      <c r="D3789" s="33"/>
    </row>
    <row r="3790" spans="2:4">
      <c r="B3790" s="14"/>
      <c r="C3790" s="32"/>
      <c r="D3790" s="33"/>
    </row>
    <row r="3791" spans="2:4">
      <c r="B3791" s="14"/>
      <c r="C3791" s="32"/>
      <c r="D3791" s="33"/>
    </row>
    <row r="3792" spans="2:4">
      <c r="B3792" s="14"/>
      <c r="C3792" s="32"/>
      <c r="D3792" s="33"/>
    </row>
    <row r="3793" spans="2:4">
      <c r="B3793" s="14"/>
      <c r="C3793" s="32"/>
      <c r="D3793" s="33"/>
    </row>
    <row r="3794" spans="2:4">
      <c r="B3794" s="14"/>
      <c r="C3794" s="32"/>
      <c r="D3794" s="33"/>
    </row>
    <row r="3795" spans="2:4">
      <c r="B3795" s="14"/>
      <c r="C3795" s="32"/>
      <c r="D3795" s="33"/>
    </row>
    <row r="3796" spans="2:4">
      <c r="B3796" s="14"/>
      <c r="C3796" s="32"/>
      <c r="D3796" s="33"/>
    </row>
    <row r="3797" spans="2:4">
      <c r="B3797" s="14"/>
      <c r="C3797" s="32"/>
      <c r="D3797" s="33"/>
    </row>
    <row r="3798" spans="2:4">
      <c r="B3798" s="14"/>
      <c r="C3798" s="32"/>
      <c r="D3798" s="33"/>
    </row>
    <row r="3799" spans="2:4">
      <c r="B3799" s="14"/>
      <c r="C3799" s="32"/>
      <c r="D3799" s="33"/>
    </row>
    <row r="3800" spans="2:4">
      <c r="B3800" s="14"/>
      <c r="C3800" s="32"/>
      <c r="D3800" s="33"/>
    </row>
    <row r="3801" spans="2:4">
      <c r="B3801" s="14"/>
      <c r="C3801" s="32"/>
      <c r="D3801" s="33"/>
    </row>
    <row r="3802" spans="2:4">
      <c r="B3802" s="14"/>
      <c r="C3802" s="32"/>
      <c r="D3802" s="33"/>
    </row>
    <row r="3803" spans="2:4">
      <c r="B3803" s="14"/>
      <c r="C3803" s="32"/>
      <c r="D3803" s="33"/>
    </row>
    <row r="3804" spans="2:4">
      <c r="B3804" s="14"/>
      <c r="C3804" s="32"/>
      <c r="D3804" s="33"/>
    </row>
    <row r="3805" spans="2:4">
      <c r="B3805" s="14"/>
      <c r="C3805" s="32"/>
      <c r="D3805" s="33"/>
    </row>
    <row r="3806" spans="2:4">
      <c r="B3806" s="14"/>
      <c r="C3806" s="32"/>
      <c r="D3806" s="33"/>
    </row>
    <row r="3807" spans="2:4">
      <c r="B3807" s="14"/>
      <c r="C3807" s="32"/>
      <c r="D3807" s="33"/>
    </row>
    <row r="3808" spans="2:4">
      <c r="B3808" s="14"/>
      <c r="C3808" s="32"/>
      <c r="D3808" s="33"/>
    </row>
    <row r="3809" spans="2:4">
      <c r="B3809" s="14"/>
      <c r="C3809" s="32"/>
      <c r="D3809" s="33"/>
    </row>
    <row r="3810" spans="2:4">
      <c r="B3810" s="14"/>
      <c r="C3810" s="32"/>
      <c r="D3810" s="33"/>
    </row>
    <row r="3811" spans="2:4">
      <c r="B3811" s="14"/>
      <c r="C3811" s="32"/>
      <c r="D3811" s="33"/>
    </row>
    <row r="3812" spans="2:4">
      <c r="B3812" s="14"/>
      <c r="C3812" s="32"/>
      <c r="D3812" s="33"/>
    </row>
    <row r="3813" spans="2:4">
      <c r="B3813" s="14"/>
      <c r="C3813" s="32"/>
      <c r="D3813" s="33"/>
    </row>
    <row r="3814" spans="2:4">
      <c r="B3814" s="14"/>
      <c r="C3814" s="32"/>
      <c r="D3814" s="33"/>
    </row>
    <row r="3815" spans="2:4">
      <c r="B3815" s="14"/>
      <c r="C3815" s="32"/>
      <c r="D3815" s="33"/>
    </row>
    <row r="3816" spans="2:4">
      <c r="B3816" s="14"/>
      <c r="C3816" s="32"/>
      <c r="D3816" s="33"/>
    </row>
    <row r="3817" spans="2:4">
      <c r="B3817" s="14"/>
      <c r="C3817" s="32"/>
      <c r="D3817" s="33"/>
    </row>
    <row r="3818" spans="2:4">
      <c r="B3818" s="14"/>
      <c r="C3818" s="32"/>
      <c r="D3818" s="33"/>
    </row>
    <row r="3819" spans="2:4">
      <c r="B3819" s="14"/>
      <c r="C3819" s="32"/>
      <c r="D3819" s="33"/>
    </row>
    <row r="3820" spans="2:4">
      <c r="B3820" s="14"/>
      <c r="C3820" s="32"/>
      <c r="D3820" s="33"/>
    </row>
    <row r="3821" spans="2:4">
      <c r="B3821" s="14"/>
      <c r="C3821" s="32"/>
      <c r="D3821" s="33"/>
    </row>
    <row r="3822" spans="2:4">
      <c r="B3822" s="14"/>
      <c r="C3822" s="32"/>
      <c r="D3822" s="33"/>
    </row>
    <row r="3823" spans="2:4">
      <c r="B3823" s="14"/>
      <c r="C3823" s="32"/>
      <c r="D3823" s="33"/>
    </row>
    <row r="3824" spans="2:4">
      <c r="B3824" s="14"/>
      <c r="C3824" s="32"/>
      <c r="D3824" s="33"/>
    </row>
    <row r="3825" spans="2:4">
      <c r="B3825" s="14"/>
      <c r="C3825" s="32"/>
      <c r="D3825" s="33"/>
    </row>
    <row r="3826" spans="2:4">
      <c r="B3826" s="14"/>
      <c r="C3826" s="32"/>
      <c r="D3826" s="33"/>
    </row>
    <row r="3827" spans="2:4">
      <c r="B3827" s="14"/>
      <c r="C3827" s="32"/>
      <c r="D3827" s="33"/>
    </row>
    <row r="3828" spans="2:4">
      <c r="B3828" s="14"/>
      <c r="C3828" s="32"/>
      <c r="D3828" s="33"/>
    </row>
    <row r="3829" spans="2:4">
      <c r="B3829" s="14"/>
      <c r="C3829" s="32"/>
      <c r="D3829" s="33"/>
    </row>
    <row r="3830" spans="2:4">
      <c r="B3830" s="14"/>
      <c r="C3830" s="32"/>
      <c r="D3830" s="33"/>
    </row>
    <row r="3831" spans="2:4">
      <c r="B3831" s="14"/>
      <c r="C3831" s="32"/>
      <c r="D3831" s="33"/>
    </row>
    <row r="3832" spans="2:4">
      <c r="B3832" s="14"/>
      <c r="C3832" s="32"/>
      <c r="D3832" s="33"/>
    </row>
    <row r="3833" spans="2:4">
      <c r="B3833" s="14"/>
      <c r="C3833" s="32"/>
      <c r="D3833" s="33"/>
    </row>
    <row r="3834" spans="2:4">
      <c r="B3834" s="14"/>
      <c r="C3834" s="32"/>
      <c r="D3834" s="33"/>
    </row>
    <row r="3835" spans="2:4">
      <c r="B3835" s="14"/>
      <c r="C3835" s="32"/>
      <c r="D3835" s="33"/>
    </row>
    <row r="3836" spans="2:4">
      <c r="B3836" s="14"/>
      <c r="C3836" s="32"/>
      <c r="D3836" s="33"/>
    </row>
    <row r="3837" spans="2:4">
      <c r="B3837" s="14"/>
      <c r="C3837" s="32"/>
      <c r="D3837" s="33"/>
    </row>
    <row r="3838" spans="2:4">
      <c r="B3838" s="14"/>
      <c r="C3838" s="32"/>
      <c r="D3838" s="33"/>
    </row>
    <row r="3839" spans="2:4">
      <c r="B3839" s="14"/>
      <c r="C3839" s="32"/>
      <c r="D3839" s="33"/>
    </row>
    <row r="3840" spans="2:4">
      <c r="B3840" s="14"/>
      <c r="C3840" s="32"/>
      <c r="D3840" s="33"/>
    </row>
    <row r="3841" spans="2:4">
      <c r="B3841" s="14"/>
      <c r="C3841" s="32"/>
      <c r="D3841" s="33"/>
    </row>
    <row r="3842" spans="2:4">
      <c r="B3842" s="14"/>
      <c r="C3842" s="32"/>
      <c r="D3842" s="33"/>
    </row>
    <row r="3843" spans="2:4">
      <c r="B3843" s="14"/>
      <c r="C3843" s="32"/>
      <c r="D3843" s="33"/>
    </row>
    <row r="3844" spans="2:4">
      <c r="B3844" s="14"/>
      <c r="C3844" s="32"/>
      <c r="D3844" s="33"/>
    </row>
    <row r="3845" spans="2:4">
      <c r="B3845" s="14"/>
      <c r="C3845" s="32"/>
      <c r="D3845" s="33"/>
    </row>
    <row r="3846" spans="2:4">
      <c r="B3846" s="14"/>
      <c r="C3846" s="32"/>
      <c r="D3846" s="33"/>
    </row>
    <row r="3847" spans="2:4">
      <c r="B3847" s="14"/>
      <c r="C3847" s="32"/>
      <c r="D3847" s="33"/>
    </row>
    <row r="3848" spans="2:4">
      <c r="B3848" s="14"/>
      <c r="C3848" s="32"/>
      <c r="D3848" s="33"/>
    </row>
    <row r="3849" spans="2:4">
      <c r="B3849" s="14"/>
      <c r="C3849" s="32"/>
      <c r="D3849" s="33"/>
    </row>
    <row r="3850" spans="2:4">
      <c r="B3850" s="14"/>
      <c r="C3850" s="32"/>
      <c r="D3850" s="33"/>
    </row>
    <row r="3851" spans="2:4">
      <c r="B3851" s="14"/>
      <c r="C3851" s="32"/>
      <c r="D3851" s="33"/>
    </row>
    <row r="3852" spans="2:4">
      <c r="B3852" s="14"/>
      <c r="C3852" s="32"/>
      <c r="D3852" s="33"/>
    </row>
    <row r="3853" spans="2:4">
      <c r="B3853" s="14"/>
      <c r="C3853" s="32"/>
      <c r="D3853" s="33"/>
    </row>
    <row r="3854" spans="2:4">
      <c r="B3854" s="14"/>
      <c r="C3854" s="32"/>
      <c r="D3854" s="33"/>
    </row>
    <row r="3855" spans="2:4">
      <c r="B3855" s="14"/>
      <c r="C3855" s="32"/>
      <c r="D3855" s="33"/>
    </row>
    <row r="3856" spans="2:4">
      <c r="B3856" s="14"/>
      <c r="C3856" s="32"/>
      <c r="D3856" s="33"/>
    </row>
    <row r="3857" spans="2:4">
      <c r="B3857" s="14"/>
      <c r="C3857" s="32"/>
      <c r="D3857" s="33"/>
    </row>
    <row r="3858" spans="2:4">
      <c r="B3858" s="14"/>
      <c r="C3858" s="32"/>
      <c r="D3858" s="33"/>
    </row>
    <row r="3859" spans="2:4">
      <c r="B3859" s="14"/>
      <c r="C3859" s="32"/>
      <c r="D3859" s="33"/>
    </row>
    <row r="3860" spans="2:4">
      <c r="B3860" s="14"/>
      <c r="C3860" s="32"/>
      <c r="D3860" s="33"/>
    </row>
    <row r="3861" spans="2:4">
      <c r="B3861" s="14"/>
      <c r="C3861" s="32"/>
      <c r="D3861" s="33"/>
    </row>
    <row r="3862" spans="2:4">
      <c r="B3862" s="14"/>
      <c r="C3862" s="32"/>
      <c r="D3862" s="33"/>
    </row>
    <row r="3863" spans="2:4">
      <c r="B3863" s="14"/>
      <c r="C3863" s="32"/>
      <c r="D3863" s="33"/>
    </row>
    <row r="3864" spans="2:4">
      <c r="B3864" s="14"/>
      <c r="C3864" s="32"/>
      <c r="D3864" s="33"/>
    </row>
    <row r="3865" spans="2:4">
      <c r="B3865" s="14"/>
      <c r="C3865" s="32"/>
      <c r="D3865" s="33"/>
    </row>
    <row r="3866" spans="2:4">
      <c r="B3866" s="14"/>
      <c r="C3866" s="32"/>
      <c r="D3866" s="33"/>
    </row>
    <row r="3867" spans="2:4">
      <c r="B3867" s="14"/>
      <c r="C3867" s="32"/>
      <c r="D3867" s="33"/>
    </row>
    <row r="3868" spans="2:4">
      <c r="B3868" s="14"/>
      <c r="C3868" s="32"/>
      <c r="D3868" s="33"/>
    </row>
    <row r="3869" spans="2:4">
      <c r="B3869" s="14"/>
      <c r="C3869" s="32"/>
      <c r="D3869" s="33"/>
    </row>
    <row r="3870" spans="2:4">
      <c r="B3870" s="14"/>
      <c r="C3870" s="32"/>
      <c r="D3870" s="33"/>
    </row>
    <row r="3871" spans="2:4">
      <c r="B3871" s="14"/>
      <c r="C3871" s="32"/>
      <c r="D3871" s="33"/>
    </row>
    <row r="3872" spans="2:4">
      <c r="B3872" s="14"/>
      <c r="C3872" s="32"/>
      <c r="D3872" s="33"/>
    </row>
    <row r="3873" spans="2:4">
      <c r="B3873" s="14"/>
      <c r="C3873" s="32"/>
      <c r="D3873" s="33"/>
    </row>
    <row r="3874" spans="2:4">
      <c r="B3874" s="14"/>
      <c r="C3874" s="32"/>
      <c r="D3874" s="33"/>
    </row>
    <row r="3875" spans="2:4">
      <c r="B3875" s="14"/>
      <c r="C3875" s="32"/>
      <c r="D3875" s="33"/>
    </row>
    <row r="3876" spans="2:4">
      <c r="B3876" s="14"/>
      <c r="C3876" s="32"/>
      <c r="D3876" s="33"/>
    </row>
    <row r="3877" spans="2:4">
      <c r="B3877" s="14"/>
      <c r="C3877" s="32"/>
      <c r="D3877" s="33"/>
    </row>
    <row r="3878" spans="2:4">
      <c r="B3878" s="14"/>
      <c r="C3878" s="32"/>
      <c r="D3878" s="33"/>
    </row>
    <row r="3879" spans="2:4">
      <c r="B3879" s="14"/>
      <c r="C3879" s="32"/>
      <c r="D3879" s="33"/>
    </row>
    <row r="3880" spans="2:4">
      <c r="B3880" s="14"/>
      <c r="C3880" s="32"/>
      <c r="D3880" s="33"/>
    </row>
    <row r="3881" spans="2:4">
      <c r="B3881" s="14"/>
      <c r="C3881" s="32"/>
      <c r="D3881" s="33"/>
    </row>
    <row r="3882" spans="2:4">
      <c r="B3882" s="14"/>
      <c r="C3882" s="32"/>
      <c r="D3882" s="33"/>
    </row>
    <row r="3883" spans="2:4">
      <c r="B3883" s="14"/>
      <c r="C3883" s="32"/>
      <c r="D3883" s="33"/>
    </row>
    <row r="3884" spans="2:4">
      <c r="B3884" s="14"/>
      <c r="C3884" s="32"/>
      <c r="D3884" s="33"/>
    </row>
    <row r="3885" spans="2:4">
      <c r="B3885" s="14"/>
      <c r="C3885" s="32"/>
      <c r="D3885" s="33"/>
    </row>
    <row r="3886" spans="2:4">
      <c r="B3886" s="14"/>
      <c r="C3886" s="32"/>
      <c r="D3886" s="33"/>
    </row>
    <row r="3887" spans="2:4">
      <c r="B3887" s="14"/>
      <c r="C3887" s="32"/>
      <c r="D3887" s="33"/>
    </row>
    <row r="3888" spans="2:4">
      <c r="B3888" s="14"/>
      <c r="C3888" s="32"/>
      <c r="D3888" s="33"/>
    </row>
    <row r="3889" spans="2:4">
      <c r="B3889" s="14"/>
      <c r="C3889" s="32"/>
      <c r="D3889" s="33"/>
    </row>
    <row r="3890" spans="2:4">
      <c r="B3890" s="14"/>
      <c r="C3890" s="32"/>
      <c r="D3890" s="33"/>
    </row>
    <row r="3891" spans="2:4">
      <c r="B3891" s="14"/>
      <c r="C3891" s="32"/>
      <c r="D3891" s="33"/>
    </row>
    <row r="3892" spans="2:4">
      <c r="B3892" s="14"/>
      <c r="C3892" s="32"/>
      <c r="D3892" s="33"/>
    </row>
    <row r="3893" spans="2:4">
      <c r="B3893" s="14"/>
      <c r="C3893" s="32"/>
      <c r="D3893" s="33"/>
    </row>
    <row r="3894" spans="2:4">
      <c r="B3894" s="14"/>
      <c r="C3894" s="32"/>
      <c r="D3894" s="33"/>
    </row>
    <row r="3895" spans="2:4">
      <c r="B3895" s="14"/>
      <c r="C3895" s="32"/>
      <c r="D3895" s="33"/>
    </row>
    <row r="3896" spans="2:4">
      <c r="B3896" s="14"/>
      <c r="C3896" s="32"/>
      <c r="D3896" s="33"/>
    </row>
    <row r="3897" spans="2:4">
      <c r="B3897" s="14"/>
      <c r="C3897" s="32"/>
      <c r="D3897" s="33"/>
    </row>
    <row r="3898" spans="2:4">
      <c r="B3898" s="14"/>
      <c r="C3898" s="32"/>
      <c r="D3898" s="33"/>
    </row>
    <row r="3899" spans="2:4">
      <c r="B3899" s="14"/>
      <c r="C3899" s="32"/>
      <c r="D3899" s="33"/>
    </row>
    <row r="3900" spans="2:4">
      <c r="B3900" s="14"/>
      <c r="C3900" s="32"/>
      <c r="D3900" s="33"/>
    </row>
    <row r="3901" spans="2:4">
      <c r="B3901" s="14"/>
      <c r="C3901" s="32"/>
      <c r="D3901" s="33"/>
    </row>
    <row r="3902" spans="2:4">
      <c r="B3902" s="14"/>
      <c r="C3902" s="32"/>
      <c r="D3902" s="33"/>
    </row>
    <row r="3903" spans="2:4">
      <c r="B3903" s="14"/>
      <c r="C3903" s="32"/>
      <c r="D3903" s="33"/>
    </row>
    <row r="3904" spans="2:4">
      <c r="B3904" s="14"/>
      <c r="C3904" s="32"/>
      <c r="D3904" s="33"/>
    </row>
    <row r="3905" spans="2:4">
      <c r="B3905" s="14"/>
      <c r="C3905" s="32"/>
      <c r="D3905" s="33"/>
    </row>
    <row r="3906" spans="2:4">
      <c r="B3906" s="14"/>
      <c r="C3906" s="32"/>
      <c r="D3906" s="33"/>
    </row>
    <row r="3907" spans="2:4">
      <c r="B3907" s="14"/>
      <c r="C3907" s="32"/>
      <c r="D3907" s="33"/>
    </row>
    <row r="3908" spans="2:4">
      <c r="B3908" s="14"/>
      <c r="C3908" s="32"/>
      <c r="D3908" s="33"/>
    </row>
    <row r="3909" spans="2:4">
      <c r="B3909" s="14"/>
      <c r="C3909" s="32"/>
      <c r="D3909" s="33"/>
    </row>
    <row r="3910" spans="2:4">
      <c r="B3910" s="14"/>
      <c r="C3910" s="32"/>
      <c r="D3910" s="33"/>
    </row>
    <row r="3911" spans="2:4">
      <c r="B3911" s="14"/>
      <c r="C3911" s="32"/>
      <c r="D3911" s="33"/>
    </row>
    <row r="3912" spans="2:4">
      <c r="B3912" s="14"/>
      <c r="C3912" s="32"/>
      <c r="D3912" s="33"/>
    </row>
    <row r="3913" spans="2:4">
      <c r="B3913" s="14"/>
      <c r="C3913" s="32"/>
      <c r="D3913" s="33"/>
    </row>
    <row r="3914" spans="2:4">
      <c r="B3914" s="14"/>
      <c r="C3914" s="32"/>
      <c r="D3914" s="33"/>
    </row>
    <row r="3915" spans="2:4">
      <c r="B3915" s="14"/>
      <c r="C3915" s="32"/>
      <c r="D3915" s="33"/>
    </row>
    <row r="3916" spans="2:4">
      <c r="B3916" s="14"/>
      <c r="C3916" s="32"/>
      <c r="D3916" s="33"/>
    </row>
    <row r="3917" spans="2:4">
      <c r="B3917" s="14"/>
      <c r="C3917" s="32"/>
      <c r="D3917" s="33"/>
    </row>
    <row r="3918" spans="2:4">
      <c r="B3918" s="14"/>
      <c r="C3918" s="32"/>
      <c r="D3918" s="33"/>
    </row>
    <row r="3919" spans="2:4">
      <c r="B3919" s="14"/>
      <c r="C3919" s="32"/>
      <c r="D3919" s="33"/>
    </row>
    <row r="3920" spans="2:4">
      <c r="B3920" s="14"/>
      <c r="C3920" s="32"/>
      <c r="D3920" s="33"/>
    </row>
    <row r="3921" spans="2:4">
      <c r="B3921" s="14"/>
      <c r="C3921" s="32"/>
      <c r="D3921" s="33"/>
    </row>
    <row r="3922" spans="2:4">
      <c r="B3922" s="14"/>
      <c r="C3922" s="32"/>
      <c r="D3922" s="33"/>
    </row>
    <row r="3923" spans="2:4">
      <c r="B3923" s="14"/>
      <c r="C3923" s="32"/>
      <c r="D3923" s="33"/>
    </row>
    <row r="3924" spans="2:4">
      <c r="B3924" s="14"/>
      <c r="C3924" s="32"/>
      <c r="D3924" s="33"/>
    </row>
    <row r="3925" spans="2:4">
      <c r="B3925" s="14"/>
      <c r="C3925" s="32"/>
      <c r="D3925" s="33"/>
    </row>
    <row r="3926" spans="2:4">
      <c r="B3926" s="14"/>
      <c r="C3926" s="32"/>
      <c r="D3926" s="33"/>
    </row>
    <row r="3927" spans="2:4">
      <c r="B3927" s="14"/>
      <c r="C3927" s="32"/>
      <c r="D3927" s="33"/>
    </row>
    <row r="3928" spans="2:4">
      <c r="B3928" s="14"/>
      <c r="C3928" s="32"/>
      <c r="D3928" s="33"/>
    </row>
    <row r="3929" spans="2:4">
      <c r="B3929" s="14"/>
      <c r="C3929" s="32"/>
      <c r="D3929" s="33"/>
    </row>
    <row r="3930" spans="2:4">
      <c r="B3930" s="14"/>
      <c r="C3930" s="32"/>
      <c r="D3930" s="33"/>
    </row>
    <row r="3931" spans="2:4">
      <c r="B3931" s="14"/>
      <c r="C3931" s="32"/>
      <c r="D3931" s="33"/>
    </row>
    <row r="3932" spans="2:4">
      <c r="B3932" s="14"/>
      <c r="C3932" s="32"/>
      <c r="D3932" s="33"/>
    </row>
    <row r="3933" spans="2:4">
      <c r="B3933" s="14"/>
      <c r="C3933" s="32"/>
      <c r="D3933" s="33"/>
    </row>
    <row r="3934" spans="2:4">
      <c r="B3934" s="14"/>
      <c r="C3934" s="32"/>
      <c r="D3934" s="33"/>
    </row>
    <row r="3935" spans="2:4">
      <c r="B3935" s="14"/>
      <c r="C3935" s="32"/>
      <c r="D3935" s="33"/>
    </row>
    <row r="3936" spans="2:4">
      <c r="B3936" s="14"/>
      <c r="C3936" s="32"/>
      <c r="D3936" s="33"/>
    </row>
    <row r="3937" spans="2:4">
      <c r="B3937" s="14"/>
      <c r="C3937" s="32"/>
      <c r="D3937" s="33"/>
    </row>
    <row r="3938" spans="2:4">
      <c r="B3938" s="14"/>
      <c r="C3938" s="32"/>
      <c r="D3938" s="33"/>
    </row>
    <row r="3939" spans="2:4">
      <c r="B3939" s="14"/>
      <c r="C3939" s="32"/>
      <c r="D3939" s="33"/>
    </row>
    <row r="3940" spans="2:4">
      <c r="B3940" s="14"/>
      <c r="C3940" s="32"/>
      <c r="D3940" s="33"/>
    </row>
    <row r="3941" spans="2:4">
      <c r="B3941" s="14"/>
      <c r="C3941" s="32"/>
      <c r="D3941" s="33"/>
    </row>
    <row r="3942" spans="2:4">
      <c r="B3942" s="14"/>
      <c r="C3942" s="32"/>
      <c r="D3942" s="33"/>
    </row>
    <row r="3943" spans="2:4">
      <c r="B3943" s="14"/>
      <c r="C3943" s="32"/>
      <c r="D3943" s="33"/>
    </row>
    <row r="3944" spans="2:4">
      <c r="B3944" s="14"/>
      <c r="C3944" s="32"/>
      <c r="D3944" s="33"/>
    </row>
    <row r="3945" spans="2:4">
      <c r="B3945" s="14"/>
      <c r="C3945" s="32"/>
      <c r="D3945" s="33"/>
    </row>
    <row r="3946" spans="2:4">
      <c r="B3946" s="14"/>
      <c r="C3946" s="32"/>
      <c r="D3946" s="33"/>
    </row>
    <row r="3947" spans="2:4">
      <c r="B3947" s="14"/>
      <c r="C3947" s="32"/>
      <c r="D3947" s="33"/>
    </row>
    <row r="3948" spans="2:4">
      <c r="B3948" s="14"/>
      <c r="C3948" s="32"/>
      <c r="D3948" s="33"/>
    </row>
    <row r="3949" spans="2:4">
      <c r="B3949" s="14"/>
      <c r="C3949" s="32"/>
      <c r="D3949" s="33"/>
    </row>
    <row r="3950" spans="2:4">
      <c r="B3950" s="14"/>
      <c r="C3950" s="32"/>
      <c r="D3950" s="33"/>
    </row>
    <row r="3951" spans="2:4">
      <c r="B3951" s="14"/>
      <c r="C3951" s="32"/>
      <c r="D3951" s="33"/>
    </row>
    <row r="3952" spans="2:4">
      <c r="B3952" s="14"/>
      <c r="C3952" s="32"/>
      <c r="D3952" s="33"/>
    </row>
    <row r="3953" spans="2:4">
      <c r="B3953" s="14"/>
      <c r="C3953" s="32"/>
      <c r="D3953" s="33"/>
    </row>
    <row r="3954" spans="2:4">
      <c r="B3954" s="14"/>
      <c r="C3954" s="32"/>
      <c r="D3954" s="33"/>
    </row>
    <row r="3955" spans="2:4">
      <c r="B3955" s="14"/>
      <c r="C3955" s="32"/>
      <c r="D3955" s="33"/>
    </row>
    <row r="3956" spans="2:4">
      <c r="B3956" s="14"/>
      <c r="C3956" s="32"/>
      <c r="D3956" s="33"/>
    </row>
    <row r="3957" spans="2:4">
      <c r="B3957" s="14"/>
      <c r="C3957" s="32"/>
      <c r="D3957" s="33"/>
    </row>
    <row r="3958" spans="2:4">
      <c r="B3958" s="14"/>
      <c r="C3958" s="32"/>
      <c r="D3958" s="33"/>
    </row>
    <row r="3959" spans="2:4">
      <c r="B3959" s="14"/>
      <c r="C3959" s="32"/>
      <c r="D3959" s="33"/>
    </row>
    <row r="3960" spans="2:4">
      <c r="B3960" s="14"/>
      <c r="C3960" s="32"/>
      <c r="D3960" s="33"/>
    </row>
    <row r="3961" spans="2:4">
      <c r="B3961" s="14"/>
      <c r="C3961" s="32"/>
      <c r="D3961" s="33"/>
    </row>
    <row r="3962" spans="2:4">
      <c r="B3962" s="14"/>
      <c r="C3962" s="32"/>
      <c r="D3962" s="33"/>
    </row>
    <row r="3963" spans="2:4">
      <c r="B3963" s="14"/>
      <c r="C3963" s="32"/>
      <c r="D3963" s="33"/>
    </row>
    <row r="3964" spans="2:4">
      <c r="B3964" s="14"/>
      <c r="C3964" s="32"/>
      <c r="D3964" s="33"/>
    </row>
    <row r="3965" spans="2:4">
      <c r="B3965" s="14"/>
      <c r="C3965" s="32"/>
      <c r="D3965" s="33"/>
    </row>
    <row r="3966" spans="2:4">
      <c r="B3966" s="14"/>
      <c r="C3966" s="32"/>
      <c r="D3966" s="33"/>
    </row>
    <row r="3967" spans="2:4">
      <c r="B3967" s="14"/>
      <c r="C3967" s="32"/>
      <c r="D3967" s="33"/>
    </row>
    <row r="3968" spans="2:4">
      <c r="B3968" s="14"/>
      <c r="C3968" s="32"/>
      <c r="D3968" s="33"/>
    </row>
    <row r="3969" spans="2:4">
      <c r="B3969" s="14"/>
      <c r="C3969" s="32"/>
      <c r="D3969" s="33"/>
    </row>
    <row r="3970" spans="2:4">
      <c r="B3970" s="14"/>
      <c r="C3970" s="32"/>
      <c r="D3970" s="33"/>
    </row>
    <row r="3971" spans="2:4">
      <c r="B3971" s="14"/>
      <c r="C3971" s="32"/>
      <c r="D3971" s="33"/>
    </row>
    <row r="3972" spans="2:4">
      <c r="B3972" s="14"/>
      <c r="C3972" s="32"/>
      <c r="D3972" s="33"/>
    </row>
    <row r="3973" spans="2:4">
      <c r="B3973" s="14"/>
      <c r="C3973" s="32"/>
      <c r="D3973" s="33"/>
    </row>
    <row r="3974" spans="2:4">
      <c r="B3974" s="14"/>
      <c r="C3974" s="32"/>
      <c r="D3974" s="33"/>
    </row>
    <row r="3975" spans="2:4">
      <c r="B3975" s="14"/>
      <c r="C3975" s="32"/>
      <c r="D3975" s="33"/>
    </row>
    <row r="3976" spans="2:4">
      <c r="B3976" s="14"/>
      <c r="C3976" s="32"/>
      <c r="D3976" s="33"/>
    </row>
    <row r="3977" spans="2:4">
      <c r="B3977" s="14"/>
      <c r="C3977" s="32"/>
      <c r="D3977" s="33"/>
    </row>
    <row r="3978" spans="2:4">
      <c r="B3978" s="14"/>
      <c r="C3978" s="32"/>
      <c r="D3978" s="33"/>
    </row>
    <row r="3979" spans="2:4">
      <c r="B3979" s="14"/>
      <c r="C3979" s="32"/>
      <c r="D3979" s="33"/>
    </row>
    <row r="3980" spans="2:4">
      <c r="B3980" s="14"/>
      <c r="C3980" s="32"/>
      <c r="D3980" s="33"/>
    </row>
    <row r="3981" spans="2:4">
      <c r="B3981" s="14"/>
      <c r="C3981" s="32"/>
      <c r="D3981" s="33"/>
    </row>
    <row r="3982" spans="2:4">
      <c r="B3982" s="14"/>
      <c r="C3982" s="32"/>
      <c r="D3982" s="33"/>
    </row>
    <row r="3983" spans="2:4">
      <c r="B3983" s="14"/>
      <c r="C3983" s="32"/>
      <c r="D3983" s="33"/>
    </row>
    <row r="3984" spans="2:4">
      <c r="B3984" s="14"/>
      <c r="C3984" s="32"/>
      <c r="D3984" s="33"/>
    </row>
    <row r="3985" spans="2:4">
      <c r="B3985" s="14"/>
      <c r="C3985" s="32"/>
      <c r="D3985" s="33"/>
    </row>
    <row r="3986" spans="2:4">
      <c r="B3986" s="14"/>
      <c r="C3986" s="32"/>
      <c r="D3986" s="33"/>
    </row>
    <row r="3987" spans="2:4">
      <c r="B3987" s="14"/>
      <c r="C3987" s="32"/>
      <c r="D3987" s="33"/>
    </row>
    <row r="3988" spans="2:4">
      <c r="B3988" s="14"/>
      <c r="C3988" s="32"/>
      <c r="D3988" s="33"/>
    </row>
    <row r="3989" spans="2:4">
      <c r="B3989" s="14"/>
      <c r="C3989" s="32"/>
      <c r="D3989" s="33"/>
    </row>
    <row r="3990" spans="2:4">
      <c r="B3990" s="14"/>
      <c r="C3990" s="32"/>
      <c r="D3990" s="33"/>
    </row>
    <row r="3991" spans="2:4">
      <c r="B3991" s="14"/>
      <c r="C3991" s="32"/>
      <c r="D3991" s="33"/>
    </row>
    <row r="3992" spans="2:4">
      <c r="B3992" s="14"/>
      <c r="C3992" s="32"/>
      <c r="D3992" s="33"/>
    </row>
    <row r="3993" spans="2:4">
      <c r="B3993" s="14"/>
      <c r="C3993" s="32"/>
      <c r="D3993" s="33"/>
    </row>
    <row r="3994" spans="2:4">
      <c r="B3994" s="14"/>
      <c r="C3994" s="32"/>
      <c r="D3994" s="33"/>
    </row>
    <row r="3995" spans="2:4">
      <c r="B3995" s="14"/>
      <c r="C3995" s="32"/>
      <c r="D3995" s="33"/>
    </row>
    <row r="3996" spans="2:4">
      <c r="B3996" s="14"/>
      <c r="C3996" s="32"/>
      <c r="D3996" s="33"/>
    </row>
    <row r="3997" spans="2:4">
      <c r="B3997" s="14"/>
      <c r="C3997" s="32"/>
      <c r="D3997" s="33"/>
    </row>
    <row r="3998" spans="2:4">
      <c r="B3998" s="14"/>
      <c r="C3998" s="32"/>
      <c r="D3998" s="33"/>
    </row>
    <row r="3999" spans="2:4">
      <c r="B3999" s="14"/>
      <c r="C3999" s="32"/>
      <c r="D3999" s="33"/>
    </row>
    <row r="4000" spans="2:4">
      <c r="B4000" s="14"/>
      <c r="C4000" s="32"/>
      <c r="D4000" s="33"/>
    </row>
    <row r="4001" spans="2:4">
      <c r="B4001" s="14"/>
      <c r="C4001" s="32"/>
      <c r="D4001" s="33"/>
    </row>
    <row r="4002" spans="2:4">
      <c r="B4002" s="14"/>
      <c r="C4002" s="32"/>
      <c r="D4002" s="33"/>
    </row>
    <row r="4003" spans="2:4">
      <c r="B4003" s="14"/>
      <c r="C4003" s="32"/>
      <c r="D4003" s="33"/>
    </row>
    <row r="4004" spans="2:4">
      <c r="B4004" s="14"/>
      <c r="C4004" s="32"/>
      <c r="D4004" s="33"/>
    </row>
    <row r="4005" spans="2:4">
      <c r="B4005" s="14"/>
      <c r="C4005" s="32"/>
      <c r="D4005" s="33"/>
    </row>
    <row r="4006" spans="2:4">
      <c r="B4006" s="14"/>
      <c r="C4006" s="32"/>
      <c r="D4006" s="33"/>
    </row>
    <row r="4007" spans="2:4">
      <c r="B4007" s="14"/>
      <c r="C4007" s="32"/>
      <c r="D4007" s="33"/>
    </row>
    <row r="4008" spans="2:4">
      <c r="B4008" s="14"/>
      <c r="C4008" s="32"/>
      <c r="D4008" s="33"/>
    </row>
    <row r="4009" spans="2:4">
      <c r="B4009" s="14"/>
      <c r="C4009" s="32"/>
      <c r="D4009" s="33"/>
    </row>
    <row r="4010" spans="2:4">
      <c r="B4010" s="14"/>
      <c r="C4010" s="32"/>
      <c r="D4010" s="33"/>
    </row>
    <row r="4011" spans="2:4">
      <c r="B4011" s="14"/>
      <c r="C4011" s="32"/>
      <c r="D4011" s="33"/>
    </row>
    <row r="4012" spans="2:4">
      <c r="B4012" s="14"/>
      <c r="C4012" s="32"/>
      <c r="D4012" s="33"/>
    </row>
    <row r="4013" spans="2:4">
      <c r="B4013" s="14"/>
      <c r="C4013" s="32"/>
      <c r="D4013" s="33"/>
    </row>
    <row r="4014" spans="2:4">
      <c r="B4014" s="14"/>
      <c r="C4014" s="32"/>
      <c r="D4014" s="33"/>
    </row>
    <row r="4015" spans="2:4">
      <c r="B4015" s="14"/>
      <c r="C4015" s="32"/>
      <c r="D4015" s="33"/>
    </row>
    <row r="4016" spans="2:4">
      <c r="B4016" s="14"/>
      <c r="C4016" s="32"/>
      <c r="D4016" s="33"/>
    </row>
    <row r="4017" spans="2:4">
      <c r="B4017" s="14"/>
      <c r="C4017" s="32"/>
      <c r="D4017" s="33"/>
    </row>
    <row r="4018" spans="2:4">
      <c r="B4018" s="14"/>
      <c r="C4018" s="32"/>
      <c r="D4018" s="33"/>
    </row>
    <row r="4019" spans="2:4">
      <c r="B4019" s="14"/>
      <c r="C4019" s="32"/>
      <c r="D4019" s="33"/>
    </row>
    <row r="4020" spans="2:4">
      <c r="B4020" s="14"/>
      <c r="C4020" s="32"/>
      <c r="D4020" s="33"/>
    </row>
    <row r="4021" spans="2:4">
      <c r="B4021" s="14"/>
      <c r="C4021" s="32"/>
      <c r="D4021" s="33"/>
    </row>
    <row r="4022" spans="2:4">
      <c r="B4022" s="14"/>
      <c r="C4022" s="32"/>
      <c r="D4022" s="33"/>
    </row>
    <row r="4023" spans="2:4">
      <c r="B4023" s="14"/>
      <c r="C4023" s="32"/>
      <c r="D4023" s="33"/>
    </row>
    <row r="4024" spans="2:4">
      <c r="B4024" s="14"/>
      <c r="C4024" s="32"/>
      <c r="D4024" s="33"/>
    </row>
    <row r="4025" spans="2:4">
      <c r="B4025" s="14"/>
      <c r="C4025" s="32"/>
      <c r="D4025" s="33"/>
    </row>
    <row r="4026" spans="2:4">
      <c r="B4026" s="14"/>
      <c r="C4026" s="32"/>
      <c r="D4026" s="33"/>
    </row>
    <row r="4027" spans="2:4">
      <c r="B4027" s="14"/>
      <c r="C4027" s="32"/>
      <c r="D4027" s="33"/>
    </row>
    <row r="4028" spans="2:4">
      <c r="B4028" s="14"/>
      <c r="C4028" s="32"/>
      <c r="D4028" s="33"/>
    </row>
    <row r="4029" spans="2:4">
      <c r="B4029" s="14"/>
      <c r="C4029" s="32"/>
      <c r="D4029" s="33"/>
    </row>
    <row r="4030" spans="2:4">
      <c r="B4030" s="14"/>
      <c r="C4030" s="32"/>
      <c r="D4030" s="33"/>
    </row>
    <row r="4031" spans="2:4">
      <c r="B4031" s="14"/>
      <c r="C4031" s="32"/>
      <c r="D4031" s="33"/>
    </row>
    <row r="4032" spans="2:4">
      <c r="B4032" s="14"/>
      <c r="C4032" s="32"/>
      <c r="D4032" s="33"/>
    </row>
    <row r="4033" spans="2:4">
      <c r="B4033" s="14"/>
      <c r="C4033" s="32"/>
      <c r="D4033" s="33"/>
    </row>
    <row r="4034" spans="2:4">
      <c r="B4034" s="14"/>
      <c r="C4034" s="32"/>
      <c r="D4034" s="33"/>
    </row>
    <row r="4035" spans="2:4">
      <c r="B4035" s="14"/>
      <c r="C4035" s="32"/>
      <c r="D4035" s="33"/>
    </row>
    <row r="4036" spans="2:4">
      <c r="B4036" s="14"/>
      <c r="C4036" s="32"/>
      <c r="D4036" s="33"/>
    </row>
    <row r="4037" spans="2:4">
      <c r="B4037" s="14"/>
      <c r="C4037" s="32"/>
      <c r="D4037" s="33"/>
    </row>
    <row r="4038" spans="2:4">
      <c r="B4038" s="14"/>
      <c r="C4038" s="32"/>
      <c r="D4038" s="33"/>
    </row>
    <row r="4039" spans="2:4">
      <c r="B4039" s="14"/>
      <c r="C4039" s="32"/>
      <c r="D4039" s="33"/>
    </row>
    <row r="4040" spans="2:4">
      <c r="B4040" s="14"/>
      <c r="C4040" s="32"/>
      <c r="D4040" s="33"/>
    </row>
    <row r="4041" spans="2:4">
      <c r="B4041" s="14"/>
      <c r="C4041" s="32"/>
      <c r="D4041" s="33"/>
    </row>
    <row r="4042" spans="2:4">
      <c r="B4042" s="14"/>
      <c r="C4042" s="32"/>
      <c r="D4042" s="33"/>
    </row>
    <row r="4043" spans="2:4">
      <c r="B4043" s="14"/>
      <c r="C4043" s="32"/>
      <c r="D4043" s="33"/>
    </row>
    <row r="4044" spans="2:4">
      <c r="B4044" s="14"/>
      <c r="C4044" s="32"/>
      <c r="D4044" s="33"/>
    </row>
    <row r="4045" spans="2:4">
      <c r="B4045" s="14"/>
      <c r="C4045" s="32"/>
      <c r="D4045" s="33"/>
    </row>
    <row r="4046" spans="2:4">
      <c r="B4046" s="14"/>
      <c r="C4046" s="32"/>
      <c r="D4046" s="33"/>
    </row>
    <row r="4047" spans="2:4">
      <c r="B4047" s="14"/>
      <c r="C4047" s="32"/>
      <c r="D4047" s="33"/>
    </row>
    <row r="4048" spans="2:4">
      <c r="B4048" s="14"/>
      <c r="C4048" s="32"/>
      <c r="D4048" s="33"/>
    </row>
    <row r="4049" spans="2:4">
      <c r="B4049" s="14"/>
      <c r="C4049" s="32"/>
      <c r="D4049" s="33"/>
    </row>
    <row r="4050" spans="2:4">
      <c r="B4050" s="14"/>
      <c r="C4050" s="32"/>
      <c r="D4050" s="33"/>
    </row>
    <row r="4051" spans="2:4">
      <c r="B4051" s="14"/>
      <c r="C4051" s="32"/>
      <c r="D4051" s="33"/>
    </row>
    <row r="4052" spans="2:4">
      <c r="B4052" s="14"/>
      <c r="C4052" s="32"/>
      <c r="D4052" s="33"/>
    </row>
    <row r="4053" spans="2:4">
      <c r="B4053" s="14"/>
      <c r="C4053" s="32"/>
      <c r="D4053" s="33"/>
    </row>
    <row r="4054" spans="2:4">
      <c r="B4054" s="14"/>
      <c r="C4054" s="32"/>
      <c r="D4054" s="33"/>
    </row>
    <row r="4055" spans="2:4">
      <c r="B4055" s="14"/>
      <c r="C4055" s="32"/>
      <c r="D4055" s="33"/>
    </row>
    <row r="4056" spans="2:4">
      <c r="B4056" s="14"/>
      <c r="C4056" s="32"/>
      <c r="D4056" s="33"/>
    </row>
    <row r="4057" spans="2:4">
      <c r="B4057" s="14"/>
      <c r="C4057" s="32"/>
      <c r="D4057" s="33"/>
    </row>
    <row r="4058" spans="2:4">
      <c r="B4058" s="14"/>
      <c r="C4058" s="32"/>
      <c r="D4058" s="33"/>
    </row>
    <row r="4059" spans="2:4">
      <c r="B4059" s="14"/>
      <c r="C4059" s="32"/>
      <c r="D4059" s="33"/>
    </row>
    <row r="4060" spans="2:4">
      <c r="B4060" s="14"/>
      <c r="C4060" s="32"/>
      <c r="D4060" s="33"/>
    </row>
    <row r="4061" spans="2:4">
      <c r="B4061" s="14"/>
      <c r="C4061" s="32"/>
      <c r="D4061" s="33"/>
    </row>
    <row r="4062" spans="2:4">
      <c r="B4062" s="14"/>
      <c r="C4062" s="32"/>
      <c r="D4062" s="33"/>
    </row>
    <row r="4063" spans="2:4">
      <c r="B4063" s="14"/>
      <c r="C4063" s="32"/>
      <c r="D4063" s="33"/>
    </row>
    <row r="4064" spans="2:4">
      <c r="B4064" s="14"/>
      <c r="C4064" s="32"/>
      <c r="D4064" s="33"/>
    </row>
    <row r="4065" spans="2:4">
      <c r="B4065" s="14"/>
      <c r="C4065" s="32"/>
      <c r="D4065" s="33"/>
    </row>
    <row r="4066" spans="2:4">
      <c r="B4066" s="14"/>
      <c r="C4066" s="32"/>
      <c r="D4066" s="33"/>
    </row>
    <row r="4067" spans="2:4">
      <c r="B4067" s="14"/>
      <c r="C4067" s="32"/>
      <c r="D4067" s="33"/>
    </row>
    <row r="4068" spans="2:4">
      <c r="B4068" s="14"/>
      <c r="C4068" s="32"/>
      <c r="D4068" s="33"/>
    </row>
    <row r="4069" spans="2:4">
      <c r="B4069" s="14"/>
      <c r="C4069" s="32"/>
      <c r="D4069" s="33"/>
    </row>
    <row r="4070" spans="2:4">
      <c r="B4070" s="14"/>
      <c r="C4070" s="32"/>
      <c r="D4070" s="33"/>
    </row>
    <row r="4071" spans="2:4">
      <c r="B4071" s="14"/>
      <c r="C4071" s="32"/>
      <c r="D4071" s="33"/>
    </row>
    <row r="4072" spans="2:4">
      <c r="B4072" s="14"/>
      <c r="C4072" s="32"/>
      <c r="D4072" s="33"/>
    </row>
    <row r="4073" spans="2:4">
      <c r="B4073" s="14"/>
      <c r="C4073" s="32"/>
      <c r="D4073" s="33"/>
    </row>
    <row r="4074" spans="2:4">
      <c r="B4074" s="14"/>
      <c r="C4074" s="32"/>
      <c r="D4074" s="33"/>
    </row>
    <row r="4075" spans="2:4">
      <c r="B4075" s="14"/>
      <c r="C4075" s="32"/>
      <c r="D4075" s="33"/>
    </row>
    <row r="4076" spans="2:4">
      <c r="B4076" s="14"/>
      <c r="C4076" s="32"/>
      <c r="D4076" s="33"/>
    </row>
    <row r="4077" spans="2:4">
      <c r="B4077" s="14"/>
      <c r="C4077" s="32"/>
      <c r="D4077" s="33"/>
    </row>
    <row r="4078" spans="2:4">
      <c r="B4078" s="14"/>
      <c r="C4078" s="32"/>
      <c r="D4078" s="33"/>
    </row>
    <row r="4079" spans="2:4">
      <c r="B4079" s="14"/>
      <c r="C4079" s="32"/>
      <c r="D4079" s="33"/>
    </row>
    <row r="4080" spans="2:4">
      <c r="B4080" s="14"/>
      <c r="C4080" s="32"/>
      <c r="D4080" s="33"/>
    </row>
    <row r="4081" spans="2:4">
      <c r="B4081" s="14"/>
      <c r="C4081" s="32"/>
      <c r="D4081" s="33"/>
    </row>
    <row r="4082" spans="2:4">
      <c r="B4082" s="14"/>
      <c r="C4082" s="32"/>
      <c r="D4082" s="33"/>
    </row>
    <row r="4083" spans="2:4">
      <c r="B4083" s="14"/>
      <c r="C4083" s="32"/>
      <c r="D4083" s="33"/>
    </row>
    <row r="4084" spans="2:4">
      <c r="B4084" s="14"/>
      <c r="C4084" s="32"/>
      <c r="D4084" s="33"/>
    </row>
    <row r="4085" spans="2:4">
      <c r="B4085" s="14"/>
      <c r="C4085" s="32"/>
      <c r="D4085" s="33"/>
    </row>
    <row r="4086" spans="2:4">
      <c r="B4086" s="14"/>
      <c r="C4086" s="32"/>
      <c r="D4086" s="33"/>
    </row>
    <row r="4087" spans="2:4">
      <c r="B4087" s="14"/>
      <c r="C4087" s="32"/>
      <c r="D4087" s="33"/>
    </row>
    <row r="4088" spans="2:4">
      <c r="B4088" s="14"/>
      <c r="C4088" s="32"/>
      <c r="D4088" s="33"/>
    </row>
    <row r="4089" spans="2:4">
      <c r="B4089" s="14"/>
      <c r="C4089" s="32"/>
      <c r="D4089" s="33"/>
    </row>
    <row r="4090" spans="2:4">
      <c r="B4090" s="14"/>
      <c r="C4090" s="32"/>
      <c r="D4090" s="33"/>
    </row>
    <row r="4091" spans="2:4">
      <c r="B4091" s="14"/>
      <c r="C4091" s="32"/>
      <c r="D4091" s="33"/>
    </row>
    <row r="4092" spans="2:4">
      <c r="B4092" s="14"/>
      <c r="C4092" s="32"/>
      <c r="D4092" s="33"/>
    </row>
    <row r="4093" spans="2:4">
      <c r="B4093" s="14"/>
      <c r="C4093" s="32"/>
      <c r="D4093" s="33"/>
    </row>
    <row r="4094" spans="2:4">
      <c r="B4094" s="14"/>
      <c r="C4094" s="32"/>
      <c r="D4094" s="33"/>
    </row>
    <row r="4095" spans="2:4">
      <c r="B4095" s="14"/>
      <c r="C4095" s="32"/>
      <c r="D4095" s="33"/>
    </row>
    <row r="4096" spans="2:4">
      <c r="B4096" s="14"/>
      <c r="C4096" s="32"/>
      <c r="D4096" s="33"/>
    </row>
    <row r="4097" spans="2:4">
      <c r="B4097" s="14"/>
      <c r="C4097" s="32"/>
      <c r="D4097" s="33"/>
    </row>
    <row r="4098" spans="2:4">
      <c r="B4098" s="14"/>
      <c r="C4098" s="32"/>
      <c r="D4098" s="33"/>
    </row>
    <row r="4099" spans="2:4">
      <c r="B4099" s="14"/>
      <c r="C4099" s="32"/>
      <c r="D4099" s="33"/>
    </row>
    <row r="4100" spans="2:4">
      <c r="B4100" s="14"/>
      <c r="C4100" s="32"/>
      <c r="D4100" s="33"/>
    </row>
    <row r="4101" spans="2:4">
      <c r="B4101" s="14"/>
      <c r="C4101" s="32"/>
      <c r="D4101" s="33"/>
    </row>
    <row r="4102" spans="2:4">
      <c r="B4102" s="14"/>
      <c r="C4102" s="32"/>
      <c r="D4102" s="33"/>
    </row>
    <row r="4103" spans="2:4">
      <c r="B4103" s="14"/>
      <c r="C4103" s="32"/>
      <c r="D4103" s="33"/>
    </row>
    <row r="4104" spans="2:4">
      <c r="B4104" s="14"/>
      <c r="C4104" s="32"/>
      <c r="D4104" s="33"/>
    </row>
    <row r="4105" spans="2:4">
      <c r="B4105" s="14"/>
      <c r="C4105" s="32"/>
      <c r="D4105" s="33"/>
    </row>
    <row r="4106" spans="2:4">
      <c r="B4106" s="14"/>
      <c r="C4106" s="32"/>
      <c r="D4106" s="33"/>
    </row>
    <row r="4107" spans="2:4">
      <c r="B4107" s="14"/>
      <c r="C4107" s="32"/>
      <c r="D4107" s="33"/>
    </row>
    <row r="4108" spans="2:4">
      <c r="B4108" s="14"/>
      <c r="C4108" s="32"/>
      <c r="D4108" s="33"/>
    </row>
    <row r="4109" spans="2:4">
      <c r="B4109" s="14"/>
      <c r="C4109" s="32"/>
      <c r="D4109" s="33"/>
    </row>
    <row r="4110" spans="2:4">
      <c r="B4110" s="14"/>
      <c r="C4110" s="32"/>
      <c r="D4110" s="33"/>
    </row>
    <row r="4111" spans="2:4">
      <c r="B4111" s="14"/>
      <c r="C4111" s="32"/>
      <c r="D4111" s="33"/>
    </row>
    <row r="4112" spans="2:4">
      <c r="B4112" s="14"/>
      <c r="C4112" s="32"/>
      <c r="D4112" s="33"/>
    </row>
    <row r="4113" spans="2:4">
      <c r="B4113" s="14"/>
      <c r="C4113" s="32"/>
      <c r="D4113" s="33"/>
    </row>
    <row r="4114" spans="2:4">
      <c r="B4114" s="14"/>
      <c r="C4114" s="32"/>
      <c r="D4114" s="33"/>
    </row>
    <row r="4115" spans="2:4">
      <c r="B4115" s="14"/>
      <c r="C4115" s="32"/>
      <c r="D4115" s="33"/>
    </row>
    <row r="4116" spans="2:4">
      <c r="B4116" s="14"/>
      <c r="C4116" s="32"/>
      <c r="D4116" s="33"/>
    </row>
    <row r="4117" spans="2:4">
      <c r="B4117" s="14"/>
      <c r="C4117" s="32"/>
      <c r="D4117" s="33"/>
    </row>
    <row r="4118" spans="2:4">
      <c r="B4118" s="14"/>
      <c r="C4118" s="32"/>
      <c r="D4118" s="33"/>
    </row>
    <row r="4119" spans="2:4">
      <c r="B4119" s="14"/>
      <c r="C4119" s="32"/>
      <c r="D4119" s="33"/>
    </row>
    <row r="4120" spans="2:4">
      <c r="B4120" s="14"/>
      <c r="C4120" s="32"/>
      <c r="D4120" s="33"/>
    </row>
    <row r="4121" spans="2:4">
      <c r="B4121" s="14"/>
      <c r="C4121" s="32"/>
      <c r="D4121" s="33"/>
    </row>
    <row r="4122" spans="2:4">
      <c r="B4122" s="14"/>
      <c r="C4122" s="32"/>
      <c r="D4122" s="33"/>
    </row>
    <row r="4123" spans="2:4">
      <c r="B4123" s="14"/>
      <c r="C4123" s="32"/>
      <c r="D4123" s="33"/>
    </row>
    <row r="4124" spans="2:4">
      <c r="B4124" s="14"/>
      <c r="C4124" s="32"/>
      <c r="D4124" s="33"/>
    </row>
    <row r="4125" spans="2:4">
      <c r="B4125" s="14"/>
      <c r="C4125" s="32"/>
      <c r="D4125" s="33"/>
    </row>
    <row r="4126" spans="2:4">
      <c r="B4126" s="14"/>
      <c r="C4126" s="32"/>
      <c r="D4126" s="33"/>
    </row>
    <row r="4127" spans="2:4">
      <c r="B4127" s="14"/>
      <c r="C4127" s="32"/>
      <c r="D4127" s="33"/>
    </row>
    <row r="4128" spans="2:4">
      <c r="B4128" s="14"/>
      <c r="C4128" s="32"/>
      <c r="D4128" s="33"/>
    </row>
    <row r="4129" spans="2:4">
      <c r="B4129" s="14"/>
      <c r="C4129" s="32"/>
      <c r="D4129" s="33"/>
    </row>
    <row r="4130" spans="2:4">
      <c r="B4130" s="14"/>
      <c r="C4130" s="32"/>
      <c r="D4130" s="33"/>
    </row>
    <row r="4131" spans="2:4">
      <c r="B4131" s="14"/>
      <c r="C4131" s="32"/>
      <c r="D4131" s="33"/>
    </row>
    <row r="4132" spans="2:4">
      <c r="B4132" s="14"/>
      <c r="C4132" s="32"/>
      <c r="D4132" s="33"/>
    </row>
    <row r="4133" spans="2:4">
      <c r="B4133" s="14"/>
      <c r="C4133" s="32"/>
      <c r="D4133" s="33"/>
    </row>
    <row r="4134" spans="2:4">
      <c r="B4134" s="14"/>
      <c r="C4134" s="32"/>
      <c r="D4134" s="33"/>
    </row>
    <row r="4135" spans="2:4">
      <c r="B4135" s="14"/>
      <c r="C4135" s="32"/>
      <c r="D4135" s="33"/>
    </row>
    <row r="4136" spans="2:4">
      <c r="B4136" s="14"/>
      <c r="C4136" s="32"/>
      <c r="D4136" s="33"/>
    </row>
    <row r="4137" spans="2:4">
      <c r="B4137" s="14"/>
      <c r="C4137" s="32"/>
      <c r="D4137" s="33"/>
    </row>
    <row r="4138" spans="2:4">
      <c r="B4138" s="14"/>
      <c r="C4138" s="32"/>
      <c r="D4138" s="33"/>
    </row>
    <row r="4139" spans="2:4">
      <c r="B4139" s="14"/>
      <c r="C4139" s="32"/>
      <c r="D4139" s="33"/>
    </row>
    <row r="4140" spans="2:4">
      <c r="B4140" s="14"/>
      <c r="C4140" s="32"/>
      <c r="D4140" s="33"/>
    </row>
    <row r="4141" spans="2:4">
      <c r="B4141" s="14"/>
      <c r="C4141" s="32"/>
      <c r="D4141" s="33"/>
    </row>
    <row r="4142" spans="2:4">
      <c r="B4142" s="14"/>
      <c r="C4142" s="32"/>
      <c r="D4142" s="33"/>
    </row>
    <row r="4143" spans="2:4">
      <c r="B4143" s="14"/>
      <c r="C4143" s="32"/>
      <c r="D4143" s="33"/>
    </row>
    <row r="4144" spans="2:4">
      <c r="B4144" s="14"/>
      <c r="C4144" s="32"/>
      <c r="D4144" s="33"/>
    </row>
    <row r="4145" spans="2:4">
      <c r="B4145" s="14"/>
      <c r="C4145" s="32"/>
      <c r="D4145" s="33"/>
    </row>
    <row r="4146" spans="2:4">
      <c r="B4146" s="14"/>
      <c r="C4146" s="32"/>
      <c r="D4146" s="33"/>
    </row>
    <row r="4147" spans="2:4">
      <c r="B4147" s="14"/>
      <c r="C4147" s="32"/>
      <c r="D4147" s="33"/>
    </row>
    <row r="4148" spans="2:4">
      <c r="B4148" s="14"/>
      <c r="C4148" s="32"/>
      <c r="D4148" s="33"/>
    </row>
    <row r="4149" spans="2:4">
      <c r="B4149" s="14"/>
      <c r="C4149" s="32"/>
      <c r="D4149" s="33"/>
    </row>
    <row r="4150" spans="2:4">
      <c r="B4150" s="14"/>
      <c r="C4150" s="32"/>
      <c r="D4150" s="33"/>
    </row>
    <row r="4151" spans="2:4">
      <c r="B4151" s="14"/>
      <c r="C4151" s="32"/>
      <c r="D4151" s="33"/>
    </row>
    <row r="4152" spans="2:4">
      <c r="B4152" s="14"/>
      <c r="C4152" s="32"/>
      <c r="D4152" s="33"/>
    </row>
    <row r="4153" spans="2:4">
      <c r="B4153" s="14"/>
      <c r="C4153" s="32"/>
      <c r="D4153" s="33"/>
    </row>
    <row r="4154" spans="2:4">
      <c r="B4154" s="14"/>
      <c r="C4154" s="32"/>
      <c r="D4154" s="33"/>
    </row>
    <row r="4155" spans="2:4">
      <c r="B4155" s="14"/>
      <c r="C4155" s="32"/>
      <c r="D4155" s="33"/>
    </row>
    <row r="4156" spans="2:4">
      <c r="B4156" s="14"/>
      <c r="C4156" s="32"/>
      <c r="D4156" s="33"/>
    </row>
    <row r="4157" spans="2:4">
      <c r="B4157" s="14"/>
      <c r="C4157" s="32"/>
      <c r="D4157" s="33"/>
    </row>
    <row r="4158" spans="2:4">
      <c r="B4158" s="14"/>
      <c r="C4158" s="32"/>
      <c r="D4158" s="33"/>
    </row>
    <row r="4159" spans="2:4">
      <c r="B4159" s="14"/>
      <c r="C4159" s="32"/>
      <c r="D4159" s="33"/>
    </row>
    <row r="4160" spans="2:4">
      <c r="B4160" s="14"/>
      <c r="C4160" s="32"/>
      <c r="D4160" s="33"/>
    </row>
    <row r="4161" spans="2:4">
      <c r="B4161" s="14"/>
      <c r="C4161" s="32"/>
      <c r="D4161" s="33"/>
    </row>
    <row r="4162" spans="2:4">
      <c r="B4162" s="14"/>
      <c r="C4162" s="32"/>
      <c r="D4162" s="33"/>
    </row>
    <row r="4163" spans="2:4">
      <c r="B4163" s="14"/>
      <c r="C4163" s="32"/>
      <c r="D4163" s="33"/>
    </row>
    <row r="4164" spans="2:4">
      <c r="B4164" s="14"/>
      <c r="C4164" s="32"/>
      <c r="D4164" s="33"/>
    </row>
    <row r="4165" spans="2:4">
      <c r="B4165" s="14"/>
      <c r="C4165" s="32"/>
      <c r="D4165" s="33"/>
    </row>
    <row r="4166" spans="2:4">
      <c r="B4166" s="14"/>
      <c r="C4166" s="32"/>
      <c r="D4166" s="33"/>
    </row>
    <row r="4167" spans="2:4">
      <c r="B4167" s="14"/>
      <c r="C4167" s="32"/>
      <c r="D4167" s="33"/>
    </row>
    <row r="4168" spans="2:4">
      <c r="B4168" s="14"/>
      <c r="C4168" s="32"/>
      <c r="D4168" s="33"/>
    </row>
    <row r="4169" spans="2:4">
      <c r="B4169" s="14"/>
      <c r="C4169" s="32"/>
      <c r="D4169" s="33"/>
    </row>
    <row r="4170" spans="2:4">
      <c r="B4170" s="14"/>
      <c r="C4170" s="32"/>
      <c r="D4170" s="33"/>
    </row>
    <row r="4171" spans="2:4">
      <c r="B4171" s="14"/>
      <c r="C4171" s="32"/>
      <c r="D4171" s="33"/>
    </row>
    <row r="4172" spans="2:4">
      <c r="B4172" s="14"/>
      <c r="C4172" s="32"/>
      <c r="D4172" s="33"/>
    </row>
    <row r="4173" spans="2:4">
      <c r="B4173" s="14"/>
      <c r="C4173" s="32"/>
      <c r="D4173" s="33"/>
    </row>
    <row r="4174" spans="2:4">
      <c r="B4174" s="14"/>
      <c r="C4174" s="32"/>
      <c r="D4174" s="33"/>
    </row>
    <row r="4175" spans="2:4">
      <c r="B4175" s="14"/>
      <c r="C4175" s="32"/>
      <c r="D4175" s="33"/>
    </row>
    <row r="4176" spans="2:4">
      <c r="B4176" s="14"/>
      <c r="C4176" s="32"/>
      <c r="D4176" s="33"/>
    </row>
    <row r="4177" spans="2:4">
      <c r="B4177" s="14"/>
      <c r="C4177" s="32"/>
      <c r="D4177" s="33"/>
    </row>
    <row r="4178" spans="2:4">
      <c r="B4178" s="14"/>
      <c r="C4178" s="32"/>
      <c r="D4178" s="33"/>
    </row>
    <row r="4179" spans="2:4">
      <c r="B4179" s="14"/>
      <c r="C4179" s="32"/>
      <c r="D4179" s="33"/>
    </row>
    <row r="4180" spans="2:4">
      <c r="B4180" s="14"/>
      <c r="C4180" s="32"/>
      <c r="D4180" s="33"/>
    </row>
    <row r="4181" spans="2:4">
      <c r="B4181" s="14"/>
      <c r="C4181" s="32"/>
      <c r="D4181" s="33"/>
    </row>
    <row r="4182" spans="2:4">
      <c r="B4182" s="14"/>
      <c r="C4182" s="32"/>
      <c r="D4182" s="33"/>
    </row>
    <row r="4183" spans="2:4">
      <c r="B4183" s="14"/>
      <c r="C4183" s="32"/>
      <c r="D4183" s="33"/>
    </row>
    <row r="4184" spans="2:4">
      <c r="B4184" s="14"/>
      <c r="C4184" s="32"/>
      <c r="D4184" s="33"/>
    </row>
    <row r="4185" spans="2:4">
      <c r="B4185" s="14"/>
      <c r="C4185" s="32"/>
      <c r="D4185" s="33"/>
    </row>
    <row r="4186" spans="2:4">
      <c r="B4186" s="14"/>
      <c r="C4186" s="32"/>
      <c r="D4186" s="33"/>
    </row>
    <row r="4187" spans="2:4">
      <c r="B4187" s="14"/>
      <c r="C4187" s="32"/>
      <c r="D4187" s="33"/>
    </row>
    <row r="4188" spans="2:4">
      <c r="B4188" s="14"/>
      <c r="C4188" s="32"/>
      <c r="D4188" s="33"/>
    </row>
    <row r="4189" spans="2:4">
      <c r="B4189" s="14"/>
      <c r="C4189" s="32"/>
      <c r="D4189" s="33"/>
    </row>
    <row r="4190" spans="2:4">
      <c r="B4190" s="14"/>
      <c r="C4190" s="32"/>
      <c r="D4190" s="33"/>
    </row>
    <row r="4191" spans="2:4">
      <c r="B4191" s="14"/>
      <c r="C4191" s="32"/>
      <c r="D4191" s="33"/>
    </row>
    <row r="4192" spans="2:4">
      <c r="B4192" s="14"/>
      <c r="C4192" s="32"/>
      <c r="D4192" s="33"/>
    </row>
    <row r="4193" spans="2:4">
      <c r="B4193" s="14"/>
      <c r="C4193" s="32"/>
      <c r="D4193" s="33"/>
    </row>
    <row r="4194" spans="2:4">
      <c r="B4194" s="14"/>
      <c r="C4194" s="32"/>
      <c r="D4194" s="33"/>
    </row>
    <row r="4195" spans="2:4">
      <c r="B4195" s="14"/>
      <c r="C4195" s="32"/>
      <c r="D4195" s="33"/>
    </row>
    <row r="4196" spans="2:4">
      <c r="B4196" s="14"/>
      <c r="C4196" s="32"/>
      <c r="D4196" s="33"/>
    </row>
    <row r="4197" spans="2:4">
      <c r="B4197" s="14"/>
      <c r="C4197" s="32"/>
      <c r="D4197" s="33"/>
    </row>
    <row r="4198" spans="2:4">
      <c r="B4198" s="14"/>
      <c r="C4198" s="32"/>
      <c r="D4198" s="33"/>
    </row>
    <row r="4199" spans="2:4">
      <c r="B4199" s="14"/>
      <c r="C4199" s="32"/>
      <c r="D4199" s="33"/>
    </row>
    <row r="4200" spans="2:4">
      <c r="B4200" s="14"/>
      <c r="C4200" s="32"/>
      <c r="D4200" s="33"/>
    </row>
    <row r="4201" spans="2:4">
      <c r="B4201" s="14"/>
      <c r="C4201" s="32"/>
      <c r="D4201" s="33"/>
    </row>
    <row r="4202" spans="2:4">
      <c r="B4202" s="14"/>
      <c r="C4202" s="32"/>
      <c r="D4202" s="33"/>
    </row>
    <row r="4203" spans="2:4">
      <c r="B4203" s="14"/>
      <c r="C4203" s="32"/>
      <c r="D4203" s="33"/>
    </row>
    <row r="4204" spans="2:4">
      <c r="B4204" s="14"/>
      <c r="C4204" s="32"/>
      <c r="D4204" s="33"/>
    </row>
    <row r="4205" spans="2:4">
      <c r="B4205" s="14"/>
      <c r="C4205" s="32"/>
      <c r="D4205" s="33"/>
    </row>
    <row r="4206" spans="2:4">
      <c r="B4206" s="14"/>
      <c r="C4206" s="32"/>
      <c r="D4206" s="33"/>
    </row>
    <row r="4207" spans="2:4">
      <c r="B4207" s="14"/>
      <c r="C4207" s="32"/>
      <c r="D4207" s="33"/>
    </row>
    <row r="4208" spans="2:4">
      <c r="B4208" s="14"/>
      <c r="C4208" s="32"/>
      <c r="D4208" s="33"/>
    </row>
    <row r="4209" spans="2:4">
      <c r="B4209" s="14"/>
      <c r="C4209" s="32"/>
      <c r="D4209" s="33"/>
    </row>
    <row r="4210" spans="2:4">
      <c r="B4210" s="14"/>
      <c r="C4210" s="32"/>
      <c r="D4210" s="33"/>
    </row>
    <row r="4211" spans="2:4">
      <c r="B4211" s="14"/>
      <c r="C4211" s="32"/>
      <c r="D4211" s="33"/>
    </row>
    <row r="4212" spans="2:4">
      <c r="B4212" s="14"/>
      <c r="C4212" s="32"/>
      <c r="D4212" s="33"/>
    </row>
    <row r="4213" spans="2:4">
      <c r="B4213" s="14"/>
      <c r="C4213" s="32"/>
      <c r="D4213" s="33"/>
    </row>
    <row r="4214" spans="2:4">
      <c r="B4214" s="14"/>
      <c r="C4214" s="32"/>
      <c r="D4214" s="33"/>
    </row>
    <row r="4215" spans="2:4">
      <c r="B4215" s="14"/>
      <c r="C4215" s="32"/>
      <c r="D4215" s="33"/>
    </row>
    <row r="4216" spans="2:4">
      <c r="B4216" s="14"/>
      <c r="C4216" s="32"/>
      <c r="D4216" s="33"/>
    </row>
    <row r="4217" spans="2:4">
      <c r="B4217" s="14"/>
      <c r="C4217" s="32"/>
      <c r="D4217" s="33"/>
    </row>
    <row r="4218" spans="2:4">
      <c r="B4218" s="14"/>
      <c r="C4218" s="32"/>
      <c r="D4218" s="33"/>
    </row>
    <row r="4219" spans="2:4">
      <c r="B4219" s="14"/>
      <c r="C4219" s="32"/>
      <c r="D4219" s="33"/>
    </row>
    <row r="4220" spans="2:4">
      <c r="B4220" s="14"/>
      <c r="C4220" s="32"/>
      <c r="D4220" s="33"/>
    </row>
    <row r="4221" spans="2:4">
      <c r="B4221" s="14"/>
      <c r="C4221" s="32"/>
      <c r="D4221" s="33"/>
    </row>
    <row r="4222" spans="2:4">
      <c r="B4222" s="14"/>
      <c r="C4222" s="32"/>
      <c r="D4222" s="33"/>
    </row>
    <row r="4223" spans="2:4">
      <c r="B4223" s="14"/>
      <c r="C4223" s="32"/>
      <c r="D4223" s="33"/>
    </row>
    <row r="4224" spans="2:4">
      <c r="B4224" s="14"/>
      <c r="C4224" s="32"/>
      <c r="D4224" s="33"/>
    </row>
    <row r="4225" spans="2:4">
      <c r="B4225" s="14"/>
      <c r="C4225" s="32"/>
      <c r="D4225" s="33"/>
    </row>
    <row r="4226" spans="2:4">
      <c r="B4226" s="14"/>
      <c r="C4226" s="32"/>
      <c r="D4226" s="33"/>
    </row>
    <row r="4227" spans="2:4">
      <c r="B4227" s="14"/>
      <c r="C4227" s="32"/>
      <c r="D4227" s="33"/>
    </row>
    <row r="4228" spans="2:4">
      <c r="B4228" s="14"/>
      <c r="C4228" s="32"/>
      <c r="D4228" s="33"/>
    </row>
    <row r="4229" spans="2:4">
      <c r="B4229" s="14"/>
      <c r="C4229" s="32"/>
      <c r="D4229" s="33"/>
    </row>
    <row r="4230" spans="2:4">
      <c r="B4230" s="14"/>
      <c r="C4230" s="32"/>
      <c r="D4230" s="33"/>
    </row>
    <row r="4231" spans="2:4">
      <c r="B4231" s="14"/>
      <c r="C4231" s="32"/>
      <c r="D4231" s="33"/>
    </row>
    <row r="4232" spans="2:4">
      <c r="B4232" s="14"/>
      <c r="C4232" s="32"/>
      <c r="D4232" s="33"/>
    </row>
    <row r="4233" spans="2:4">
      <c r="B4233" s="14"/>
      <c r="C4233" s="32"/>
      <c r="D4233" s="33"/>
    </row>
    <row r="4234" spans="2:4">
      <c r="B4234" s="14"/>
      <c r="C4234" s="32"/>
      <c r="D4234" s="33"/>
    </row>
    <row r="4235" spans="2:4">
      <c r="B4235" s="14"/>
      <c r="C4235" s="32"/>
      <c r="D4235" s="33"/>
    </row>
    <row r="4236" spans="2:4">
      <c r="B4236" s="14"/>
      <c r="C4236" s="32"/>
      <c r="D4236" s="33"/>
    </row>
    <row r="4237" spans="2:4">
      <c r="B4237" s="14"/>
      <c r="C4237" s="32"/>
      <c r="D4237" s="33"/>
    </row>
    <row r="4238" spans="2:4">
      <c r="B4238" s="14"/>
      <c r="C4238" s="32"/>
      <c r="D4238" s="33"/>
    </row>
    <row r="4239" spans="2:4">
      <c r="B4239" s="14"/>
      <c r="C4239" s="32"/>
      <c r="D4239" s="33"/>
    </row>
    <row r="4240" spans="2:4">
      <c r="B4240" s="14"/>
      <c r="C4240" s="32"/>
      <c r="D4240" s="33"/>
    </row>
    <row r="4241" spans="2:4">
      <c r="B4241" s="14"/>
      <c r="C4241" s="32"/>
      <c r="D4241" s="33"/>
    </row>
    <row r="4242" spans="2:4">
      <c r="B4242" s="14"/>
      <c r="C4242" s="32"/>
      <c r="D4242" s="33"/>
    </row>
    <row r="4243" spans="2:4">
      <c r="B4243" s="14"/>
      <c r="C4243" s="32"/>
      <c r="D4243" s="33"/>
    </row>
    <row r="4244" spans="2:4">
      <c r="B4244" s="14"/>
      <c r="C4244" s="32"/>
      <c r="D4244" s="33"/>
    </row>
    <row r="4245" spans="2:4">
      <c r="B4245" s="14"/>
      <c r="C4245" s="32"/>
      <c r="D4245" s="33"/>
    </row>
    <row r="4246" spans="2:4">
      <c r="B4246" s="14"/>
      <c r="C4246" s="32"/>
      <c r="D4246" s="33"/>
    </row>
    <row r="4247" spans="2:4">
      <c r="B4247" s="14"/>
      <c r="C4247" s="32"/>
      <c r="D4247" s="33"/>
    </row>
    <row r="4248" spans="2:4">
      <c r="B4248" s="14"/>
      <c r="C4248" s="32"/>
      <c r="D4248" s="33"/>
    </row>
    <row r="4249" spans="2:4">
      <c r="B4249" s="14"/>
      <c r="C4249" s="32"/>
      <c r="D4249" s="33"/>
    </row>
    <row r="4250" spans="2:4">
      <c r="B4250" s="14"/>
      <c r="C4250" s="32"/>
      <c r="D4250" s="33"/>
    </row>
    <row r="4251" spans="2:4">
      <c r="B4251" s="14"/>
      <c r="C4251" s="32"/>
      <c r="D4251" s="33"/>
    </row>
    <row r="4252" spans="2:4">
      <c r="B4252" s="14"/>
      <c r="C4252" s="32"/>
      <c r="D4252" s="33"/>
    </row>
    <row r="4253" spans="2:4">
      <c r="B4253" s="14"/>
      <c r="C4253" s="32"/>
      <c r="D4253" s="33"/>
    </row>
    <row r="4254" spans="2:4">
      <c r="B4254" s="14"/>
      <c r="C4254" s="32"/>
      <c r="D4254" s="33"/>
    </row>
    <row r="4255" spans="2:4">
      <c r="B4255" s="14"/>
      <c r="C4255" s="32"/>
      <c r="D4255" s="33"/>
    </row>
    <row r="4256" spans="2:4">
      <c r="B4256" s="14"/>
      <c r="C4256" s="32"/>
      <c r="D4256" s="33"/>
    </row>
    <row r="4257" spans="2:4">
      <c r="B4257" s="14"/>
      <c r="C4257" s="32"/>
      <c r="D4257" s="33"/>
    </row>
    <row r="4258" spans="2:4">
      <c r="B4258" s="14"/>
      <c r="C4258" s="32"/>
      <c r="D4258" s="33"/>
    </row>
    <row r="4259" spans="2:4">
      <c r="B4259" s="14"/>
      <c r="C4259" s="32"/>
      <c r="D4259" s="33"/>
    </row>
    <row r="4260" spans="2:4">
      <c r="B4260" s="14"/>
      <c r="C4260" s="32"/>
      <c r="D4260" s="33"/>
    </row>
    <row r="4261" spans="2:4">
      <c r="B4261" s="14"/>
      <c r="C4261" s="32"/>
      <c r="D4261" s="33"/>
    </row>
    <row r="4262" spans="2:4">
      <c r="B4262" s="14"/>
      <c r="C4262" s="32"/>
      <c r="D4262" s="33"/>
    </row>
    <row r="4263" spans="2:4">
      <c r="B4263" s="14"/>
      <c r="C4263" s="32"/>
      <c r="D4263" s="33"/>
    </row>
    <row r="4264" spans="2:4">
      <c r="B4264" s="14"/>
      <c r="C4264" s="32"/>
      <c r="D4264" s="33"/>
    </row>
    <row r="4265" spans="2:4">
      <c r="B4265" s="14"/>
      <c r="C4265" s="32"/>
      <c r="D4265" s="33"/>
    </row>
    <row r="4266" spans="2:4">
      <c r="B4266" s="14"/>
      <c r="C4266" s="32"/>
      <c r="D4266" s="33"/>
    </row>
    <row r="4267" spans="2:4">
      <c r="B4267" s="14"/>
      <c r="C4267" s="32"/>
      <c r="D4267" s="33"/>
    </row>
    <row r="4268" spans="2:4">
      <c r="B4268" s="14"/>
      <c r="C4268" s="32"/>
      <c r="D4268" s="33"/>
    </row>
    <row r="4269" spans="2:4">
      <c r="B4269" s="14"/>
      <c r="C4269" s="32"/>
      <c r="D4269" s="33"/>
    </row>
    <row r="4270" spans="2:4">
      <c r="B4270" s="14"/>
      <c r="C4270" s="32"/>
      <c r="D4270" s="33"/>
    </row>
    <row r="4271" spans="2:4">
      <c r="B4271" s="14"/>
      <c r="C4271" s="32"/>
      <c r="D4271" s="33"/>
    </row>
    <row r="4272" spans="2:4">
      <c r="B4272" s="14"/>
      <c r="C4272" s="32"/>
      <c r="D4272" s="33"/>
    </row>
    <row r="4273" spans="2:4">
      <c r="B4273" s="14"/>
      <c r="C4273" s="32"/>
      <c r="D4273" s="33"/>
    </row>
    <row r="4274" spans="2:4">
      <c r="B4274" s="14"/>
      <c r="C4274" s="32"/>
      <c r="D4274" s="33"/>
    </row>
    <row r="4275" spans="2:4">
      <c r="B4275" s="14"/>
      <c r="C4275" s="32"/>
      <c r="D4275" s="33"/>
    </row>
    <row r="4276" spans="2:4">
      <c r="B4276" s="14"/>
      <c r="C4276" s="32"/>
      <c r="D4276" s="33"/>
    </row>
    <row r="4277" spans="2:4">
      <c r="B4277" s="14"/>
      <c r="C4277" s="32"/>
      <c r="D4277" s="33"/>
    </row>
    <row r="4278" spans="2:4">
      <c r="B4278" s="14"/>
      <c r="C4278" s="32"/>
      <c r="D4278" s="33"/>
    </row>
    <row r="4279" spans="2:4">
      <c r="B4279" s="14"/>
      <c r="C4279" s="32"/>
      <c r="D4279" s="33"/>
    </row>
    <row r="4280" spans="2:4">
      <c r="B4280" s="14"/>
      <c r="C4280" s="32"/>
      <c r="D4280" s="33"/>
    </row>
    <row r="4281" spans="2:4">
      <c r="B4281" s="14"/>
      <c r="C4281" s="32"/>
      <c r="D4281" s="33"/>
    </row>
    <row r="4282" spans="2:4">
      <c r="B4282" s="14"/>
      <c r="C4282" s="32"/>
      <c r="D4282" s="33"/>
    </row>
    <row r="4283" spans="2:4">
      <c r="B4283" s="14"/>
      <c r="C4283" s="32"/>
      <c r="D4283" s="33"/>
    </row>
    <row r="4284" spans="2:4">
      <c r="B4284" s="14"/>
      <c r="C4284" s="32"/>
      <c r="D4284" s="33"/>
    </row>
    <row r="4285" spans="2:4">
      <c r="B4285" s="14"/>
      <c r="C4285" s="32"/>
      <c r="D4285" s="33"/>
    </row>
    <row r="4286" spans="2:4">
      <c r="B4286" s="14"/>
      <c r="C4286" s="32"/>
      <c r="D4286" s="33"/>
    </row>
    <row r="4287" spans="2:4">
      <c r="B4287" s="14"/>
      <c r="C4287" s="32"/>
      <c r="D4287" s="33"/>
    </row>
    <row r="4288" spans="2:4">
      <c r="B4288" s="14"/>
      <c r="C4288" s="32"/>
      <c r="D4288" s="33"/>
    </row>
    <row r="4289" spans="2:4">
      <c r="B4289" s="14"/>
      <c r="C4289" s="32"/>
      <c r="D4289" s="33"/>
    </row>
    <row r="4290" spans="2:4">
      <c r="B4290" s="14"/>
      <c r="C4290" s="32"/>
      <c r="D4290" s="33"/>
    </row>
    <row r="4291" spans="2:4">
      <c r="B4291" s="14"/>
      <c r="C4291" s="32"/>
      <c r="D4291" s="33"/>
    </row>
    <row r="4292" spans="2:4">
      <c r="B4292" s="14"/>
      <c r="C4292" s="32"/>
      <c r="D4292" s="33"/>
    </row>
    <row r="4293" spans="2:4">
      <c r="B4293" s="14"/>
      <c r="C4293" s="32"/>
      <c r="D4293" s="33"/>
    </row>
    <row r="4294" spans="2:4">
      <c r="B4294" s="14"/>
      <c r="C4294" s="32"/>
      <c r="D4294" s="33"/>
    </row>
    <row r="4295" spans="2:4">
      <c r="B4295" s="14"/>
      <c r="C4295" s="32"/>
      <c r="D4295" s="33"/>
    </row>
    <row r="4296" spans="2:4">
      <c r="B4296" s="14"/>
      <c r="C4296" s="32"/>
      <c r="D4296" s="33"/>
    </row>
    <row r="4297" spans="2:4">
      <c r="B4297" s="14"/>
      <c r="C4297" s="32"/>
      <c r="D4297" s="33"/>
    </row>
    <row r="4298" spans="2:4">
      <c r="B4298" s="14"/>
      <c r="C4298" s="32"/>
      <c r="D4298" s="33"/>
    </row>
    <row r="4299" spans="2:4">
      <c r="B4299" s="14"/>
      <c r="C4299" s="32"/>
      <c r="D4299" s="33"/>
    </row>
    <row r="4300" spans="2:4">
      <c r="B4300" s="14"/>
      <c r="C4300" s="32"/>
      <c r="D4300" s="33"/>
    </row>
    <row r="4301" spans="2:4">
      <c r="B4301" s="14"/>
      <c r="C4301" s="32"/>
      <c r="D4301" s="33"/>
    </row>
    <row r="4302" spans="2:4">
      <c r="B4302" s="14"/>
      <c r="C4302" s="32"/>
      <c r="D4302" s="33"/>
    </row>
    <row r="4303" spans="2:4">
      <c r="B4303" s="14"/>
      <c r="C4303" s="32"/>
      <c r="D4303" s="33"/>
    </row>
    <row r="4304" spans="2:4">
      <c r="B4304" s="14"/>
      <c r="C4304" s="32"/>
      <c r="D4304" s="33"/>
    </row>
    <row r="4305" spans="2:4">
      <c r="B4305" s="14"/>
      <c r="C4305" s="32"/>
      <c r="D4305" s="33"/>
    </row>
    <row r="4306" spans="2:4">
      <c r="B4306" s="14"/>
      <c r="C4306" s="32"/>
      <c r="D4306" s="33"/>
    </row>
    <row r="4307" spans="2:4">
      <c r="B4307" s="14"/>
      <c r="C4307" s="32"/>
      <c r="D4307" s="33"/>
    </row>
    <row r="4308" spans="2:4">
      <c r="B4308" s="14"/>
      <c r="C4308" s="32"/>
      <c r="D4308" s="33"/>
    </row>
    <row r="4309" spans="2:4">
      <c r="B4309" s="14"/>
      <c r="C4309" s="32"/>
      <c r="D4309" s="33"/>
    </row>
    <row r="4310" spans="2:4">
      <c r="B4310" s="14"/>
      <c r="C4310" s="32"/>
      <c r="D4310" s="33"/>
    </row>
    <row r="4311" spans="2:4">
      <c r="B4311" s="14"/>
      <c r="C4311" s="32"/>
      <c r="D4311" s="33"/>
    </row>
    <row r="4312" spans="2:4">
      <c r="B4312" s="14"/>
      <c r="C4312" s="32"/>
      <c r="D4312" s="33"/>
    </row>
    <row r="4313" spans="2:4">
      <c r="B4313" s="14"/>
      <c r="C4313" s="32"/>
      <c r="D4313" s="33"/>
    </row>
    <row r="4314" spans="2:4">
      <c r="B4314" s="14"/>
      <c r="C4314" s="32"/>
      <c r="D4314" s="33"/>
    </row>
    <row r="4315" spans="2:4">
      <c r="B4315" s="14"/>
      <c r="C4315" s="32"/>
      <c r="D4315" s="33"/>
    </row>
    <row r="4316" spans="2:4">
      <c r="B4316" s="14"/>
      <c r="C4316" s="32"/>
      <c r="D4316" s="33"/>
    </row>
    <row r="4317" spans="2:4">
      <c r="B4317" s="14"/>
      <c r="C4317" s="32"/>
      <c r="D4317" s="33"/>
    </row>
    <row r="4318" spans="2:4">
      <c r="B4318" s="14"/>
      <c r="C4318" s="32"/>
      <c r="D4318" s="33"/>
    </row>
    <row r="4319" spans="2:4">
      <c r="B4319" s="14"/>
      <c r="C4319" s="32"/>
      <c r="D4319" s="33"/>
    </row>
    <row r="4320" spans="2:4">
      <c r="B4320" s="14"/>
      <c r="C4320" s="32"/>
      <c r="D4320" s="33"/>
    </row>
    <row r="4321" spans="2:4">
      <c r="B4321" s="14"/>
      <c r="C4321" s="32"/>
      <c r="D4321" s="33"/>
    </row>
    <row r="4322" spans="2:4">
      <c r="B4322" s="14"/>
      <c r="C4322" s="32"/>
      <c r="D4322" s="33"/>
    </row>
    <row r="4323" spans="2:4">
      <c r="B4323" s="14"/>
      <c r="C4323" s="32"/>
      <c r="D4323" s="33"/>
    </row>
    <row r="4324" spans="2:4">
      <c r="B4324" s="14"/>
      <c r="C4324" s="32"/>
      <c r="D4324" s="33"/>
    </row>
    <row r="4325" spans="2:4">
      <c r="B4325" s="14"/>
      <c r="C4325" s="32"/>
      <c r="D4325" s="33"/>
    </row>
    <row r="4326" spans="2:4">
      <c r="B4326" s="14"/>
      <c r="C4326" s="32"/>
      <c r="D4326" s="33"/>
    </row>
    <row r="4327" spans="2:4">
      <c r="B4327" s="14"/>
      <c r="C4327" s="32"/>
      <c r="D4327" s="33"/>
    </row>
    <row r="4328" spans="2:4">
      <c r="B4328" s="14"/>
      <c r="C4328" s="32"/>
      <c r="D4328" s="33"/>
    </row>
    <row r="4329" spans="2:4">
      <c r="B4329" s="14"/>
      <c r="C4329" s="32"/>
      <c r="D4329" s="33"/>
    </row>
    <row r="4330" spans="2:4">
      <c r="B4330" s="14"/>
      <c r="C4330" s="32"/>
      <c r="D4330" s="33"/>
    </row>
    <row r="4331" spans="2:4">
      <c r="B4331" s="14"/>
      <c r="C4331" s="32"/>
      <c r="D4331" s="33"/>
    </row>
    <row r="4332" spans="2:4">
      <c r="B4332" s="14"/>
      <c r="C4332" s="32"/>
      <c r="D4332" s="33"/>
    </row>
    <row r="4333" spans="2:4">
      <c r="B4333" s="14"/>
      <c r="C4333" s="32"/>
      <c r="D4333" s="33"/>
    </row>
    <row r="4334" spans="2:4">
      <c r="B4334" s="14"/>
      <c r="C4334" s="32"/>
      <c r="D4334" s="33"/>
    </row>
    <row r="4335" spans="2:4">
      <c r="B4335" s="14"/>
      <c r="C4335" s="32"/>
      <c r="D4335" s="33"/>
    </row>
    <row r="4336" spans="2:4">
      <c r="B4336" s="14"/>
      <c r="C4336" s="32"/>
      <c r="D4336" s="33"/>
    </row>
    <row r="4337" spans="2:4">
      <c r="B4337" s="14"/>
      <c r="C4337" s="32"/>
      <c r="D4337" s="33"/>
    </row>
    <row r="4338" spans="2:4">
      <c r="B4338" s="14"/>
      <c r="C4338" s="32"/>
      <c r="D4338" s="33"/>
    </row>
    <row r="4339" spans="2:4">
      <c r="B4339" s="14"/>
      <c r="C4339" s="32"/>
      <c r="D4339" s="33"/>
    </row>
    <row r="4340" spans="2:4">
      <c r="B4340" s="14"/>
      <c r="C4340" s="32"/>
      <c r="D4340" s="33"/>
    </row>
    <row r="4341" spans="2:4">
      <c r="B4341" s="14"/>
      <c r="C4341" s="32"/>
      <c r="D4341" s="33"/>
    </row>
    <row r="4342" spans="2:4">
      <c r="B4342" s="14"/>
      <c r="C4342" s="32"/>
      <c r="D4342" s="33"/>
    </row>
    <row r="4343" spans="2:4">
      <c r="B4343" s="14"/>
      <c r="C4343" s="32"/>
      <c r="D4343" s="33"/>
    </row>
    <row r="4344" spans="2:4">
      <c r="B4344" s="14"/>
      <c r="C4344" s="32"/>
      <c r="D4344" s="33"/>
    </row>
    <row r="4345" spans="2:4">
      <c r="B4345" s="14"/>
      <c r="C4345" s="32"/>
      <c r="D4345" s="33"/>
    </row>
    <row r="4346" spans="2:4">
      <c r="B4346" s="14"/>
      <c r="C4346" s="32"/>
      <c r="D4346" s="33"/>
    </row>
    <row r="4347" spans="2:4">
      <c r="B4347" s="14"/>
      <c r="C4347" s="32"/>
      <c r="D4347" s="33"/>
    </row>
    <row r="4348" spans="2:4">
      <c r="B4348" s="14"/>
      <c r="C4348" s="32"/>
      <c r="D4348" s="33"/>
    </row>
    <row r="4349" spans="2:4">
      <c r="B4349" s="14"/>
      <c r="C4349" s="32"/>
      <c r="D4349" s="33"/>
    </row>
    <row r="4350" spans="2:4">
      <c r="B4350" s="14"/>
      <c r="C4350" s="32"/>
      <c r="D4350" s="33"/>
    </row>
    <row r="4351" spans="2:4">
      <c r="B4351" s="14"/>
      <c r="C4351" s="32"/>
      <c r="D4351" s="33"/>
    </row>
    <row r="4352" spans="2:4">
      <c r="B4352" s="14"/>
      <c r="C4352" s="32"/>
      <c r="D4352" s="33"/>
    </row>
    <row r="4353" spans="2:4">
      <c r="B4353" s="14"/>
      <c r="C4353" s="32"/>
      <c r="D4353" s="33"/>
    </row>
    <row r="4354" spans="2:4">
      <c r="B4354" s="14"/>
      <c r="C4354" s="32"/>
      <c r="D4354" s="33"/>
    </row>
    <row r="4355" spans="2:4">
      <c r="B4355" s="14"/>
      <c r="C4355" s="32"/>
      <c r="D4355" s="33"/>
    </row>
    <row r="4356" spans="2:4">
      <c r="B4356" s="14"/>
      <c r="C4356" s="32"/>
      <c r="D4356" s="33"/>
    </row>
    <row r="4357" spans="2:4">
      <c r="B4357" s="14"/>
      <c r="C4357" s="32"/>
      <c r="D4357" s="33"/>
    </row>
    <row r="4358" spans="2:4">
      <c r="B4358" s="14"/>
      <c r="C4358" s="32"/>
      <c r="D4358" s="33"/>
    </row>
    <row r="4359" spans="2:4">
      <c r="B4359" s="14"/>
      <c r="C4359" s="32"/>
      <c r="D4359" s="33"/>
    </row>
    <row r="4360" spans="2:4">
      <c r="B4360" s="14"/>
      <c r="C4360" s="32"/>
      <c r="D4360" s="33"/>
    </row>
    <row r="4361" spans="2:4">
      <c r="B4361" s="14"/>
      <c r="C4361" s="32"/>
      <c r="D4361" s="33"/>
    </row>
    <row r="4362" spans="2:4">
      <c r="B4362" s="14"/>
      <c r="C4362" s="32"/>
      <c r="D4362" s="33"/>
    </row>
    <row r="4363" spans="2:4">
      <c r="B4363" s="14"/>
      <c r="C4363" s="32"/>
      <c r="D4363" s="33"/>
    </row>
    <row r="4364" spans="2:4">
      <c r="B4364" s="14"/>
      <c r="C4364" s="32"/>
      <c r="D4364" s="33"/>
    </row>
    <row r="4365" spans="2:4">
      <c r="B4365" s="14"/>
      <c r="C4365" s="32"/>
      <c r="D4365" s="33"/>
    </row>
    <row r="4366" spans="2:4">
      <c r="B4366" s="14"/>
      <c r="C4366" s="32"/>
      <c r="D4366" s="33"/>
    </row>
    <row r="4367" spans="2:4">
      <c r="B4367" s="14"/>
      <c r="C4367" s="32"/>
      <c r="D4367" s="33"/>
    </row>
    <row r="4368" spans="2:4">
      <c r="B4368" s="14"/>
      <c r="C4368" s="32"/>
      <c r="D4368" s="33"/>
    </row>
    <row r="4369" spans="2:4">
      <c r="B4369" s="14"/>
      <c r="C4369" s="32"/>
      <c r="D4369" s="33"/>
    </row>
    <row r="4370" spans="2:4">
      <c r="B4370" s="14"/>
      <c r="C4370" s="32"/>
      <c r="D4370" s="33"/>
    </row>
    <row r="4371" spans="2:4">
      <c r="B4371" s="14"/>
      <c r="C4371" s="32"/>
      <c r="D4371" s="33"/>
    </row>
    <row r="4372" spans="2:4">
      <c r="B4372" s="14"/>
      <c r="C4372" s="32"/>
      <c r="D4372" s="33"/>
    </row>
    <row r="4373" spans="2:4">
      <c r="B4373" s="14"/>
      <c r="C4373" s="32"/>
      <c r="D4373" s="33"/>
    </row>
    <row r="4374" spans="2:4">
      <c r="B4374" s="14"/>
      <c r="C4374" s="32"/>
      <c r="D4374" s="33"/>
    </row>
    <row r="4375" spans="2:4">
      <c r="B4375" s="14"/>
      <c r="C4375" s="32"/>
      <c r="D4375" s="33"/>
    </row>
    <row r="4376" spans="2:4">
      <c r="B4376" s="14"/>
      <c r="C4376" s="32"/>
      <c r="D4376" s="33"/>
    </row>
    <row r="4377" spans="2:4">
      <c r="B4377" s="14"/>
      <c r="C4377" s="32"/>
      <c r="D4377" s="33"/>
    </row>
    <row r="4378" spans="2:4">
      <c r="B4378" s="14"/>
      <c r="C4378" s="32"/>
      <c r="D4378" s="33"/>
    </row>
    <row r="4379" spans="2:4">
      <c r="B4379" s="14"/>
      <c r="C4379" s="32"/>
      <c r="D4379" s="33"/>
    </row>
    <row r="4380" spans="2:4">
      <c r="B4380" s="14"/>
      <c r="C4380" s="32"/>
      <c r="D4380" s="33"/>
    </row>
    <row r="4381" spans="2:4">
      <c r="B4381" s="14"/>
      <c r="C4381" s="32"/>
      <c r="D4381" s="33"/>
    </row>
    <row r="4382" spans="2:4">
      <c r="B4382" s="14"/>
      <c r="C4382" s="32"/>
      <c r="D4382" s="33"/>
    </row>
    <row r="4383" spans="2:4">
      <c r="B4383" s="14"/>
      <c r="C4383" s="32"/>
      <c r="D4383" s="33"/>
    </row>
    <row r="4384" spans="2:4">
      <c r="B4384" s="14"/>
      <c r="C4384" s="32"/>
      <c r="D4384" s="33"/>
    </row>
    <row r="4385" spans="2:4">
      <c r="B4385" s="14"/>
      <c r="C4385" s="32"/>
      <c r="D4385" s="33"/>
    </row>
    <row r="4386" spans="2:4">
      <c r="B4386" s="14"/>
      <c r="C4386" s="32"/>
      <c r="D4386" s="33"/>
    </row>
    <row r="4387" spans="2:4">
      <c r="B4387" s="14"/>
      <c r="C4387" s="32"/>
      <c r="D4387" s="33"/>
    </row>
    <row r="4388" spans="2:4">
      <c r="B4388" s="14"/>
      <c r="C4388" s="32"/>
      <c r="D4388" s="33"/>
    </row>
    <row r="4389" spans="2:4">
      <c r="B4389" s="14"/>
      <c r="C4389" s="32"/>
      <c r="D4389" s="33"/>
    </row>
    <row r="4390" spans="2:4">
      <c r="B4390" s="14"/>
      <c r="C4390" s="32"/>
      <c r="D4390" s="33"/>
    </row>
    <row r="4391" spans="2:4">
      <c r="B4391" s="14"/>
      <c r="C4391" s="32"/>
      <c r="D4391" s="33"/>
    </row>
    <row r="4392" spans="2:4">
      <c r="B4392" s="14"/>
      <c r="C4392" s="32"/>
      <c r="D4392" s="33"/>
    </row>
    <row r="4393" spans="2:4">
      <c r="B4393" s="14"/>
      <c r="C4393" s="32"/>
      <c r="D4393" s="33"/>
    </row>
    <row r="4394" spans="2:4">
      <c r="B4394" s="14"/>
      <c r="C4394" s="32"/>
      <c r="D4394" s="33"/>
    </row>
    <row r="4395" spans="2:4">
      <c r="B4395" s="14"/>
      <c r="C4395" s="32"/>
      <c r="D4395" s="33"/>
    </row>
    <row r="4396" spans="2:4">
      <c r="B4396" s="14"/>
      <c r="C4396" s="32"/>
      <c r="D4396" s="33"/>
    </row>
    <row r="4397" spans="2:4">
      <c r="B4397" s="14"/>
      <c r="C4397" s="32"/>
      <c r="D4397" s="33"/>
    </row>
    <row r="4398" spans="2:4">
      <c r="B4398" s="14"/>
      <c r="C4398" s="32"/>
      <c r="D4398" s="33"/>
    </row>
    <row r="4399" spans="2:4">
      <c r="B4399" s="14"/>
      <c r="C4399" s="32"/>
      <c r="D4399" s="33"/>
    </row>
    <row r="4400" spans="2:4">
      <c r="B4400" s="14"/>
      <c r="C4400" s="32"/>
      <c r="D4400" s="33"/>
    </row>
    <row r="4401" spans="2:4">
      <c r="B4401" s="14"/>
      <c r="C4401" s="32"/>
      <c r="D4401" s="33"/>
    </row>
    <row r="4402" spans="2:4">
      <c r="B4402" s="14"/>
      <c r="C4402" s="32"/>
      <c r="D4402" s="33"/>
    </row>
    <row r="4403" spans="2:4">
      <c r="B4403" s="14"/>
      <c r="C4403" s="32"/>
      <c r="D4403" s="33"/>
    </row>
    <row r="4404" spans="2:4">
      <c r="B4404" s="14"/>
      <c r="C4404" s="32"/>
      <c r="D4404" s="33"/>
    </row>
    <row r="4405" spans="2:4">
      <c r="B4405" s="14"/>
      <c r="C4405" s="32"/>
      <c r="D4405" s="33"/>
    </row>
    <row r="4406" spans="2:4">
      <c r="B4406" s="14"/>
      <c r="C4406" s="32"/>
      <c r="D4406" s="33"/>
    </row>
    <row r="4407" spans="2:4">
      <c r="B4407" s="14"/>
      <c r="C4407" s="32"/>
      <c r="D4407" s="33"/>
    </row>
    <row r="4408" spans="2:4">
      <c r="B4408" s="14"/>
      <c r="C4408" s="32"/>
      <c r="D4408" s="33"/>
    </row>
    <row r="4409" spans="2:4">
      <c r="B4409" s="14"/>
      <c r="C4409" s="32"/>
      <c r="D4409" s="33"/>
    </row>
    <row r="4410" spans="2:4">
      <c r="B4410" s="14"/>
      <c r="C4410" s="32"/>
      <c r="D4410" s="33"/>
    </row>
    <row r="4411" spans="2:4">
      <c r="B4411" s="14"/>
      <c r="C4411" s="32"/>
      <c r="D4411" s="33"/>
    </row>
    <row r="4412" spans="2:4">
      <c r="B4412" s="14"/>
      <c r="C4412" s="32"/>
      <c r="D4412" s="33"/>
    </row>
    <row r="4413" spans="2:4">
      <c r="B4413" s="14"/>
      <c r="C4413" s="32"/>
      <c r="D4413" s="33"/>
    </row>
    <row r="4414" spans="2:4">
      <c r="B4414" s="14"/>
      <c r="C4414" s="32"/>
      <c r="D4414" s="33"/>
    </row>
    <row r="4415" spans="2:4">
      <c r="B4415" s="14"/>
      <c r="C4415" s="32"/>
      <c r="D4415" s="33"/>
    </row>
    <row r="4416" spans="2:4">
      <c r="B4416" s="14"/>
      <c r="C4416" s="32"/>
      <c r="D4416" s="33"/>
    </row>
    <row r="4417" spans="2:4">
      <c r="B4417" s="14"/>
      <c r="C4417" s="32"/>
      <c r="D4417" s="33"/>
    </row>
    <row r="4418" spans="2:4">
      <c r="B4418" s="14"/>
      <c r="C4418" s="32"/>
      <c r="D4418" s="33"/>
    </row>
    <row r="4419" spans="2:4">
      <c r="B4419" s="14"/>
      <c r="C4419" s="32"/>
      <c r="D4419" s="33"/>
    </row>
    <row r="4420" spans="2:4">
      <c r="B4420" s="14"/>
      <c r="C4420" s="32"/>
      <c r="D4420" s="33"/>
    </row>
    <row r="4421" spans="2:4">
      <c r="B4421" s="14"/>
      <c r="C4421" s="32"/>
      <c r="D4421" s="33"/>
    </row>
    <row r="4422" spans="2:4">
      <c r="B4422" s="14"/>
      <c r="C4422" s="32"/>
      <c r="D4422" s="33"/>
    </row>
    <row r="4423" spans="2:4">
      <c r="B4423" s="14"/>
      <c r="C4423" s="32"/>
      <c r="D4423" s="33"/>
    </row>
    <row r="4424" spans="2:4">
      <c r="B4424" s="14"/>
      <c r="C4424" s="32"/>
      <c r="D4424" s="33"/>
    </row>
    <row r="4425" spans="2:4">
      <c r="B4425" s="14"/>
      <c r="C4425" s="32"/>
      <c r="D4425" s="33"/>
    </row>
    <row r="4426" spans="2:4">
      <c r="B4426" s="14"/>
      <c r="C4426" s="32"/>
      <c r="D4426" s="33"/>
    </row>
    <row r="4427" spans="2:4">
      <c r="B4427" s="14"/>
      <c r="C4427" s="32"/>
      <c r="D4427" s="33"/>
    </row>
    <row r="4428" spans="2:4">
      <c r="B4428" s="14"/>
      <c r="C4428" s="32"/>
      <c r="D4428" s="33"/>
    </row>
    <row r="4429" spans="2:4">
      <c r="B4429" s="14"/>
      <c r="C4429" s="32"/>
      <c r="D4429" s="33"/>
    </row>
    <row r="4430" spans="2:4">
      <c r="B4430" s="14"/>
      <c r="C4430" s="32"/>
      <c r="D4430" s="33"/>
    </row>
    <row r="4431" spans="2:4">
      <c r="B4431" s="14"/>
      <c r="C4431" s="32"/>
      <c r="D4431" s="33"/>
    </row>
    <row r="4432" spans="2:4">
      <c r="B4432" s="14"/>
      <c r="C4432" s="32"/>
      <c r="D4432" s="33"/>
    </row>
    <row r="4433" spans="2:4">
      <c r="B4433" s="14"/>
      <c r="C4433" s="32"/>
      <c r="D4433" s="33"/>
    </row>
    <row r="4434" spans="2:4">
      <c r="B4434" s="14"/>
      <c r="C4434" s="32"/>
      <c r="D4434" s="33"/>
    </row>
    <row r="4435" spans="2:4">
      <c r="B4435" s="14"/>
      <c r="C4435" s="32"/>
      <c r="D4435" s="33"/>
    </row>
    <row r="4436" spans="2:4">
      <c r="B4436" s="14"/>
      <c r="C4436" s="32"/>
      <c r="D4436" s="33"/>
    </row>
    <row r="4437" spans="2:4">
      <c r="B4437" s="14"/>
      <c r="C4437" s="32"/>
      <c r="D4437" s="33"/>
    </row>
    <row r="4438" spans="2:4">
      <c r="B4438" s="14"/>
      <c r="C4438" s="32"/>
      <c r="D4438" s="33"/>
    </row>
    <row r="4439" spans="2:4">
      <c r="B4439" s="14"/>
      <c r="C4439" s="32"/>
      <c r="D4439" s="33"/>
    </row>
    <row r="4440" spans="2:4">
      <c r="B4440" s="14"/>
      <c r="C4440" s="32"/>
      <c r="D4440" s="33"/>
    </row>
    <row r="4441" spans="2:4">
      <c r="B4441" s="14"/>
      <c r="C4441" s="32"/>
      <c r="D4441" s="33"/>
    </row>
    <row r="4442" spans="2:4">
      <c r="B4442" s="14"/>
      <c r="C4442" s="32"/>
      <c r="D4442" s="33"/>
    </row>
    <row r="4443" spans="2:4">
      <c r="B4443" s="14"/>
      <c r="C4443" s="32"/>
      <c r="D4443" s="33"/>
    </row>
    <row r="4444" spans="2:4">
      <c r="B4444" s="14"/>
      <c r="C4444" s="32"/>
      <c r="D4444" s="33"/>
    </row>
    <row r="4445" spans="2:4">
      <c r="B4445" s="14"/>
      <c r="C4445" s="32"/>
      <c r="D4445" s="33"/>
    </row>
    <row r="4446" spans="2:4">
      <c r="B4446" s="14"/>
      <c r="C4446" s="32"/>
      <c r="D4446" s="33"/>
    </row>
    <row r="4447" spans="2:4">
      <c r="B4447" s="14"/>
      <c r="C4447" s="32"/>
      <c r="D4447" s="33"/>
    </row>
    <row r="4448" spans="2:4">
      <c r="B4448" s="14"/>
      <c r="C4448" s="32"/>
      <c r="D4448" s="33"/>
    </row>
    <row r="4449" spans="2:4">
      <c r="B4449" s="14"/>
      <c r="C4449" s="32"/>
      <c r="D4449" s="33"/>
    </row>
    <row r="4450" spans="2:4">
      <c r="B4450" s="14"/>
      <c r="C4450" s="32"/>
      <c r="D4450" s="33"/>
    </row>
  </sheetData>
  <sortState ref="E18:V891">
    <sortCondition ref="H18:H891"/>
  </sortState>
  <pageMargins left="0.17" right="0.17" top="0.5" bottom="0.5" header="0.5" footer="0.5"/>
  <pageSetup scale="35" fitToHeight="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Austin MultiFamily Report 4Q12</vt:lpstr>
      <vt:lpstr>Analysis</vt:lpstr>
      <vt:lpstr>Graph of Units Submitted</vt:lpstr>
      <vt:lpstr>Pipeline Summary</vt:lpstr>
      <vt:lpstr>Changes</vt:lpstr>
      <vt:lpstr>Data</vt:lpstr>
      <vt:lpstr>Analysis!Print_Area</vt:lpstr>
      <vt:lpstr>'Austin MultiFamily Report 4Q12'!Print_Area</vt:lpstr>
      <vt:lpstr>Changes!Print_Area</vt:lpstr>
      <vt:lpstr>Data!Print_Area</vt:lpstr>
      <vt:lpstr>'Graph of Units Submitted'!Print_Area</vt:lpstr>
      <vt:lpstr>'Pipeline Summary'!Print_Area</vt:lpstr>
    </vt:vector>
  </TitlesOfParts>
  <Company>City of Austin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RRobinson</dc:creator>
  <cp:lastModifiedBy>Robinson, Ryan</cp:lastModifiedBy>
  <cp:lastPrinted>2013-01-27T17:00:49Z</cp:lastPrinted>
  <dcterms:created xsi:type="dcterms:W3CDTF">1999-10-07T16:42:19Z</dcterms:created>
  <dcterms:modified xsi:type="dcterms:W3CDTF">2013-01-27T17:00:58Z</dcterms:modified>
</cp:coreProperties>
</file>